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slicers/slicer1.xml" ContentType="application/vnd.ms-excel.slicer+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hidePivotFieldList="1" defaultThemeVersion="166925"/>
  <mc:AlternateContent xmlns:mc="http://schemas.openxmlformats.org/markup-compatibility/2006">
    <mc:Choice Requires="x15">
      <x15ac:absPath xmlns:x15ac="http://schemas.microsoft.com/office/spreadsheetml/2010/11/ac" url="C:\Users\DELL\Downloads\Other Levels\Personal Finance Tracker\"/>
    </mc:Choice>
  </mc:AlternateContent>
  <xr:revisionPtr revIDLastSave="0" documentId="13_ncr:1_{C72A818D-315F-440E-9B43-0AC7F77BC985}" xr6:coauthVersionLast="47" xr6:coauthVersionMax="47" xr10:uidLastSave="{00000000-0000-0000-0000-000000000000}"/>
  <bookViews>
    <workbookView xWindow="-120" yWindow="-120" windowWidth="21840" windowHeight="13140" activeTab="4" xr2:uid="{0A58164B-DB3C-8C47-8D7F-DF7AA453A30A}"/>
  </bookViews>
  <sheets>
    <sheet name="Data base" sheetId="14" r:id="rId1"/>
    <sheet name="Pivot Table" sheetId="18" r:id="rId2"/>
    <sheet name="incom &amp; Expenses" sheetId="2" r:id="rId3"/>
    <sheet name="Assets &amp; Goals" sheetId="5" r:id="rId4"/>
    <sheet name="Dashboards" sheetId="9" r:id="rId5"/>
  </sheets>
  <definedNames>
    <definedName name="_xlnm._FilterDatabase" localSheetId="3" hidden="1">'Assets &amp; Goals'!$G$14:$H$26</definedName>
    <definedName name="_xlnm._FilterDatabase" localSheetId="0" hidden="1">'Data base'!$K$1:$L$13</definedName>
    <definedName name="Slicer_Month">#N/A</definedName>
    <definedName name="Slicer_Month1">#N/A</definedName>
  </definedNames>
  <calcPr calcId="191029"/>
  <pivotCaches>
    <pivotCache cacheId="0" r:id="rId6"/>
    <pivotCache cacheId="1"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9"/>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12" i="18" l="1"/>
  <c r="AM9" i="18" s="1"/>
  <c r="AE16" i="18"/>
  <c r="AB10" i="18"/>
  <c r="AB9" i="18"/>
  <c r="G8" i="18"/>
  <c r="G7" i="18"/>
  <c r="G6" i="18"/>
  <c r="G5" i="18"/>
  <c r="G4" i="18"/>
  <c r="C7" i="18"/>
  <c r="C6" i="18"/>
  <c r="C5" i="18"/>
  <c r="C4" i="18"/>
  <c r="AM6" i="18" l="1"/>
  <c r="AT4" i="18"/>
  <c r="AO7" i="18"/>
  <c r="J4" i="18"/>
</calcChain>
</file>

<file path=xl/sharedStrings.xml><?xml version="1.0" encoding="utf-8"?>
<sst xmlns="http://schemas.openxmlformats.org/spreadsheetml/2006/main" count="3047" uniqueCount="84">
  <si>
    <t>Month</t>
  </si>
  <si>
    <t>Main Type</t>
  </si>
  <si>
    <t>Category</t>
  </si>
  <si>
    <t>Sub-category</t>
  </si>
  <si>
    <t>Amount</t>
  </si>
  <si>
    <t>Bill Due Date</t>
  </si>
  <si>
    <t>Status</t>
  </si>
  <si>
    <t>Apr</t>
  </si>
  <si>
    <t>Expenses</t>
  </si>
  <si>
    <t>Housing</t>
  </si>
  <si>
    <t>Cleaning</t>
  </si>
  <si>
    <t xml:space="preserve"> Paid </t>
  </si>
  <si>
    <t>Electric</t>
  </si>
  <si>
    <t>Insurance</t>
  </si>
  <si>
    <t>Internet</t>
  </si>
  <si>
    <t>Water</t>
  </si>
  <si>
    <t>Parking Fee</t>
  </si>
  <si>
    <t>Rent</t>
  </si>
  <si>
    <t>TV Subscription</t>
  </si>
  <si>
    <t>Other</t>
  </si>
  <si>
    <t>Personal</t>
  </si>
  <si>
    <t>School loans</t>
  </si>
  <si>
    <t>Shopping</t>
  </si>
  <si>
    <t>Outing</t>
  </si>
  <si>
    <t>Transportation</t>
  </si>
  <si>
    <t>Gas</t>
  </si>
  <si>
    <t>vehicle insurance</t>
  </si>
  <si>
    <t>Maintenance</t>
  </si>
  <si>
    <t>Parking</t>
  </si>
  <si>
    <t>Installment</t>
  </si>
  <si>
    <t>Registration</t>
  </si>
  <si>
    <t>Toll</t>
  </si>
  <si>
    <t>Income</t>
  </si>
  <si>
    <t>Main Income</t>
  </si>
  <si>
    <t>Salary</t>
  </si>
  <si>
    <t>My Shop</t>
  </si>
  <si>
    <t>Side Income</t>
  </si>
  <si>
    <t>E-commerce</t>
  </si>
  <si>
    <t>Google Adsecne</t>
  </si>
  <si>
    <t>Aug</t>
  </si>
  <si>
    <t xml:space="preserve"> Late </t>
  </si>
  <si>
    <t>Dec</t>
  </si>
  <si>
    <t>Feb</t>
  </si>
  <si>
    <t>Jan</t>
  </si>
  <si>
    <t>Jul</t>
  </si>
  <si>
    <t>Jun</t>
  </si>
  <si>
    <t>Mar</t>
  </si>
  <si>
    <t>May</t>
  </si>
  <si>
    <t>Nov</t>
  </si>
  <si>
    <t>Oct</t>
  </si>
  <si>
    <t>Sep</t>
  </si>
  <si>
    <t>Gold</t>
  </si>
  <si>
    <t xml:space="preserve">Stock </t>
  </si>
  <si>
    <t>Warehouse</t>
  </si>
  <si>
    <t>Land</t>
  </si>
  <si>
    <t>Row Labels</t>
  </si>
  <si>
    <t>Grand Total</t>
  </si>
  <si>
    <t>Sum of Amount</t>
  </si>
  <si>
    <t>Total Expenses</t>
  </si>
  <si>
    <t>Total Income</t>
  </si>
  <si>
    <t>Available balance</t>
  </si>
  <si>
    <t>Expenses by Month</t>
  </si>
  <si>
    <t xml:space="preserve">Income by Month </t>
  </si>
  <si>
    <t>Column Labels</t>
  </si>
  <si>
    <t>Max, Income</t>
  </si>
  <si>
    <t>Max, Expenses</t>
  </si>
  <si>
    <t>Count of Status</t>
  </si>
  <si>
    <t xml:space="preserve">Income </t>
  </si>
  <si>
    <t>Income Goal</t>
  </si>
  <si>
    <t>Slicer Selection</t>
  </si>
  <si>
    <t>Jan,2023</t>
  </si>
  <si>
    <t>Feb,2023</t>
  </si>
  <si>
    <t>Mar,2023</t>
  </si>
  <si>
    <t>Apr,2023</t>
  </si>
  <si>
    <t>May,2023</t>
  </si>
  <si>
    <t>Jun,2023</t>
  </si>
  <si>
    <t>Jul,2023</t>
  </si>
  <si>
    <t>Sep,2023</t>
  </si>
  <si>
    <t>Oct,2023</t>
  </si>
  <si>
    <t>Nov,2023</t>
  </si>
  <si>
    <t>Aug,2023</t>
  </si>
  <si>
    <t>Dec,2023</t>
  </si>
  <si>
    <t>Percentage</t>
  </si>
  <si>
    <t>TOTAL NET WORTH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</si>
</sst>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6" formatCode="&quot;$&quot;#,##0_);[Red]\(&quot;$&quot;#,##0\)"/>
    <numFmt numFmtId="43" formatCode="_(* #,##0.00_);_(* \(#,##0.00\);_(* &quot;-&quot;??_);_(@_)"/>
    <numFmt numFmtId="164" formatCode="&quot;$&quot;#,##0;[Red]&quot;$&quot;#,##0"/>
    <numFmt numFmtId="165" formatCode="[$-409]mmm\ d\,\ yyyy;@"/>
    <numFmt numFmtId="166" formatCode="_(&quot;$&quot;* #,##0_);_(&quot;$&quot;* \(#,##0\);_(&quot;$&quot;* &quot;-&quot;??_);_(@_)"/>
    <numFmt numFmtId="167" formatCode="&quot;$&quot;#,##0"/>
    <numFmt numFmtId="168" formatCode="_(* #,##0_);_(* \(#,##0\);_(* &quot;-&quot;??_);_(@_)"/>
    <numFmt numFmtId="171" formatCode="#,##0,&quot;K&quot;"/>
  </numFmts>
  <fonts count="50" x14ac:knownFonts="1">
    <font>
      <sz val="12"/>
      <color theme="1"/>
      <name val="Calibri"/>
      <family val="2"/>
      <scheme val="minor"/>
    </font>
    <font>
      <sz val="8"/>
      <name val="Calibri"/>
      <family val="2"/>
      <scheme val="minor"/>
    </font>
    <font>
      <sz val="12"/>
      <color theme="1"/>
      <name val="Arial"/>
      <family val="2"/>
    </font>
    <font>
      <sz val="14"/>
      <color theme="1"/>
      <name val="Arial"/>
      <family val="2"/>
    </font>
    <font>
      <b/>
      <sz val="14"/>
      <color rgb="FFC00000"/>
      <name val="Arial"/>
      <family val="2"/>
    </font>
    <font>
      <b/>
      <sz val="14"/>
      <color theme="1"/>
      <name val="Arial"/>
      <family val="2"/>
    </font>
    <font>
      <sz val="14"/>
      <color theme="1"/>
      <name val="Aldhabi"/>
    </font>
    <font>
      <sz val="12"/>
      <color rgb="FF211025"/>
      <name val="Calibri"/>
      <family val="2"/>
      <scheme val="minor"/>
    </font>
    <font>
      <sz val="12"/>
      <color rgb="FFFF0000"/>
      <name val="Calibri"/>
      <family val="2"/>
      <scheme val="minor"/>
    </font>
    <font>
      <sz val="14"/>
      <color rgb="FFFF0000"/>
      <name val="Aldhabi"/>
    </font>
    <font>
      <b/>
      <sz val="14"/>
      <color rgb="FFFF0000"/>
      <name val="Aldhabi"/>
    </font>
    <font>
      <sz val="12"/>
      <color theme="1"/>
      <name val="Calibri"/>
      <family val="2"/>
      <scheme val="minor"/>
    </font>
    <font>
      <sz val="14"/>
      <color rgb="FF727272"/>
      <name val="Arial"/>
      <family val="2"/>
    </font>
    <font>
      <b/>
      <sz val="14"/>
      <color rgb="FF727272"/>
      <name val="Arial"/>
      <family val="2"/>
    </font>
    <font>
      <sz val="14"/>
      <color rgb="FFF9F9F9"/>
      <name val="Aldhabi"/>
    </font>
    <font>
      <sz val="14"/>
      <color rgb="FFF9F9F9"/>
      <name val="Arial"/>
      <family val="2"/>
    </font>
    <font>
      <sz val="12"/>
      <color rgb="FFF9F9F9"/>
      <name val="Calibri"/>
      <family val="2"/>
      <scheme val="minor"/>
    </font>
    <font>
      <b/>
      <sz val="14"/>
      <color rgb="FFF26178"/>
      <name val="Arial"/>
      <family val="2"/>
    </font>
    <font>
      <b/>
      <sz val="14"/>
      <color rgb="FF09C9C8"/>
      <name val="Arial"/>
      <family val="2"/>
    </font>
    <font>
      <sz val="14"/>
      <color rgb="FF211025"/>
      <name val="Arial"/>
      <family val="2"/>
    </font>
    <font>
      <b/>
      <sz val="14"/>
      <color rgb="FF211025"/>
      <name val="Lato"/>
    </font>
    <font>
      <b/>
      <sz val="12"/>
      <color rgb="FF211025"/>
      <name val="Lato"/>
    </font>
    <font>
      <b/>
      <sz val="14"/>
      <color theme="0" tint="-0.499984740745262"/>
      <name val="Lato"/>
    </font>
    <font>
      <sz val="12"/>
      <color rgb="FFF04405"/>
      <name val="Arial"/>
      <family val="2"/>
    </font>
    <font>
      <sz val="12"/>
      <color rgb="FF211025"/>
      <name val="Arial"/>
      <family val="2"/>
    </font>
    <font>
      <b/>
      <sz val="14"/>
      <color rgb="FFC00000"/>
      <name val="Calibri"/>
      <family val="2"/>
      <scheme val="minor"/>
    </font>
    <font>
      <b/>
      <sz val="16"/>
      <color rgb="FF09C9C8"/>
      <name val="Arial"/>
      <family val="2"/>
    </font>
    <font>
      <b/>
      <sz val="14"/>
      <color rgb="FFF04405"/>
      <name val="Arial"/>
      <family val="2"/>
    </font>
    <font>
      <sz val="11"/>
      <color theme="1"/>
      <name val="Arial"/>
      <family val="2"/>
    </font>
    <font>
      <b/>
      <sz val="14"/>
      <color rgb="FFF18E19"/>
      <name val="Arial"/>
      <family val="2"/>
    </font>
    <font>
      <b/>
      <sz val="16"/>
      <color theme="1"/>
      <name val="Calibri"/>
      <family val="2"/>
      <scheme val="minor"/>
    </font>
    <font>
      <b/>
      <sz val="20"/>
      <color theme="1"/>
      <name val="Aldhabi"/>
    </font>
    <font>
      <b/>
      <sz val="20"/>
      <color theme="1"/>
      <name val="Calibri"/>
      <family val="2"/>
      <scheme val="minor"/>
    </font>
    <font>
      <b/>
      <sz val="12"/>
      <color theme="1"/>
      <name val="Calibri"/>
      <family val="2"/>
      <scheme val="minor"/>
    </font>
    <font>
      <b/>
      <sz val="14"/>
      <color rgb="FFF9F9F9"/>
      <name val="Arial"/>
      <family val="2"/>
    </font>
    <font>
      <b/>
      <sz val="16"/>
      <color rgb="FF09C9C8"/>
      <name val="Calibri"/>
      <family val="2"/>
      <scheme val="minor"/>
    </font>
    <font>
      <b/>
      <sz val="14"/>
      <color rgb="FFF04405"/>
      <name val="Calibri"/>
      <family val="2"/>
      <scheme val="minor"/>
    </font>
    <font>
      <b/>
      <sz val="12"/>
      <color rgb="FFF04465"/>
      <name val="Calibri"/>
      <family val="2"/>
      <scheme val="minor"/>
    </font>
    <font>
      <sz val="16"/>
      <color theme="1"/>
      <name val="Calibri"/>
      <family val="2"/>
      <scheme val="minor"/>
    </font>
    <font>
      <sz val="16"/>
      <color rgb="FFF04405"/>
      <name val="Arial"/>
      <family val="2"/>
    </font>
    <font>
      <sz val="16"/>
      <color rgb="FF211025"/>
      <name val="Arial"/>
      <family val="2"/>
    </font>
    <font>
      <sz val="16"/>
      <color theme="1"/>
      <name val="Arial"/>
      <family val="2"/>
    </font>
    <font>
      <b/>
      <sz val="18"/>
      <color rgb="FFF18E19"/>
      <name val="Calibri"/>
      <family val="2"/>
      <scheme val="minor"/>
    </font>
    <font>
      <b/>
      <sz val="14"/>
      <color rgb="FF4472C4"/>
      <name val="Arial"/>
      <family val="2"/>
    </font>
    <font>
      <b/>
      <sz val="14"/>
      <name val="Arial"/>
      <family val="2"/>
    </font>
    <font>
      <b/>
      <sz val="14"/>
      <name val="Lato"/>
    </font>
    <font>
      <b/>
      <sz val="14"/>
      <color theme="1" tint="0.249977111117893"/>
      <name val="Arial"/>
      <family val="2"/>
    </font>
    <font>
      <b/>
      <sz val="18"/>
      <color rgb="FF211025"/>
      <name val="Arial"/>
      <family val="2"/>
    </font>
    <font>
      <b/>
      <sz val="16"/>
      <color theme="1"/>
      <name val="Arial"/>
      <family val="2"/>
    </font>
    <font>
      <b/>
      <sz val="18"/>
      <color theme="9" tint="-0.249977111117893"/>
      <name val="Arial"/>
      <family val="2"/>
    </font>
  </fonts>
  <fills count="9">
    <fill>
      <patternFill patternType="none"/>
    </fill>
    <fill>
      <patternFill patternType="gray125"/>
    </fill>
    <fill>
      <patternFill patternType="solid">
        <fgColor rgb="FFF9F9F9"/>
        <bgColor rgb="FF000000"/>
      </patternFill>
    </fill>
    <fill>
      <patternFill patternType="solid">
        <fgColor rgb="FFF9F9F9"/>
        <bgColor indexed="64"/>
      </patternFill>
    </fill>
    <fill>
      <patternFill patternType="solid">
        <fgColor rgb="FF7F778A"/>
        <bgColor indexed="64"/>
      </patternFill>
    </fill>
    <fill>
      <patternFill patternType="solid">
        <fgColor rgb="FF7F778A"/>
        <bgColor rgb="FF000000"/>
      </patternFill>
    </fill>
    <fill>
      <patternFill patternType="solid">
        <fgColor rgb="FFFFFF00"/>
        <bgColor indexed="64"/>
      </patternFill>
    </fill>
    <fill>
      <patternFill patternType="solid">
        <fgColor rgb="FF09C9C8"/>
        <bgColor indexed="64"/>
      </patternFill>
    </fill>
    <fill>
      <patternFill patternType="solid">
        <fgColor rgb="FFFF0000"/>
        <bgColor indexed="64"/>
      </patternFill>
    </fill>
  </fills>
  <borders count="4">
    <border>
      <left/>
      <right/>
      <top/>
      <bottom/>
      <diagonal/>
    </border>
    <border>
      <left/>
      <right/>
      <top/>
      <bottom style="thin">
        <color indexed="64"/>
      </bottom>
      <diagonal/>
    </border>
    <border>
      <left/>
      <right style="thin">
        <color indexed="64"/>
      </right>
      <top/>
      <bottom/>
      <diagonal/>
    </border>
    <border>
      <left/>
      <right/>
      <top style="medium">
        <color rgb="FF8EAADB"/>
      </top>
      <bottom/>
      <diagonal/>
    </border>
  </borders>
  <cellStyleXfs count="3">
    <xf numFmtId="0" fontId="0" fillId="0" borderId="0"/>
    <xf numFmtId="43" fontId="11" fillId="0" borderId="0" applyFont="0" applyFill="0" applyBorder="0" applyAlignment="0" applyProtection="0"/>
    <xf numFmtId="9" fontId="11" fillId="0" borderId="0" applyFont="0" applyFill="0" applyBorder="0" applyAlignment="0" applyProtection="0"/>
  </cellStyleXfs>
  <cellXfs count="116">
    <xf numFmtId="0" fontId="0" fillId="0" borderId="0" xfId="0"/>
    <xf numFmtId="0" fontId="2" fillId="0" borderId="0" xfId="0" applyFont="1" applyAlignment="1">
      <alignment horizontal="center" vertical="center"/>
    </xf>
    <xf numFmtId="0" fontId="2" fillId="0" borderId="0" xfId="0" applyFont="1"/>
    <xf numFmtId="0" fontId="5" fillId="0" borderId="0" xfId="0" applyFont="1" applyAlignment="1">
      <alignment horizontal="center" vertical="center"/>
    </xf>
    <xf numFmtId="0" fontId="0" fillId="3" borderId="0" xfId="0" applyFill="1"/>
    <xf numFmtId="0" fontId="6" fillId="2" borderId="0" xfId="0" applyFont="1" applyFill="1" applyAlignment="1">
      <alignment horizontal="left" vertical="center"/>
    </xf>
    <xf numFmtId="0" fontId="7" fillId="3" borderId="0" xfId="0" applyFont="1" applyFill="1"/>
    <xf numFmtId="0" fontId="0" fillId="3" borderId="0" xfId="0" applyFill="1" applyAlignment="1">
      <alignment horizontal="center"/>
    </xf>
    <xf numFmtId="0" fontId="8" fillId="3" borderId="0" xfId="0" applyFont="1" applyFill="1"/>
    <xf numFmtId="0" fontId="9" fillId="2" borderId="0" xfId="0" applyFont="1" applyFill="1" applyAlignment="1">
      <alignment horizontal="left" vertical="center"/>
    </xf>
    <xf numFmtId="164" fontId="10" fillId="2" borderId="0" xfId="0" applyNumberFormat="1" applyFont="1" applyFill="1" applyAlignment="1">
      <alignment horizontal="left" vertical="center"/>
    </xf>
    <xf numFmtId="165" fontId="9" fillId="2" borderId="0" xfId="0" applyNumberFormat="1" applyFont="1" applyFill="1" applyAlignment="1">
      <alignment horizontal="left" vertical="center"/>
    </xf>
    <xf numFmtId="166" fontId="9" fillId="2" borderId="0" xfId="0" applyNumberFormat="1" applyFont="1" applyFill="1" applyAlignment="1">
      <alignment horizontal="left" vertical="center"/>
    </xf>
    <xf numFmtId="0" fontId="3" fillId="2" borderId="0" xfId="0" applyFont="1" applyFill="1" applyAlignment="1">
      <alignment horizontal="center" vertical="center"/>
    </xf>
    <xf numFmtId="164" fontId="4" fillId="2" borderId="0" xfId="0" applyNumberFormat="1" applyFont="1" applyFill="1" applyAlignment="1">
      <alignment horizontal="center" vertical="center"/>
    </xf>
    <xf numFmtId="165" fontId="3" fillId="2" borderId="0" xfId="0" applyNumberFormat="1" applyFont="1" applyFill="1" applyAlignment="1">
      <alignment horizontal="center" vertical="center"/>
    </xf>
    <xf numFmtId="166" fontId="3" fillId="2" borderId="0" xfId="0" applyNumberFormat="1" applyFont="1" applyFill="1" applyAlignment="1">
      <alignment horizontal="center" vertical="center"/>
    </xf>
    <xf numFmtId="0" fontId="12" fillId="2" borderId="0" xfId="0" applyFont="1" applyFill="1" applyAlignment="1">
      <alignment horizontal="left" vertical="center"/>
    </xf>
    <xf numFmtId="0" fontId="13" fillId="2" borderId="0" xfId="0" applyFont="1" applyFill="1" applyAlignment="1">
      <alignment horizontal="left" vertical="center"/>
    </xf>
    <xf numFmtId="0" fontId="14" fillId="2" borderId="0" xfId="0" applyFont="1" applyFill="1" applyAlignment="1">
      <alignment horizontal="left" vertical="center"/>
    </xf>
    <xf numFmtId="0" fontId="15" fillId="2" borderId="0" xfId="0" applyFont="1" applyFill="1" applyAlignment="1">
      <alignment horizontal="left" vertical="center"/>
    </xf>
    <xf numFmtId="0" fontId="15" fillId="2" borderId="0" xfId="0" applyFont="1" applyFill="1" applyAlignment="1">
      <alignment horizontal="center" vertical="center"/>
    </xf>
    <xf numFmtId="0" fontId="16" fillId="3" borderId="0" xfId="0" applyFont="1" applyFill="1" applyAlignment="1">
      <alignment horizontal="center"/>
    </xf>
    <xf numFmtId="0" fontId="16" fillId="3" borderId="0" xfId="0" applyFont="1" applyFill="1" applyAlignment="1">
      <alignment horizontal="left"/>
    </xf>
    <xf numFmtId="0" fontId="16" fillId="3" borderId="0" xfId="0" applyFont="1" applyFill="1"/>
    <xf numFmtId="164" fontId="17" fillId="2" borderId="0" xfId="0" applyNumberFormat="1" applyFont="1" applyFill="1" applyAlignment="1">
      <alignment horizontal="center" vertical="center"/>
    </xf>
    <xf numFmtId="164" fontId="18" fillId="2" borderId="0" xfId="0" applyNumberFormat="1" applyFont="1" applyFill="1" applyAlignment="1">
      <alignment horizontal="center" vertical="center"/>
    </xf>
    <xf numFmtId="166" fontId="19" fillId="2" borderId="0" xfId="0" applyNumberFormat="1" applyFont="1" applyFill="1" applyAlignment="1">
      <alignment horizontal="center" vertical="center"/>
    </xf>
    <xf numFmtId="0" fontId="0" fillId="4" borderId="0" xfId="0" applyFill="1"/>
    <xf numFmtId="0" fontId="8" fillId="4" borderId="0" xfId="0" applyFont="1" applyFill="1"/>
    <xf numFmtId="0" fontId="9" fillId="5" borderId="0" xfId="0" applyFont="1" applyFill="1" applyAlignment="1">
      <alignment horizontal="left" vertical="center"/>
    </xf>
    <xf numFmtId="0" fontId="16" fillId="4" borderId="0" xfId="0" applyFont="1" applyFill="1"/>
    <xf numFmtId="0" fontId="0" fillId="4" borderId="0" xfId="0" applyFill="1" applyAlignment="1">
      <alignment horizontal="center"/>
    </xf>
    <xf numFmtId="0" fontId="16" fillId="4" borderId="0" xfId="0" applyFont="1" applyFill="1" applyAlignment="1">
      <alignment horizontal="center"/>
    </xf>
    <xf numFmtId="0" fontId="16" fillId="4" borderId="0" xfId="0" applyFont="1" applyFill="1" applyAlignment="1">
      <alignment horizontal="left"/>
    </xf>
    <xf numFmtId="0" fontId="7" fillId="4" borderId="0" xfId="0" applyFont="1" applyFill="1"/>
    <xf numFmtId="164" fontId="20" fillId="2" borderId="0" xfId="0" applyNumberFormat="1" applyFont="1" applyFill="1" applyAlignment="1">
      <alignment horizontal="center" vertical="center"/>
    </xf>
    <xf numFmtId="0" fontId="20" fillId="2" borderId="0" xfId="0" applyFont="1" applyFill="1" applyAlignment="1">
      <alignment horizontal="center" vertical="center"/>
    </xf>
    <xf numFmtId="167" fontId="20" fillId="2" borderId="0" xfId="0" applyNumberFormat="1" applyFont="1" applyFill="1" applyAlignment="1">
      <alignment horizontal="center" vertical="center"/>
    </xf>
    <xf numFmtId="0" fontId="20" fillId="2" borderId="0" xfId="0" applyFont="1" applyFill="1" applyAlignment="1">
      <alignment horizontal="left" vertical="center"/>
    </xf>
    <xf numFmtId="165" fontId="20" fillId="2" borderId="0" xfId="0" applyNumberFormat="1" applyFont="1" applyFill="1" applyAlignment="1">
      <alignment horizontal="center" vertical="center"/>
    </xf>
    <xf numFmtId="0" fontId="20" fillId="3" borderId="0" xfId="0" applyFont="1" applyFill="1" applyAlignment="1">
      <alignment horizontal="center" vertical="center"/>
    </xf>
    <xf numFmtId="0" fontId="21" fillId="3" borderId="0" xfId="0" applyFont="1" applyFill="1" applyAlignment="1">
      <alignment horizontal="center" vertical="center"/>
    </xf>
    <xf numFmtId="165" fontId="20" fillId="2" borderId="0" xfId="0" applyNumberFormat="1" applyFont="1" applyFill="1" applyAlignment="1">
      <alignment horizontal="right" vertical="center"/>
    </xf>
    <xf numFmtId="167" fontId="20" fillId="2" borderId="0" xfId="0" applyNumberFormat="1" applyFont="1" applyFill="1" applyAlignment="1">
      <alignment horizontal="right" vertical="center"/>
    </xf>
    <xf numFmtId="0" fontId="22" fillId="2" borderId="0" xfId="0" applyFont="1" applyFill="1" applyAlignment="1">
      <alignment horizontal="left" vertical="center"/>
    </xf>
    <xf numFmtId="0" fontId="0" fillId="0" borderId="0" xfId="0" pivotButton="1"/>
    <xf numFmtId="0" fontId="0" fillId="0" borderId="0" xfId="0" applyAlignment="1">
      <alignment horizontal="left"/>
    </xf>
    <xf numFmtId="0" fontId="23" fillId="0" borderId="0" xfId="0" applyFont="1" applyAlignment="1">
      <alignment horizontal="center" vertical="center"/>
    </xf>
    <xf numFmtId="167" fontId="2" fillId="0" borderId="0" xfId="0" applyNumberFormat="1" applyFont="1" applyAlignment="1">
      <alignment horizontal="center" vertical="center"/>
    </xf>
    <xf numFmtId="167" fontId="2" fillId="0" borderId="1" xfId="0" applyNumberFormat="1" applyFont="1" applyBorder="1" applyAlignment="1">
      <alignment horizontal="center" vertical="center"/>
    </xf>
    <xf numFmtId="0" fontId="24" fillId="0" borderId="0" xfId="0" applyFont="1" applyAlignment="1">
      <alignment horizontal="center" vertical="center"/>
    </xf>
    <xf numFmtId="167" fontId="24" fillId="0" borderId="0" xfId="0" applyNumberFormat="1" applyFont="1" applyAlignment="1">
      <alignment horizontal="center" vertical="center"/>
    </xf>
    <xf numFmtId="167" fontId="24" fillId="0" borderId="1" xfId="0" applyNumberFormat="1" applyFont="1" applyBorder="1" applyAlignment="1">
      <alignment horizontal="center" vertical="center"/>
    </xf>
    <xf numFmtId="0" fontId="25" fillId="0" borderId="0" xfId="0" applyFont="1" applyAlignment="1">
      <alignment horizontal="left" vertical="center"/>
    </xf>
    <xf numFmtId="167" fontId="4" fillId="0" borderId="0" xfId="0" applyNumberFormat="1" applyFont="1" applyAlignment="1">
      <alignment horizontal="center" vertical="center"/>
    </xf>
    <xf numFmtId="0" fontId="23"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26" fillId="0" borderId="0" xfId="0" applyFont="1" applyAlignment="1">
      <alignment horizontal="left" vertical="center"/>
    </xf>
    <xf numFmtId="0" fontId="28" fillId="0" borderId="0" xfId="0" applyFont="1" applyAlignment="1">
      <alignment horizontal="left" vertical="center"/>
    </xf>
    <xf numFmtId="0" fontId="26" fillId="0" borderId="0" xfId="0" applyFont="1" applyAlignment="1">
      <alignment horizontal="center" vertical="center"/>
    </xf>
    <xf numFmtId="0" fontId="28" fillId="0" borderId="1" xfId="0" applyFont="1" applyBorder="1" applyAlignment="1">
      <alignment horizontal="left" vertical="center"/>
    </xf>
    <xf numFmtId="0" fontId="23" fillId="0" borderId="2" xfId="0" applyFont="1" applyBorder="1" applyAlignment="1">
      <alignment horizontal="center" vertical="center"/>
    </xf>
    <xf numFmtId="0" fontId="0" fillId="0" borderId="2" xfId="0" applyBorder="1"/>
    <xf numFmtId="167" fontId="2" fillId="0" borderId="2" xfId="0" applyNumberFormat="1" applyFont="1" applyBorder="1" applyAlignment="1">
      <alignment horizontal="center" vertical="center"/>
    </xf>
    <xf numFmtId="0" fontId="26" fillId="0" borderId="2" xfId="0" applyFont="1" applyBorder="1" applyAlignment="1">
      <alignment horizontal="center" vertical="center"/>
    </xf>
    <xf numFmtId="0" fontId="2" fillId="0" borderId="2" xfId="0" applyFont="1" applyBorder="1" applyAlignment="1">
      <alignment horizontal="center" vertical="center"/>
    </xf>
    <xf numFmtId="168" fontId="29" fillId="0" borderId="0" xfId="1" applyNumberFormat="1" applyFont="1" applyAlignment="1">
      <alignment horizontal="center" vertical="center"/>
    </xf>
    <xf numFmtId="0" fontId="27" fillId="0" borderId="0" xfId="0" applyFont="1" applyAlignment="1">
      <alignment horizontal="center" vertical="center"/>
    </xf>
    <xf numFmtId="0" fontId="0" fillId="0" borderId="0" xfId="0" applyAlignment="1">
      <alignment horizontal="center"/>
    </xf>
    <xf numFmtId="0" fontId="3" fillId="0" borderId="0" xfId="0" applyFont="1" applyAlignment="1">
      <alignment horizontal="center" vertical="center"/>
    </xf>
    <xf numFmtId="165" fontId="3" fillId="0" borderId="0" xfId="0" applyNumberFormat="1" applyFont="1" applyAlignment="1">
      <alignment horizontal="center" vertical="center"/>
    </xf>
    <xf numFmtId="166" fontId="3" fillId="0" borderId="0" xfId="0" applyNumberFormat="1" applyFont="1" applyAlignment="1">
      <alignment horizontal="center" vertical="center"/>
    </xf>
    <xf numFmtId="0" fontId="3" fillId="0" borderId="0" xfId="0" applyFont="1" applyAlignment="1">
      <alignment horizontal="left" vertical="center"/>
    </xf>
    <xf numFmtId="164" fontId="5" fillId="0" borderId="0" xfId="0" applyNumberFormat="1" applyFont="1" applyAlignment="1">
      <alignment horizontal="center" vertical="center"/>
    </xf>
    <xf numFmtId="0" fontId="5" fillId="0" borderId="0" xfId="0" applyFont="1" applyAlignment="1">
      <alignment horizontal="left" vertical="center"/>
    </xf>
    <xf numFmtId="0" fontId="31" fillId="0" borderId="0" xfId="0" applyFont="1" applyAlignment="1">
      <alignment horizontal="left" vertical="center"/>
    </xf>
    <xf numFmtId="0" fontId="32" fillId="0" borderId="0" xfId="0" applyFont="1"/>
    <xf numFmtId="0" fontId="30" fillId="6" borderId="0" xfId="0" applyFont="1" applyFill="1" applyAlignment="1">
      <alignment horizontal="center" vertical="center"/>
    </xf>
    <xf numFmtId="0" fontId="27" fillId="7" borderId="0" xfId="0" applyFont="1" applyFill="1" applyAlignment="1">
      <alignment horizontal="center" vertical="center"/>
    </xf>
    <xf numFmtId="0" fontId="5" fillId="8" borderId="0" xfId="0" applyFont="1" applyFill="1" applyAlignment="1">
      <alignment horizontal="center" vertical="center"/>
    </xf>
    <xf numFmtId="0" fontId="26" fillId="6" borderId="0" xfId="0" applyFont="1" applyFill="1" applyAlignment="1">
      <alignment horizontal="left" vertical="center"/>
    </xf>
    <xf numFmtId="0" fontId="27" fillId="7" borderId="0" xfId="0" applyFont="1" applyFill="1" applyAlignment="1">
      <alignment horizontal="left" vertical="center"/>
    </xf>
    <xf numFmtId="166" fontId="3" fillId="5" borderId="0" xfId="0" applyNumberFormat="1" applyFont="1" applyFill="1" applyAlignment="1">
      <alignment horizontal="center" vertical="center"/>
    </xf>
    <xf numFmtId="0" fontId="16" fillId="0" borderId="0" xfId="0" applyFont="1" applyAlignment="1">
      <alignment horizontal="center"/>
    </xf>
    <xf numFmtId="0" fontId="16" fillId="0" borderId="0" xfId="0" applyFont="1" applyAlignment="1">
      <alignment horizontal="left"/>
    </xf>
    <xf numFmtId="0" fontId="7" fillId="0" borderId="0" xfId="0" applyFont="1"/>
    <xf numFmtId="0" fontId="9" fillId="4" borderId="0" xfId="0" applyFont="1" applyFill="1" applyAlignment="1">
      <alignment horizontal="left" vertical="center"/>
    </xf>
    <xf numFmtId="0" fontId="35" fillId="0" borderId="0" xfId="0" applyFont="1"/>
    <xf numFmtId="0" fontId="36" fillId="0" borderId="0" xfId="0" applyFont="1"/>
    <xf numFmtId="167" fontId="33" fillId="0" borderId="0" xfId="0" applyNumberFormat="1" applyFont="1" applyAlignment="1">
      <alignment horizontal="left" vertical="center"/>
    </xf>
    <xf numFmtId="0" fontId="37" fillId="0" borderId="0" xfId="0" applyFont="1"/>
    <xf numFmtId="0" fontId="30" fillId="0" borderId="0" xfId="0" applyFont="1" applyAlignment="1">
      <alignment horizontal="center" vertical="center"/>
    </xf>
    <xf numFmtId="167" fontId="26" fillId="0" borderId="0" xfId="0" applyNumberFormat="1" applyFont="1" applyAlignment="1">
      <alignment horizontal="center" vertical="center"/>
    </xf>
    <xf numFmtId="0" fontId="39" fillId="0" borderId="0" xfId="0" applyFont="1" applyAlignment="1">
      <alignment horizontal="center" vertical="center"/>
    </xf>
    <xf numFmtId="0" fontId="40" fillId="0" borderId="0" xfId="0" applyFont="1" applyAlignment="1">
      <alignment horizontal="center" vertical="center"/>
    </xf>
    <xf numFmtId="0" fontId="41" fillId="0" borderId="0" xfId="0" applyFont="1" applyAlignment="1">
      <alignment horizontal="center" vertical="center"/>
    </xf>
    <xf numFmtId="0" fontId="30" fillId="0" borderId="0" xfId="0" applyFont="1" applyAlignment="1">
      <alignment horizontal="left" vertical="center"/>
    </xf>
    <xf numFmtId="167" fontId="26" fillId="0" borderId="0" xfId="0" applyNumberFormat="1" applyFont="1" applyAlignment="1">
      <alignment horizontal="left" vertical="center"/>
    </xf>
    <xf numFmtId="0" fontId="42" fillId="0" borderId="0" xfId="0" applyFont="1"/>
    <xf numFmtId="165" fontId="45" fillId="2" borderId="0" xfId="0" applyNumberFormat="1" applyFont="1" applyFill="1" applyAlignment="1">
      <alignment horizontal="right" vertical="center"/>
    </xf>
    <xf numFmtId="167" fontId="45" fillId="2" borderId="0" xfId="0" applyNumberFormat="1" applyFont="1" applyFill="1" applyAlignment="1">
      <alignment horizontal="center" vertical="center"/>
    </xf>
    <xf numFmtId="0" fontId="44" fillId="0" borderId="3" xfId="0" applyFont="1" applyBorder="1" applyAlignment="1">
      <alignment horizontal="center" vertical="center" wrapText="1"/>
    </xf>
    <xf numFmtId="0" fontId="3" fillId="0" borderId="0" xfId="0" applyFont="1" applyAlignment="1">
      <alignment horizontal="center" vertical="center" wrapText="1"/>
    </xf>
    <xf numFmtId="6" fontId="43" fillId="0" borderId="0" xfId="0" applyNumberFormat="1" applyFont="1" applyAlignment="1">
      <alignment horizontal="center" vertical="center" wrapText="1"/>
    </xf>
    <xf numFmtId="165" fontId="20" fillId="0" borderId="0" xfId="0" applyNumberFormat="1" applyFont="1" applyAlignment="1">
      <alignment horizontal="right" vertical="center"/>
    </xf>
    <xf numFmtId="0" fontId="38" fillId="0" borderId="0" xfId="0" applyFont="1" applyAlignment="1">
      <alignment horizontal="left" vertical="center"/>
    </xf>
    <xf numFmtId="0" fontId="42" fillId="0" borderId="0" xfId="0" applyFont="1" applyAlignment="1">
      <alignment horizontal="left" vertical="center"/>
    </xf>
    <xf numFmtId="0" fontId="34" fillId="0" borderId="0" xfId="0" applyFont="1" applyAlignment="1">
      <alignment horizontal="center" vertical="center" wrapText="1"/>
    </xf>
    <xf numFmtId="6" fontId="46" fillId="0" borderId="0" xfId="0" applyNumberFormat="1" applyFont="1" applyAlignment="1">
      <alignment horizontal="center" vertical="center" wrapText="1"/>
    </xf>
    <xf numFmtId="0" fontId="47" fillId="0" borderId="0" xfId="0" applyFont="1" applyAlignment="1">
      <alignment horizontal="center" vertical="center"/>
    </xf>
    <xf numFmtId="9" fontId="27" fillId="0" borderId="0" xfId="2" applyFont="1" applyAlignment="1">
      <alignment horizontal="center" vertical="center"/>
    </xf>
    <xf numFmtId="0" fontId="0" fillId="0" borderId="0" xfId="0" applyNumberFormat="1"/>
    <xf numFmtId="0" fontId="48" fillId="0" borderId="0" xfId="0" applyFont="1" applyAlignment="1">
      <alignment horizontal="center" vertical="center"/>
    </xf>
    <xf numFmtId="171" fontId="49" fillId="0" borderId="0" xfId="0" applyNumberFormat="1" applyFont="1" applyAlignment="1">
      <alignment horizontal="center" vertical="center"/>
    </xf>
  </cellXfs>
  <cellStyles count="3">
    <cellStyle name="Comma" xfId="1" builtinId="3"/>
    <cellStyle name="Normal" xfId="0" builtinId="0"/>
    <cellStyle name="Percent" xfId="2" builtinId="5"/>
  </cellStyles>
  <dxfs count="42">
    <dxf>
      <font>
        <color rgb="FF9C0006"/>
      </font>
      <fill>
        <patternFill>
          <bgColor rgb="FFFFC7CE"/>
        </patternFill>
      </fill>
    </dxf>
    <dxf>
      <font>
        <color rgb="FF9C0006"/>
      </font>
      <fill>
        <patternFill>
          <bgColor rgb="FFFFC7CE"/>
        </patternFill>
      </fill>
    </dxf>
    <dxf>
      <font>
        <b val="0"/>
        <i val="0"/>
        <color rgb="FFCC8409"/>
      </font>
      <numFmt numFmtId="0" formatCode="General"/>
    </dxf>
    <dxf>
      <font>
        <color rgb="FF9C0006"/>
      </font>
      <fill>
        <patternFill>
          <bgColor rgb="FFFFC7CE"/>
        </patternFill>
      </fill>
    </dxf>
    <dxf>
      <font>
        <b val="0"/>
        <i val="0"/>
        <color rgb="FFCC8409"/>
      </font>
      <numFmt numFmtId="0" formatCode="General"/>
    </dxf>
    <dxf>
      <font>
        <color rgb="FF9C0006"/>
      </font>
      <fill>
        <patternFill>
          <bgColor rgb="FFFFC7CE"/>
        </patternFill>
      </fill>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Arial"/>
        <family val="2"/>
        <scheme val="none"/>
      </font>
      <numFmt numFmtId="165" formatCode="[$-409]mmm\ d\,\ yyyy;@"/>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4"/>
        <color rgb="FF00B050"/>
        <name val="Arial"/>
        <family val="2"/>
        <scheme val="none"/>
      </font>
      <numFmt numFmtId="164" formatCode="&quot;$&quot;#,##0;[Red]&quot;$&quot;#,##0"/>
      <fill>
        <patternFill patternType="solid">
          <fgColor rgb="FF000000"/>
          <bgColor rgb="FFF9F9F9"/>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i val="0"/>
        <strike val="0"/>
        <condense val="0"/>
        <extend val="0"/>
        <outline val="0"/>
        <shadow val="0"/>
        <u val="none"/>
        <vertAlign val="baseline"/>
        <sz val="14"/>
        <color rgb="FF727272"/>
        <name val="Arial"/>
        <family val="2"/>
        <scheme val="none"/>
      </font>
      <fill>
        <patternFill patternType="solid">
          <fgColor rgb="FF000000"/>
          <bgColor rgb="FFF9F9F9"/>
        </patternFill>
      </fill>
      <alignment horizontal="left"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F9F9F9"/>
        <name val="Arial"/>
        <family val="2"/>
        <scheme val="none"/>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name val="Arial"/>
        <family val="2"/>
        <scheme val="none"/>
      </font>
    </dxf>
    <dxf>
      <border outline="0">
        <bottom style="medium">
          <color theme="0" tint="-0.249977111117893"/>
        </bottom>
      </border>
    </dxf>
    <dxf>
      <font>
        <strike val="0"/>
        <outline val="0"/>
        <shadow val="0"/>
        <u val="none"/>
        <vertAlign val="baseline"/>
        <name val="Arial"/>
        <family val="2"/>
        <scheme val="none"/>
      </font>
    </dxf>
    <dxf>
      <font>
        <b val="0"/>
        <i val="0"/>
        <strike val="0"/>
        <condense val="0"/>
        <extend val="0"/>
        <outline val="0"/>
        <shadow val="0"/>
        <u val="none"/>
        <vertAlign val="baseline"/>
        <sz val="14"/>
        <color rgb="FFF9F9F9"/>
        <name val="Aldhabi"/>
        <scheme val="none"/>
      </font>
      <fill>
        <patternFill patternType="solid">
          <fgColor rgb="FF000000"/>
          <bgColor rgb="FFF9F9F9"/>
        </patternFill>
      </fill>
      <alignment horizontal="left" vertical="center" textRotation="0" wrapText="0" indent="0" justifyLastLine="0" shrinkToFit="0" readingOrder="0"/>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6" formatCode="_(&quot;$&quot;* #,##0_);_(&quot;$&quot;* \(#,##0\);_(&quot;$&quot;* &quot;-&quot;??_);_(@_)"/>
      <fill>
        <patternFill patternType="none">
          <fgColor rgb="FF000000"/>
          <bgColor auto="1"/>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numFmt numFmtId="165" formatCode="[$-409]mmm\ d\,\ yyyy;@"/>
      <fill>
        <patternFill patternType="none">
          <fgColor rgb="FF000000"/>
          <bgColor auto="1"/>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Arial"/>
        <family val="2"/>
        <scheme val="none"/>
      </font>
      <numFmt numFmtId="164" formatCode="&quot;$&quot;#,##0;[Red]&quot;$&quot;#,##0"/>
      <fill>
        <patternFill patternType="none">
          <fgColor rgb="FF000000"/>
          <bgColor auto="1"/>
        </patternFill>
      </fill>
      <alignment horizontal="center" vertical="center" textRotation="0" wrapText="0" indent="0" justifyLastLine="0" shrinkToFit="0" readingOrder="0"/>
      <border diagonalUp="0" diagonalDown="0" outline="0">
        <left/>
        <right style="thin">
          <color theme="0" tint="-0.249977111117893"/>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i val="0"/>
        <strike val="0"/>
        <condense val="0"/>
        <extend val="0"/>
        <outline val="0"/>
        <shadow val="0"/>
        <u val="none"/>
        <vertAlign val="baseline"/>
        <sz val="14"/>
        <color theme="1"/>
        <name val="Arial"/>
        <family val="2"/>
        <scheme val="none"/>
      </font>
      <fill>
        <patternFill patternType="none">
          <fgColor rgb="FF000000"/>
          <bgColor auto="1"/>
        </patternFill>
      </fill>
      <alignment horizontal="left"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rgb="FF00B050"/>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right/>
        <top style="thin">
          <color theme="0" tint="-0.249977111117893"/>
        </top>
        <bottom style="thin">
          <color theme="0" tint="-0.249977111117893"/>
        </bottom>
      </border>
    </dxf>
    <dxf>
      <font>
        <b val="0"/>
        <i val="0"/>
        <strike val="0"/>
        <condense val="0"/>
        <extend val="0"/>
        <outline val="0"/>
        <shadow val="0"/>
        <u val="none"/>
        <vertAlign val="baseline"/>
        <sz val="14"/>
        <color theme="1"/>
        <name val="Calibri"/>
        <family val="2"/>
        <scheme val="minor"/>
      </font>
      <fill>
        <patternFill patternType="solid">
          <fgColor rgb="FF000000"/>
          <bgColor rgb="FFF9F9F9"/>
        </patternFill>
      </fill>
      <alignment horizontal="center" vertical="center" textRotation="0" wrapText="0" indent="0" justifyLastLine="0" shrinkToFit="0" readingOrder="0"/>
      <border diagonalUp="0" diagonalDown="0" outline="0">
        <left style="thin">
          <color theme="0" tint="-0.249977111117893"/>
        </left>
        <right style="thin">
          <color theme="0" tint="-0.249977111117893"/>
        </right>
        <top/>
        <bottom/>
      </border>
    </dxf>
    <dxf>
      <font>
        <b val="0"/>
        <i val="0"/>
        <strike val="0"/>
        <condense val="0"/>
        <extend val="0"/>
        <outline val="0"/>
        <shadow val="0"/>
        <u val="none"/>
        <vertAlign val="baseline"/>
        <sz val="14"/>
        <color theme="1"/>
        <name val="Arial"/>
        <family val="2"/>
        <scheme val="none"/>
      </font>
      <fill>
        <patternFill patternType="none">
          <fgColor rgb="FF000000"/>
          <bgColor auto="1"/>
        </patternFill>
      </fill>
      <alignment horizontal="center" vertical="center" textRotation="0" wrapText="0" indent="0" justifyLastLine="0" shrinkToFit="0" readingOrder="0"/>
      <border diagonalUp="0" diagonalDown="0" outline="0">
        <left style="thin">
          <color theme="0" tint="-0.249977111117893"/>
        </left>
        <right/>
        <top style="thin">
          <color theme="0" tint="-0.249977111117893"/>
        </top>
        <bottom style="thin">
          <color theme="0" tint="-0.249977111117893"/>
        </bottom>
      </border>
    </dxf>
    <dxf>
      <font>
        <strike val="0"/>
        <outline val="0"/>
        <shadow val="0"/>
        <u val="none"/>
        <vertAlign val="baseline"/>
        <color theme="1"/>
        <name val="Arial"/>
        <family val="2"/>
        <scheme val="none"/>
      </font>
      <fill>
        <patternFill patternType="none">
          <bgColor auto="1"/>
        </patternFill>
      </fill>
    </dxf>
    <dxf>
      <border outline="0">
        <bottom style="medium">
          <color theme="0" tint="-0.249977111117893"/>
        </bottom>
      </border>
    </dxf>
    <dxf>
      <font>
        <strike val="0"/>
        <outline val="0"/>
        <shadow val="0"/>
        <u val="none"/>
        <vertAlign val="baseline"/>
        <color theme="1"/>
        <name val="Arial"/>
        <family val="2"/>
        <scheme val="none"/>
      </font>
      <fill>
        <patternFill patternType="none">
          <bgColor auto="1"/>
        </patternFill>
      </fill>
    </dxf>
    <dxf>
      <font>
        <b/>
        <i val="0"/>
        <strike val="0"/>
        <condense val="0"/>
        <extend val="0"/>
        <outline val="0"/>
        <shadow val="0"/>
        <u val="none"/>
        <vertAlign val="baseline"/>
        <sz val="20"/>
        <color theme="1"/>
        <name val="Aldhabi"/>
        <scheme val="none"/>
      </font>
      <fill>
        <patternFill patternType="none">
          <fgColor rgb="FF000000"/>
          <bgColor auto="1"/>
        </patternFill>
      </fill>
      <alignment horizontal="left" vertical="center" textRotation="0" wrapText="0" indent="0" justifyLastLine="0" shrinkToFit="0" readingOrder="0"/>
    </dxf>
    <dxf>
      <font>
        <b val="0"/>
        <i val="0"/>
        <strike/>
        <color theme="7"/>
      </font>
      <fill>
        <patternFill>
          <fgColor theme="0"/>
          <bgColor theme="1"/>
        </patternFill>
      </fill>
    </dxf>
    <dxf>
      <font>
        <b/>
        <i val="0"/>
        <strike/>
        <color theme="5"/>
      </font>
      <fill>
        <patternFill>
          <fgColor rgb="FFF9F9F9"/>
          <bgColor theme="1"/>
        </patternFill>
      </fill>
    </dxf>
    <dxf>
      <font>
        <b val="0"/>
        <i/>
        <strike val="0"/>
        <color theme="7"/>
      </font>
      <fill>
        <patternFill patternType="solid">
          <fgColor rgb="FFCC8409"/>
          <bgColor theme="1"/>
        </patternFill>
      </fill>
    </dxf>
    <dxf>
      <font>
        <color theme="7"/>
      </font>
      <fill>
        <patternFill>
          <fgColor theme="0"/>
          <bgColor theme="1"/>
        </patternFill>
      </fill>
    </dxf>
    <dxf>
      <font>
        <color theme="0"/>
      </font>
      <fill>
        <patternFill>
          <fgColor rgb="FFCC8409"/>
          <bgColor theme="1"/>
        </patternFill>
      </fill>
    </dxf>
    <dxf>
      <font>
        <color theme="0"/>
      </font>
      <fill>
        <patternFill>
          <fgColor theme="0"/>
          <bgColor theme="4" tint="-0.499984740745262"/>
        </patternFill>
      </fill>
    </dxf>
    <dxf>
      <font>
        <color theme="0"/>
      </font>
      <fill>
        <patternFill patternType="solid">
          <bgColor theme="1"/>
        </patternFill>
      </fill>
    </dxf>
  </dxfs>
  <tableStyles count="8" defaultTableStyle="TableStyleMedium2" defaultPivotStyle="PivotStyleLight16">
    <tableStyle name="Slicer Style 1" pivot="0" table="0" count="1" xr9:uid="{D1377434-6F8A-4DC4-A0C3-FB3AD800284B}">
      <tableStyleElement type="wholeTable" dxfId="41"/>
    </tableStyle>
    <tableStyle name="Slicer Style 2" pivot="0" table="0" count="1" xr9:uid="{2E934BCA-593B-4183-9743-7A7270B87AA6}">
      <tableStyleElement type="wholeTable" dxfId="40"/>
    </tableStyle>
    <tableStyle name="Slicer Style 3" pivot="0" table="0" count="1" xr9:uid="{80747716-C778-458D-B178-65507D81C2E6}">
      <tableStyleElement type="wholeTable" dxfId="39"/>
    </tableStyle>
    <tableStyle name="Slicer Style 4" pivot="0" table="0" count="1" xr9:uid="{81188C97-C349-432E-B6CA-F3C81189F138}">
      <tableStyleElement type="wholeTable" dxfId="38"/>
    </tableStyle>
    <tableStyle name="Slicer Style 5" pivot="0" table="0" count="0" xr9:uid="{275A72CC-710D-4554-A332-6BB74ACF4FFD}"/>
    <tableStyle name="Slicer Style 6" pivot="0" table="0" count="1" xr9:uid="{35025339-D3E3-4DEB-ADDF-930EDEAA15D9}">
      <tableStyleElement type="wholeTable" dxfId="37"/>
    </tableStyle>
    <tableStyle name="Slicer Style 7" pivot="0" table="0" count="1" xr9:uid="{7BF63A5C-9F21-4FFE-83C3-BEA64F0F1ED5}">
      <tableStyleElement type="headerRow" dxfId="36"/>
    </tableStyle>
    <tableStyle name="Slicer Style 8" pivot="0" table="0" count="1" xr9:uid="{80112094-B99D-4E22-BF1E-F8843628E43B}">
      <tableStyleElement type="wholeTable" dxfId="35"/>
    </tableStyle>
  </tableStyles>
  <colors>
    <mruColors>
      <color rgb="FF09C9C8"/>
      <color rgb="FFF9F9F9"/>
      <color rgb="FFF04465"/>
      <color rgb="FF211025"/>
      <color rgb="FFF04405"/>
      <color rgb="FFF18E19"/>
      <color rgb="FFF26178"/>
      <color rgb="FF7F778A"/>
      <color rgb="FFCF7326"/>
      <color rgb="FFF5DFDD"/>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spPr>
            <a:ln>
              <a:noFill/>
            </a:ln>
          </c:spPr>
          <c:dPt>
            <c:idx val="0"/>
            <c:bubble3D val="0"/>
            <c:spPr>
              <a:solidFill>
                <a:srgbClr val="F26178"/>
              </a:solidFill>
              <a:ln w="19050">
                <a:noFill/>
              </a:ln>
              <a:effectLst/>
            </c:spPr>
            <c:extLst>
              <c:ext xmlns:c16="http://schemas.microsoft.com/office/drawing/2014/chart" uri="{C3380CC4-5D6E-409C-BE32-E72D297353CC}">
                <c16:uniqueId val="{0000000B-EFB8-438B-938D-3075ACC53FEF}"/>
              </c:ext>
            </c:extLst>
          </c:dPt>
          <c:dPt>
            <c:idx val="1"/>
            <c:bubble3D val="0"/>
            <c:spPr>
              <a:solidFill>
                <a:srgbClr val="CF7326"/>
              </a:solidFill>
              <a:ln w="19050">
                <a:noFill/>
              </a:ln>
              <a:effectLst/>
            </c:spPr>
            <c:extLst>
              <c:ext xmlns:c16="http://schemas.microsoft.com/office/drawing/2014/chart" uri="{C3380CC4-5D6E-409C-BE32-E72D297353CC}">
                <c16:uniqueId val="{0000000C-EFB8-438B-938D-3075ACC53FEF}"/>
              </c:ext>
            </c:extLst>
          </c:dPt>
          <c:dPt>
            <c:idx val="2"/>
            <c:bubble3D val="0"/>
            <c:spPr>
              <a:solidFill>
                <a:srgbClr val="211025"/>
              </a:solidFill>
              <a:ln w="19050">
                <a:noFill/>
              </a:ln>
              <a:effectLst/>
            </c:spPr>
            <c:extLst>
              <c:ext xmlns:c16="http://schemas.microsoft.com/office/drawing/2014/chart" uri="{C3380CC4-5D6E-409C-BE32-E72D297353CC}">
                <c16:uniqueId val="{0000000D-EFB8-438B-938D-3075ACC53FEF}"/>
              </c:ext>
            </c:extLst>
          </c:dPt>
          <c:dPt>
            <c:idx val="3"/>
            <c:bubble3D val="0"/>
            <c:spPr>
              <a:solidFill>
                <a:srgbClr val="F5DFDD"/>
              </a:solidFill>
              <a:ln w="19050">
                <a:noFill/>
              </a:ln>
              <a:effectLst/>
            </c:spPr>
            <c:extLst>
              <c:ext xmlns:c16="http://schemas.microsoft.com/office/drawing/2014/chart" uri="{C3380CC4-5D6E-409C-BE32-E72D297353CC}">
                <c16:uniqueId val="{00000009-EFB8-438B-938D-3075ACC53FEF}"/>
              </c:ext>
            </c:extLst>
          </c:dPt>
          <c:val>
            <c:numRef>
              <c:f>'Assets &amp; Goals'!$N$24:$N$27</c:f>
              <c:numCache>
                <c:formatCode>"$"#,##0</c:formatCode>
                <c:ptCount val="4"/>
                <c:pt idx="0">
                  <c:v>15700</c:v>
                </c:pt>
                <c:pt idx="1">
                  <c:v>22500</c:v>
                </c:pt>
                <c:pt idx="2">
                  <c:v>120000</c:v>
                </c:pt>
                <c:pt idx="3">
                  <c:v>135000</c:v>
                </c:pt>
              </c:numCache>
            </c:numRef>
          </c:val>
          <c:extLst>
            <c:ext xmlns:c16="http://schemas.microsoft.com/office/drawing/2014/chart" uri="{C3380CC4-5D6E-409C-BE32-E72D297353CC}">
              <c16:uniqueId val="{00000000-EFB8-438B-938D-3075ACC53FEF}"/>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Table!No_slicer_2</c:name>
    <c:fmtId val="7"/>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Table'!$R$10</c:f>
              <c:strCache>
                <c:ptCount val="1"/>
                <c:pt idx="0">
                  <c:v>Total</c:v>
                </c:pt>
              </c:strCache>
            </c:strRef>
          </c:tx>
          <c:spPr>
            <a:ln w="19050" cap="rnd">
              <a:solidFill>
                <a:srgbClr val="09C9C8"/>
              </a:solidFill>
              <a:round/>
            </a:ln>
            <a:effectLst/>
          </c:spPr>
          <c:marker>
            <c:symbol val="none"/>
          </c:marker>
          <c:cat>
            <c:strRef>
              <c:f>'Pivot Table'!$Q$11:$Q$23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Table'!$R$11:$R$23</c:f>
              <c:numCache>
                <c:formatCode>General</c:formatCode>
                <c:ptCount val="12"/>
                <c:pt idx="0">
                  <c:v>23240</c:v>
                </c:pt>
                <c:pt idx="1">
                  <c:v>58235</c:v>
                </c:pt>
                <c:pt idx="2">
                  <c:v>62350</c:v>
                </c:pt>
                <c:pt idx="3">
                  <c:v>78355</c:v>
                </c:pt>
                <c:pt idx="4">
                  <c:v>44696</c:v>
                </c:pt>
                <c:pt idx="5">
                  <c:v>27464</c:v>
                </c:pt>
                <c:pt idx="6">
                  <c:v>62355</c:v>
                </c:pt>
                <c:pt idx="7">
                  <c:v>56712</c:v>
                </c:pt>
                <c:pt idx="8">
                  <c:v>65602</c:v>
                </c:pt>
                <c:pt idx="9">
                  <c:v>81487</c:v>
                </c:pt>
                <c:pt idx="10">
                  <c:v>52201</c:v>
                </c:pt>
                <c:pt idx="11">
                  <c:v>66110</c:v>
                </c:pt>
              </c:numCache>
            </c:numRef>
          </c:val>
          <c:smooth val="1"/>
          <c:extLst>
            <c:ext xmlns:c16="http://schemas.microsoft.com/office/drawing/2014/chart" uri="{C3380CC4-5D6E-409C-BE32-E72D297353CC}">
              <c16:uniqueId val="{00000000-E06B-4471-8341-0C31B410244C}"/>
            </c:ext>
          </c:extLst>
        </c:ser>
        <c:dLbls>
          <c:showLegendKey val="0"/>
          <c:showVal val="0"/>
          <c:showCatName val="0"/>
          <c:showSerName val="0"/>
          <c:showPercent val="0"/>
          <c:showBubbleSize val="0"/>
        </c:dLbls>
        <c:smooth val="0"/>
        <c:axId val="209246544"/>
        <c:axId val="331310624"/>
      </c:lineChart>
      <c:catAx>
        <c:axId val="209246544"/>
        <c:scaling>
          <c:orientation val="minMax"/>
        </c:scaling>
        <c:delete val="1"/>
        <c:axPos val="b"/>
        <c:numFmt formatCode="General" sourceLinked="1"/>
        <c:majorTickMark val="none"/>
        <c:minorTickMark val="none"/>
        <c:tickLblPos val="nextTo"/>
        <c:crossAx val="331310624"/>
        <c:crosses val="autoZero"/>
        <c:auto val="1"/>
        <c:lblAlgn val="ctr"/>
        <c:lblOffset val="100"/>
        <c:noMultiLvlLbl val="0"/>
      </c:catAx>
      <c:valAx>
        <c:axId val="331310624"/>
        <c:scaling>
          <c:orientation val="minMax"/>
        </c:scaling>
        <c:delete val="1"/>
        <c:axPos val="l"/>
        <c:numFmt formatCode="General" sourceLinked="1"/>
        <c:majorTickMark val="none"/>
        <c:minorTickMark val="none"/>
        <c:tickLblPos val="nextTo"/>
        <c:crossAx val="20924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Table!No_slicer_3</c:name>
    <c:fmtId val="12"/>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21102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Table'!$W$7:$W$8</c:f>
              <c:strCache>
                <c:ptCount val="1"/>
                <c:pt idx="0">
                  <c:v>Expenses</c:v>
                </c:pt>
              </c:strCache>
            </c:strRef>
          </c:tx>
          <c:spPr>
            <a:ln w="19050" cap="rnd">
              <a:solidFill>
                <a:srgbClr val="211025"/>
              </a:solidFill>
              <a:round/>
            </a:ln>
            <a:effectLst/>
          </c:spPr>
          <c:marker>
            <c:symbol val="none"/>
          </c:marker>
          <c:cat>
            <c:strRef>
              <c:f>'Pivot Table'!$V$9:$V$21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Table'!$W$9:$W$21</c:f>
              <c:numCache>
                <c:formatCode>General</c:formatCode>
                <c:ptCount val="12"/>
                <c:pt idx="0">
                  <c:v>7842</c:v>
                </c:pt>
                <c:pt idx="1">
                  <c:v>53353</c:v>
                </c:pt>
                <c:pt idx="2">
                  <c:v>29815</c:v>
                </c:pt>
                <c:pt idx="3">
                  <c:v>18717</c:v>
                </c:pt>
                <c:pt idx="4">
                  <c:v>24242</c:v>
                </c:pt>
                <c:pt idx="5">
                  <c:v>20342</c:v>
                </c:pt>
                <c:pt idx="6">
                  <c:v>28893</c:v>
                </c:pt>
                <c:pt idx="7">
                  <c:v>42484</c:v>
                </c:pt>
                <c:pt idx="8">
                  <c:v>23897</c:v>
                </c:pt>
                <c:pt idx="9">
                  <c:v>35184</c:v>
                </c:pt>
                <c:pt idx="10">
                  <c:v>25176</c:v>
                </c:pt>
                <c:pt idx="11">
                  <c:v>16401</c:v>
                </c:pt>
              </c:numCache>
            </c:numRef>
          </c:val>
          <c:smooth val="1"/>
          <c:extLst>
            <c:ext xmlns:c16="http://schemas.microsoft.com/office/drawing/2014/chart" uri="{C3380CC4-5D6E-409C-BE32-E72D297353CC}">
              <c16:uniqueId val="{00000000-B93A-49FF-B6BD-4E2A7D59748E}"/>
            </c:ext>
          </c:extLst>
        </c:ser>
        <c:ser>
          <c:idx val="1"/>
          <c:order val="1"/>
          <c:tx>
            <c:strRef>
              <c:f>'Pivot Table'!$X$7:$X$8</c:f>
              <c:strCache>
                <c:ptCount val="1"/>
                <c:pt idx="0">
                  <c:v>Income</c:v>
                </c:pt>
              </c:strCache>
            </c:strRef>
          </c:tx>
          <c:spPr>
            <a:ln w="19050" cap="rnd">
              <a:solidFill>
                <a:srgbClr val="F04465"/>
              </a:solidFill>
              <a:round/>
            </a:ln>
            <a:effectLst/>
          </c:spPr>
          <c:marker>
            <c:symbol val="none"/>
          </c:marker>
          <c:cat>
            <c:strRef>
              <c:f>'Pivot Table'!$V$9:$V$21</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Table'!$X$9:$X$21</c:f>
              <c:numCache>
                <c:formatCode>General</c:formatCode>
                <c:ptCount val="12"/>
                <c:pt idx="0">
                  <c:v>23240</c:v>
                </c:pt>
                <c:pt idx="1">
                  <c:v>58235</c:v>
                </c:pt>
                <c:pt idx="2">
                  <c:v>62350</c:v>
                </c:pt>
                <c:pt idx="3">
                  <c:v>78355</c:v>
                </c:pt>
                <c:pt idx="4">
                  <c:v>44696</c:v>
                </c:pt>
                <c:pt idx="5">
                  <c:v>27464</c:v>
                </c:pt>
                <c:pt idx="6">
                  <c:v>62355</c:v>
                </c:pt>
                <c:pt idx="7">
                  <c:v>56712</c:v>
                </c:pt>
                <c:pt idx="8">
                  <c:v>65602</c:v>
                </c:pt>
                <c:pt idx="9">
                  <c:v>81487</c:v>
                </c:pt>
                <c:pt idx="10">
                  <c:v>52201</c:v>
                </c:pt>
                <c:pt idx="11">
                  <c:v>66110</c:v>
                </c:pt>
              </c:numCache>
            </c:numRef>
          </c:val>
          <c:smooth val="1"/>
          <c:extLst>
            <c:ext xmlns:c16="http://schemas.microsoft.com/office/drawing/2014/chart" uri="{C3380CC4-5D6E-409C-BE32-E72D297353CC}">
              <c16:uniqueId val="{00000001-B93A-49FF-B6BD-4E2A7D59748E}"/>
            </c:ext>
          </c:extLst>
        </c:ser>
        <c:dLbls>
          <c:showLegendKey val="0"/>
          <c:showVal val="0"/>
          <c:showCatName val="0"/>
          <c:showSerName val="0"/>
          <c:showPercent val="0"/>
          <c:showBubbleSize val="0"/>
        </c:dLbls>
        <c:smooth val="0"/>
        <c:axId val="1441583008"/>
        <c:axId val="1447766688"/>
      </c:lineChart>
      <c:catAx>
        <c:axId val="1441583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bg1">
                    <a:lumMod val="50000"/>
                  </a:schemeClr>
                </a:solidFill>
                <a:latin typeface="+mn-lt"/>
                <a:ea typeface="+mn-ea"/>
                <a:cs typeface="+mn-cs"/>
              </a:defRPr>
            </a:pPr>
            <a:endParaRPr lang="en-US"/>
          </a:p>
        </c:txPr>
        <c:crossAx val="1447766688"/>
        <c:crosses val="autoZero"/>
        <c:auto val="1"/>
        <c:lblAlgn val="ctr"/>
        <c:lblOffset val="100"/>
        <c:noMultiLvlLbl val="0"/>
      </c:catAx>
      <c:valAx>
        <c:axId val="1447766688"/>
        <c:scaling>
          <c:orientation val="minMax"/>
          <c:min val="2000"/>
        </c:scaling>
        <c:delete val="0"/>
        <c:axPos val="l"/>
        <c:numFmt formatCode="&quot;$&quot;#,##0,\ &quot;K&quot;" sourceLinked="0"/>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bg1">
                    <a:lumMod val="50000"/>
                  </a:schemeClr>
                </a:solidFill>
                <a:latin typeface="Abadi" panose="020B0604020104020204" pitchFamily="34" charset="0"/>
                <a:ea typeface="+mn-ea"/>
                <a:cs typeface="+mn-cs"/>
              </a:defRPr>
            </a:pPr>
            <a:endParaRPr lang="en-US"/>
          </a:p>
        </c:txPr>
        <c:crossAx val="1441583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[Animated Excel Dashboard !! Personal Finance Tracker (version 1).xlsx]Pivot Table!No_slicer_1</c:name>
    <c:fmtId val="15"/>
  </c:pivotSource>
  <c:chart>
    <c:autoTitleDeleted val="1"/>
    <c:pivotFmts>
      <c:pivotFmt>
        <c:idx val="0"/>
        <c:spPr>
          <a:solidFill>
            <a:schemeClr val="accent1"/>
          </a:solidFill>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cap="rnd">
            <a:solidFill>
              <a:srgbClr val="09C9C8"/>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a:solidFill>
              <a:srgbClr val="F0446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Table'!$N$10</c:f>
              <c:strCache>
                <c:ptCount val="1"/>
                <c:pt idx="0">
                  <c:v>Total</c:v>
                </c:pt>
              </c:strCache>
            </c:strRef>
          </c:tx>
          <c:spPr>
            <a:ln w="19050" cap="rnd">
              <a:solidFill>
                <a:srgbClr val="F04465"/>
              </a:solidFill>
              <a:round/>
            </a:ln>
            <a:effectLst/>
          </c:spPr>
          <c:marker>
            <c:symbol val="none"/>
          </c:marker>
          <c:cat>
            <c:strRef>
              <c:f>'Pivot Table'!$M$11:$M$23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Table'!$N$11:$N$23</c:f>
              <c:numCache>
                <c:formatCode>General</c:formatCode>
                <c:ptCount val="12"/>
                <c:pt idx="0">
                  <c:v>7842</c:v>
                </c:pt>
                <c:pt idx="1">
                  <c:v>53353</c:v>
                </c:pt>
                <c:pt idx="2">
                  <c:v>29815</c:v>
                </c:pt>
                <c:pt idx="3">
                  <c:v>18717</c:v>
                </c:pt>
                <c:pt idx="4">
                  <c:v>24242</c:v>
                </c:pt>
                <c:pt idx="5">
                  <c:v>20342</c:v>
                </c:pt>
                <c:pt idx="6">
                  <c:v>28893</c:v>
                </c:pt>
                <c:pt idx="7">
                  <c:v>42484</c:v>
                </c:pt>
                <c:pt idx="8">
                  <c:v>23897</c:v>
                </c:pt>
                <c:pt idx="9">
                  <c:v>35184</c:v>
                </c:pt>
                <c:pt idx="10">
                  <c:v>25176</c:v>
                </c:pt>
                <c:pt idx="11">
                  <c:v>16401</c:v>
                </c:pt>
              </c:numCache>
            </c:numRef>
          </c:val>
          <c:smooth val="1"/>
          <c:extLst>
            <c:ext xmlns:c16="http://schemas.microsoft.com/office/drawing/2014/chart" uri="{C3380CC4-5D6E-409C-BE32-E72D297353CC}">
              <c16:uniqueId val="{00000000-A3EE-4344-8039-03B5594797B0}"/>
            </c:ext>
          </c:extLst>
        </c:ser>
        <c:dLbls>
          <c:showLegendKey val="0"/>
          <c:showVal val="0"/>
          <c:showCatName val="0"/>
          <c:showSerName val="0"/>
          <c:showPercent val="0"/>
          <c:showBubbleSize val="0"/>
        </c:dLbls>
        <c:smooth val="0"/>
        <c:axId val="545555424"/>
        <c:axId val="517623280"/>
      </c:lineChart>
      <c:catAx>
        <c:axId val="545555424"/>
        <c:scaling>
          <c:orientation val="minMax"/>
        </c:scaling>
        <c:delete val="1"/>
        <c:axPos val="b"/>
        <c:numFmt formatCode="General" sourceLinked="1"/>
        <c:majorTickMark val="none"/>
        <c:minorTickMark val="none"/>
        <c:tickLblPos val="nextTo"/>
        <c:crossAx val="517623280"/>
        <c:crosses val="autoZero"/>
        <c:auto val="1"/>
        <c:lblAlgn val="ctr"/>
        <c:lblOffset val="100"/>
        <c:noMultiLvlLbl val="0"/>
      </c:catAx>
      <c:valAx>
        <c:axId val="517623280"/>
        <c:scaling>
          <c:orientation val="minMax"/>
        </c:scaling>
        <c:delete val="1"/>
        <c:axPos val="l"/>
        <c:numFmt formatCode="General" sourceLinked="1"/>
        <c:majorTickMark val="none"/>
        <c:minorTickMark val="none"/>
        <c:tickLblPos val="nextTo"/>
        <c:crossAx val="5455554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chemeClr val="accent1"/>
            </a:solidFill>
            <a:ln>
              <a:noFill/>
            </a:ln>
            <a:effectLst/>
          </c:spPr>
          <c:invertIfNegative val="0"/>
          <c:dPt>
            <c:idx val="0"/>
            <c:invertIfNegative val="0"/>
            <c:bubble3D val="0"/>
            <c:spPr>
              <a:solidFill>
                <a:srgbClr val="211025"/>
              </a:solidFill>
              <a:ln>
                <a:noFill/>
              </a:ln>
              <a:effectLst/>
            </c:spPr>
            <c:extLst>
              <c:ext xmlns:c16="http://schemas.microsoft.com/office/drawing/2014/chart" uri="{C3380CC4-5D6E-409C-BE32-E72D297353CC}">
                <c16:uniqueId val="{00000001-1250-4C24-A266-490FF04CCA6A}"/>
              </c:ext>
            </c:extLst>
          </c:dPt>
          <c:val>
            <c:numRef>
              <c:f>'Pivot Table'!$AO$7</c:f>
              <c:numCache>
                <c:formatCode>0%</c:formatCode>
                <c:ptCount val="1"/>
                <c:pt idx="0">
                  <c:v>0.99444922547332182</c:v>
                </c:pt>
              </c:numCache>
            </c:numRef>
          </c:val>
          <c:extLst>
            <c:ext xmlns:c16="http://schemas.microsoft.com/office/drawing/2014/chart" uri="{C3380CC4-5D6E-409C-BE32-E72D297353CC}">
              <c16:uniqueId val="{00000002-1250-4C24-A266-490FF04CCA6A}"/>
            </c:ext>
          </c:extLst>
        </c:ser>
        <c:ser>
          <c:idx val="1"/>
          <c:order val="1"/>
          <c:spPr>
            <a:solidFill>
              <a:srgbClr val="09C9C8"/>
            </a:solidFill>
            <a:ln>
              <a:noFill/>
            </a:ln>
            <a:effectLst/>
          </c:spPr>
          <c:invertIfNegative val="0"/>
          <c:val>
            <c:numRef>
              <c:f>'Pivot Table'!$AP$7</c:f>
              <c:numCache>
                <c:formatCode>0%</c:formatCode>
                <c:ptCount val="1"/>
                <c:pt idx="0">
                  <c:v>1</c:v>
                </c:pt>
              </c:numCache>
            </c:numRef>
          </c:val>
          <c:extLst>
            <c:ext xmlns:c16="http://schemas.microsoft.com/office/drawing/2014/chart" uri="{C3380CC4-5D6E-409C-BE32-E72D297353CC}">
              <c16:uniqueId val="{00000003-1250-4C24-A266-490FF04CCA6A}"/>
            </c:ext>
          </c:extLst>
        </c:ser>
        <c:dLbls>
          <c:showLegendKey val="0"/>
          <c:showVal val="0"/>
          <c:showCatName val="0"/>
          <c:showSerName val="0"/>
          <c:showPercent val="0"/>
          <c:showBubbleSize val="0"/>
        </c:dLbls>
        <c:gapWidth val="150"/>
        <c:overlap val="100"/>
        <c:axId val="1310966416"/>
        <c:axId val="1230262064"/>
      </c:barChart>
      <c:catAx>
        <c:axId val="1310966416"/>
        <c:scaling>
          <c:orientation val="minMax"/>
        </c:scaling>
        <c:delete val="1"/>
        <c:axPos val="l"/>
        <c:majorTickMark val="none"/>
        <c:minorTickMark val="none"/>
        <c:tickLblPos val="nextTo"/>
        <c:crossAx val="1230262064"/>
        <c:crosses val="autoZero"/>
        <c:auto val="1"/>
        <c:lblAlgn val="ctr"/>
        <c:lblOffset val="100"/>
        <c:noMultiLvlLbl val="0"/>
      </c:catAx>
      <c:valAx>
        <c:axId val="1230262064"/>
        <c:scaling>
          <c:orientation val="minMax"/>
          <c:max val="1"/>
          <c:min val="0.99"/>
        </c:scaling>
        <c:delete val="1"/>
        <c:axPos val="b"/>
        <c:numFmt formatCode="0%" sourceLinked="1"/>
        <c:majorTickMark val="none"/>
        <c:minorTickMark val="none"/>
        <c:tickLblPos val="nextTo"/>
        <c:crossAx val="1310966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18" Type="http://schemas.openxmlformats.org/officeDocument/2006/relationships/hyperlink" Target="http://blender.stackexchange.com/questions/48931/can-i-make-3d-spheres-to-deform-pulse-in-sync-with-audio/48933" TargetMode="External"/><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17" Type="http://schemas.openxmlformats.org/officeDocument/2006/relationships/image" Target="../media/image10.gif"/><Relationship Id="rId2" Type="http://schemas.microsoft.com/office/2007/relationships/hdphoto" Target="../media/hdphoto1.wdp"/><Relationship Id="rId16" Type="http://schemas.openxmlformats.org/officeDocument/2006/relationships/image" Target="../media/image9.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3.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hyperlink" Target="https://github.com/MohamedHamedEL-SayedAhmed" TargetMode="External"/><Relationship Id="rId18" Type="http://schemas.openxmlformats.org/officeDocument/2006/relationships/image" Target="../media/image10.gif"/><Relationship Id="rId3" Type="http://schemas.openxmlformats.org/officeDocument/2006/relationships/image" Target="../media/image2.png"/><Relationship Id="rId7" Type="http://schemas.openxmlformats.org/officeDocument/2006/relationships/hyperlink" Target="#'Assets &amp; Goals'!A1"/><Relationship Id="rId12" Type="http://schemas.openxmlformats.org/officeDocument/2006/relationships/image" Target="../media/image7.png"/><Relationship Id="rId17" Type="http://schemas.openxmlformats.org/officeDocument/2006/relationships/chart" Target="../charts/chart1.xml"/><Relationship Id="rId2" Type="http://schemas.microsoft.com/office/2007/relationships/hdphoto" Target="../media/hdphoto1.wdp"/><Relationship Id="rId16" Type="http://schemas.openxmlformats.org/officeDocument/2006/relationships/image" Target="../media/image9.png"/><Relationship Id="rId20" Type="http://schemas.openxmlformats.org/officeDocument/2006/relationships/image" Target="../media/image11.png"/><Relationship Id="rId1" Type="http://schemas.openxmlformats.org/officeDocument/2006/relationships/image" Target="../media/image1.png"/><Relationship Id="rId6" Type="http://schemas.openxmlformats.org/officeDocument/2006/relationships/hyperlink" Target="#'incom &amp; Expenses'!A1"/><Relationship Id="rId11" Type="http://schemas.openxmlformats.org/officeDocument/2006/relationships/hyperlink" Target="https://www.linkedin.com/in/mohamed-hamed-el-sayed-925a3824a/" TargetMode="External"/><Relationship Id="rId5" Type="http://schemas.openxmlformats.org/officeDocument/2006/relationships/hyperlink" Target="#Dashboards!A1"/><Relationship Id="rId15" Type="http://schemas.openxmlformats.org/officeDocument/2006/relationships/hyperlink" Target="https://www.youtube.com/channel/UCsUpjmh3ca_xBhVxxrlV4ig" TargetMode="External"/><Relationship Id="rId10" Type="http://schemas.openxmlformats.org/officeDocument/2006/relationships/image" Target="../media/image6.png"/><Relationship Id="rId19" Type="http://schemas.openxmlformats.org/officeDocument/2006/relationships/hyperlink" Target="http://blender.stackexchange.com/questions/48931/can-i-make-3d-spheres-to-deform-pulse-in-sync-with-audio/48933" TargetMode="External"/><Relationship Id="rId4" Type="http://schemas.openxmlformats.org/officeDocument/2006/relationships/image" Target="../media/image3.png"/><Relationship Id="rId9" Type="http://schemas.openxmlformats.org/officeDocument/2006/relationships/image" Target="../media/image5.png"/><Relationship Id="rId14" Type="http://schemas.openxmlformats.org/officeDocument/2006/relationships/image" Target="../media/image8.png"/></Relationships>
</file>

<file path=xl/drawings/_rels/drawing4.xml.rels><?xml version="1.0" encoding="UTF-8" standalone="yes"?>
<Relationships xmlns="http://schemas.openxmlformats.org/package/2006/relationships"><Relationship Id="rId13" Type="http://schemas.openxmlformats.org/officeDocument/2006/relationships/image" Target="../media/image22.png"/><Relationship Id="rId18" Type="http://schemas.microsoft.com/office/2007/relationships/hdphoto" Target="../media/hdphoto1.wdp"/><Relationship Id="rId26" Type="http://schemas.openxmlformats.org/officeDocument/2006/relationships/image" Target="../media/image7.png"/><Relationship Id="rId3" Type="http://schemas.openxmlformats.org/officeDocument/2006/relationships/image" Target="../media/image14.png"/><Relationship Id="rId21" Type="http://schemas.openxmlformats.org/officeDocument/2006/relationships/hyperlink" Target="#'Assets &amp; Goals'!A1"/><Relationship Id="rId34" Type="http://schemas.openxmlformats.org/officeDocument/2006/relationships/hyperlink" Target="http://blender.stackexchange.com/questions/48931/can-i-make-3d-spheres-to-deform-pulse-in-sync-with-audio/48933" TargetMode="External"/><Relationship Id="rId7" Type="http://schemas.openxmlformats.org/officeDocument/2006/relationships/image" Target="../media/image17.png"/><Relationship Id="rId12" Type="http://schemas.openxmlformats.org/officeDocument/2006/relationships/image" Target="../media/image21.png"/><Relationship Id="rId17" Type="http://schemas.openxmlformats.org/officeDocument/2006/relationships/image" Target="../media/image1.png"/><Relationship Id="rId25" Type="http://schemas.openxmlformats.org/officeDocument/2006/relationships/hyperlink" Target="https://www.linkedin.com/in/mohamed-hamed-el-sayed-925a3824a/" TargetMode="External"/><Relationship Id="rId33" Type="http://schemas.openxmlformats.org/officeDocument/2006/relationships/image" Target="../media/image10.gif"/><Relationship Id="rId2" Type="http://schemas.openxmlformats.org/officeDocument/2006/relationships/image" Target="../media/image13.png"/><Relationship Id="rId16" Type="http://schemas.openxmlformats.org/officeDocument/2006/relationships/chart" Target="../charts/chart3.xml"/><Relationship Id="rId20" Type="http://schemas.openxmlformats.org/officeDocument/2006/relationships/hyperlink" Target="#Dashboards!A1"/><Relationship Id="rId29" Type="http://schemas.openxmlformats.org/officeDocument/2006/relationships/hyperlink" Target="https://www.youtube.com/channel/UCsUpjmh3ca_xBhVxxrlV4ig" TargetMode="External"/><Relationship Id="rId1" Type="http://schemas.openxmlformats.org/officeDocument/2006/relationships/image" Target="../media/image12.png"/><Relationship Id="rId6" Type="http://schemas.openxmlformats.org/officeDocument/2006/relationships/image" Target="../media/image16.png"/><Relationship Id="rId11" Type="http://schemas.openxmlformats.org/officeDocument/2006/relationships/hyperlink" Target="#'incom &amp; Expenses'!A1"/><Relationship Id="rId24" Type="http://schemas.openxmlformats.org/officeDocument/2006/relationships/image" Target="../media/image6.png"/><Relationship Id="rId32" Type="http://schemas.openxmlformats.org/officeDocument/2006/relationships/chart" Target="../charts/chart5.xml"/><Relationship Id="rId5" Type="http://schemas.openxmlformats.org/officeDocument/2006/relationships/image" Target="../media/image3.png"/><Relationship Id="rId15" Type="http://schemas.openxmlformats.org/officeDocument/2006/relationships/chart" Target="../charts/chart2.xml"/><Relationship Id="rId23" Type="http://schemas.openxmlformats.org/officeDocument/2006/relationships/image" Target="../media/image5.png"/><Relationship Id="rId28" Type="http://schemas.openxmlformats.org/officeDocument/2006/relationships/image" Target="../media/image8.png"/><Relationship Id="rId10" Type="http://schemas.openxmlformats.org/officeDocument/2006/relationships/image" Target="../media/image20.png"/><Relationship Id="rId19" Type="http://schemas.openxmlformats.org/officeDocument/2006/relationships/image" Target="../media/image2.png"/><Relationship Id="rId31" Type="http://schemas.openxmlformats.org/officeDocument/2006/relationships/chart" Target="../charts/chart4.xml"/><Relationship Id="rId4" Type="http://schemas.openxmlformats.org/officeDocument/2006/relationships/image" Target="../media/image15.png"/><Relationship Id="rId9" Type="http://schemas.openxmlformats.org/officeDocument/2006/relationships/image" Target="../media/image19.png"/><Relationship Id="rId14" Type="http://schemas.openxmlformats.org/officeDocument/2006/relationships/image" Target="../media/image23.png"/><Relationship Id="rId22" Type="http://schemas.openxmlformats.org/officeDocument/2006/relationships/image" Target="../media/image4.png"/><Relationship Id="rId27" Type="http://schemas.openxmlformats.org/officeDocument/2006/relationships/hyperlink" Target="https://github.com/MohamedHamedEL-SayedAhmed" TargetMode="External"/><Relationship Id="rId30" Type="http://schemas.openxmlformats.org/officeDocument/2006/relationships/image" Target="../media/image9.png"/><Relationship Id="rId35" Type="http://schemas.openxmlformats.org/officeDocument/2006/relationships/image" Target="../media/image24.png"/><Relationship Id="rId8" Type="http://schemas.openxmlformats.org/officeDocument/2006/relationships/image" Target="../media/image18.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34</xdr:row>
      <xdr:rowOff>50800</xdr:rowOff>
    </xdr:from>
    <xdr:to>
      <xdr:col>0</xdr:col>
      <xdr:colOff>523875</xdr:colOff>
      <xdr:row>35</xdr:row>
      <xdr:rowOff>127000</xdr:rowOff>
    </xdr:to>
    <xdr:sp macro="" textlink="">
      <xdr:nvSpPr>
        <xdr:cNvPr id="2" name="Rectangle 1">
          <a:extLst>
            <a:ext uri="{FF2B5EF4-FFF2-40B4-BE49-F238E27FC236}">
              <a16:creationId xmlns:a16="http://schemas.microsoft.com/office/drawing/2014/main" id="{C4233BAD-BC51-4EF4-8DC1-A9D108D60EF2}"/>
            </a:ext>
          </a:extLst>
        </xdr:cNvPr>
        <xdr:cNvSpPr>
          <a:spLocks noChangeAspect="1"/>
        </xdr:cNvSpPr>
      </xdr:nvSpPr>
      <xdr:spPr>
        <a:xfrm>
          <a:off x="0" y="7251700"/>
          <a:ext cx="523875" cy="3524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rtlCol="0" anchor="t"/>
        <a:lstStyle>
          <a:lvl1pPr marL="0" indent="0">
            <a:defRPr sz="1100">
              <a:solidFill>
                <a:schemeClr val="lt1"/>
              </a:solidFill>
              <a:latin typeface="+mn-lt"/>
              <a:ea typeface="+mn-ea"/>
              <a:cs typeface="+mn-cs"/>
            </a:defRPr>
          </a:lvl1pPr>
          <a:lvl2pPr marL="457200" indent="0">
            <a:defRPr sz="1100">
              <a:solidFill>
                <a:schemeClr val="lt1"/>
              </a:solidFill>
              <a:latin typeface="+mn-lt"/>
              <a:ea typeface="+mn-ea"/>
              <a:cs typeface="+mn-cs"/>
            </a:defRPr>
          </a:lvl2pPr>
          <a:lvl3pPr marL="914400" indent="0">
            <a:defRPr sz="1100">
              <a:solidFill>
                <a:schemeClr val="lt1"/>
              </a:solidFill>
              <a:latin typeface="+mn-lt"/>
              <a:ea typeface="+mn-ea"/>
              <a:cs typeface="+mn-cs"/>
            </a:defRPr>
          </a:lvl3pPr>
          <a:lvl4pPr marL="1371600" indent="0">
            <a:defRPr sz="1100">
              <a:solidFill>
                <a:schemeClr val="lt1"/>
              </a:solidFill>
              <a:latin typeface="+mn-lt"/>
              <a:ea typeface="+mn-ea"/>
              <a:cs typeface="+mn-cs"/>
            </a:defRPr>
          </a:lvl4pPr>
          <a:lvl5pPr marL="1828800" indent="0">
            <a:defRPr sz="1100">
              <a:solidFill>
                <a:schemeClr val="lt1"/>
              </a:solidFill>
              <a:latin typeface="+mn-lt"/>
              <a:ea typeface="+mn-ea"/>
              <a:cs typeface="+mn-cs"/>
            </a:defRPr>
          </a:lvl5pPr>
          <a:lvl6pPr marL="2286000" indent="0">
            <a:defRPr sz="1100">
              <a:solidFill>
                <a:schemeClr val="lt1"/>
              </a:solidFill>
              <a:latin typeface="+mn-lt"/>
              <a:ea typeface="+mn-ea"/>
              <a:cs typeface="+mn-cs"/>
            </a:defRPr>
          </a:lvl6pPr>
          <a:lvl7pPr marL="2743200" indent="0">
            <a:defRPr sz="1100">
              <a:solidFill>
                <a:schemeClr val="lt1"/>
              </a:solidFill>
              <a:latin typeface="+mn-lt"/>
              <a:ea typeface="+mn-ea"/>
              <a:cs typeface="+mn-cs"/>
            </a:defRPr>
          </a:lvl7pPr>
          <a:lvl8pPr marL="3200400" indent="0">
            <a:defRPr sz="1100">
              <a:solidFill>
                <a:schemeClr val="lt1"/>
              </a:solidFill>
              <a:latin typeface="+mn-lt"/>
              <a:ea typeface="+mn-ea"/>
              <a:cs typeface="+mn-cs"/>
            </a:defRPr>
          </a:lvl8pPr>
          <a:lvl9pPr marL="3657600" indent="0">
            <a:defRPr sz="1100">
              <a:solidFill>
                <a:schemeClr val="lt1"/>
              </a:solidFill>
              <a:latin typeface="+mn-lt"/>
              <a:ea typeface="+mn-ea"/>
              <a:cs typeface="+mn-cs"/>
            </a:defRPr>
          </a:lvl9p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16</xdr:col>
      <xdr:colOff>204107</xdr:colOff>
      <xdr:row>324</xdr:row>
      <xdr:rowOff>37922</xdr:rowOff>
    </xdr:to>
    <xdr:grpSp>
      <xdr:nvGrpSpPr>
        <xdr:cNvPr id="69" name="Group 68">
          <a:extLst>
            <a:ext uri="{FF2B5EF4-FFF2-40B4-BE49-F238E27FC236}">
              <a16:creationId xmlns:a16="http://schemas.microsoft.com/office/drawing/2014/main" id="{6A42D147-CB97-AFB2-3F70-7B003094DD7E}"/>
            </a:ext>
          </a:extLst>
        </xdr:cNvPr>
        <xdr:cNvGrpSpPr/>
      </xdr:nvGrpSpPr>
      <xdr:grpSpPr>
        <a:xfrm>
          <a:off x="0" y="0"/>
          <a:ext cx="18968357" cy="10039172"/>
          <a:chOff x="0" y="0"/>
          <a:chExt cx="18968357" cy="10039172"/>
        </a:xfrm>
      </xdr:grpSpPr>
      <xdr:grpSp>
        <xdr:nvGrpSpPr>
          <xdr:cNvPr id="86" name="Group 85">
            <a:extLst>
              <a:ext uri="{FF2B5EF4-FFF2-40B4-BE49-F238E27FC236}">
                <a16:creationId xmlns:a16="http://schemas.microsoft.com/office/drawing/2014/main" id="{F071FF5B-6BAC-F9D2-FF97-AD20405C1520}"/>
              </a:ext>
            </a:extLst>
          </xdr:cNvPr>
          <xdr:cNvGrpSpPr/>
        </xdr:nvGrpSpPr>
        <xdr:grpSpPr>
          <a:xfrm>
            <a:off x="8823446" y="1878106"/>
            <a:ext cx="6255862" cy="358455"/>
            <a:chOff x="7835714" y="2074209"/>
            <a:chExt cx="6249519" cy="354106"/>
          </a:xfrm>
        </xdr:grpSpPr>
        <xdr:sp macro="" textlink="">
          <xdr:nvSpPr>
            <xdr:cNvPr id="96" name="TextBox 95">
              <a:extLst>
                <a:ext uri="{FF2B5EF4-FFF2-40B4-BE49-F238E27FC236}">
                  <a16:creationId xmlns:a16="http://schemas.microsoft.com/office/drawing/2014/main" id="{77D11F6C-5B86-2BE9-2D62-2272A7B8C852}"/>
                </a:ext>
              </a:extLst>
            </xdr:cNvPr>
            <xdr:cNvSpPr txBox="1"/>
          </xdr:nvSpPr>
          <xdr:spPr>
            <a:xfrm>
              <a:off x="7835714" y="2112309"/>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Sub-category</a:t>
              </a:r>
            </a:p>
          </xdr:txBody>
        </xdr:sp>
        <xdr:sp macro="" textlink="">
          <xdr:nvSpPr>
            <xdr:cNvPr id="98" name="TextBox 97">
              <a:extLst>
                <a:ext uri="{FF2B5EF4-FFF2-40B4-BE49-F238E27FC236}">
                  <a16:creationId xmlns:a16="http://schemas.microsoft.com/office/drawing/2014/main" id="{1B286C59-E3FC-8375-BB56-146D996387C2}"/>
                </a:ext>
              </a:extLst>
            </xdr:cNvPr>
            <xdr:cNvSpPr txBox="1"/>
          </xdr:nvSpPr>
          <xdr:spPr>
            <a:xfrm>
              <a:off x="9469718" y="2074209"/>
              <a:ext cx="1534085" cy="354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Amount</a:t>
              </a:r>
            </a:p>
          </xdr:txBody>
        </xdr:sp>
        <xdr:sp macro="" textlink="">
          <xdr:nvSpPr>
            <xdr:cNvPr id="99" name="TextBox 98">
              <a:extLst>
                <a:ext uri="{FF2B5EF4-FFF2-40B4-BE49-F238E27FC236}">
                  <a16:creationId xmlns:a16="http://schemas.microsoft.com/office/drawing/2014/main" id="{1791A0A0-6D9B-A792-D5AC-706BDDE4D970}"/>
                </a:ext>
              </a:extLst>
            </xdr:cNvPr>
            <xdr:cNvSpPr txBox="1"/>
          </xdr:nvSpPr>
          <xdr:spPr>
            <a:xfrm>
              <a:off x="11091955" y="2098022"/>
              <a:ext cx="1457325" cy="3064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Bill Due Date</a:t>
              </a:r>
            </a:p>
          </xdr:txBody>
        </xdr:sp>
        <xdr:sp macro="" textlink="">
          <xdr:nvSpPr>
            <xdr:cNvPr id="100" name="TextBox 99">
              <a:extLst>
                <a:ext uri="{FF2B5EF4-FFF2-40B4-BE49-F238E27FC236}">
                  <a16:creationId xmlns:a16="http://schemas.microsoft.com/office/drawing/2014/main" id="{407DFF49-0529-0F3C-D4AF-CF95421C74F2}"/>
                </a:ext>
              </a:extLst>
            </xdr:cNvPr>
            <xdr:cNvSpPr txBox="1"/>
          </xdr:nvSpPr>
          <xdr:spPr>
            <a:xfrm>
              <a:off x="12637433" y="2117072"/>
              <a:ext cx="1447800" cy="268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Status</a:t>
              </a:r>
            </a:p>
          </xdr:txBody>
        </xdr:sp>
      </xdr:grpSp>
      <xdr:cxnSp macro="">
        <xdr:nvCxnSpPr>
          <xdr:cNvPr id="88" name="Straight Connector 87">
            <a:extLst>
              <a:ext uri="{FF2B5EF4-FFF2-40B4-BE49-F238E27FC236}">
                <a16:creationId xmlns:a16="http://schemas.microsoft.com/office/drawing/2014/main" id="{6B777314-0B15-A83D-5F8D-B5BD886EBE9E}"/>
              </a:ext>
            </a:extLst>
          </xdr:cNvPr>
          <xdr:cNvCxnSpPr/>
        </xdr:nvCxnSpPr>
        <xdr:spPr>
          <a:xfrm flipH="1">
            <a:off x="8809424" y="2262651"/>
            <a:ext cx="6315315" cy="11343"/>
          </a:xfrm>
          <a:prstGeom prst="line">
            <a:avLst/>
          </a:prstGeom>
          <a:ln w="12700">
            <a:solidFill>
              <a:schemeClr val="bg1">
                <a:lumMod val="75000"/>
              </a:schemeClr>
            </a:solidFill>
            <a:prstDash val="dash"/>
          </a:ln>
        </xdr:spPr>
        <xdr:style>
          <a:lnRef idx="1">
            <a:schemeClr val="accent1"/>
          </a:lnRef>
          <a:fillRef idx="0">
            <a:schemeClr val="accent1"/>
          </a:fillRef>
          <a:effectRef idx="0">
            <a:schemeClr val="accent1"/>
          </a:effectRef>
          <a:fontRef idx="minor">
            <a:schemeClr val="tx1"/>
          </a:fontRef>
        </xdr:style>
      </xdr:cxnSp>
      <xdr:grpSp>
        <xdr:nvGrpSpPr>
          <xdr:cNvPr id="124" name="Group 123">
            <a:extLst>
              <a:ext uri="{FF2B5EF4-FFF2-40B4-BE49-F238E27FC236}">
                <a16:creationId xmlns:a16="http://schemas.microsoft.com/office/drawing/2014/main" id="{E60BFFC9-4405-393B-DDB6-6C6B0DF00B0C}"/>
              </a:ext>
            </a:extLst>
          </xdr:cNvPr>
          <xdr:cNvGrpSpPr/>
        </xdr:nvGrpSpPr>
        <xdr:grpSpPr>
          <a:xfrm>
            <a:off x="3865228" y="2664599"/>
            <a:ext cx="4152580" cy="6741138"/>
            <a:chOff x="3070412" y="2633382"/>
            <a:chExt cx="4515972" cy="6661897"/>
          </a:xfrm>
        </xdr:grpSpPr>
        <xdr:grpSp>
          <xdr:nvGrpSpPr>
            <xdr:cNvPr id="109" name="Group 108">
              <a:extLst>
                <a:ext uri="{FF2B5EF4-FFF2-40B4-BE49-F238E27FC236}">
                  <a16:creationId xmlns:a16="http://schemas.microsoft.com/office/drawing/2014/main" id="{9C9E51C9-D7EF-97DD-30E1-4B3A64A0220F}"/>
                </a:ext>
              </a:extLst>
            </xdr:cNvPr>
            <xdr:cNvGrpSpPr/>
          </xdr:nvGrpSpPr>
          <xdr:grpSpPr>
            <a:xfrm>
              <a:off x="3070412" y="2633382"/>
              <a:ext cx="4515972" cy="6661897"/>
              <a:chOff x="3070412" y="2633382"/>
              <a:chExt cx="4515972" cy="6661897"/>
            </a:xfrm>
            <a:solidFill>
              <a:schemeClr val="bg1"/>
            </a:solidFill>
            <a:effectLst>
              <a:outerShdw blurRad="127000" dist="38100" dir="5400000" sx="102000" sy="102000" algn="tr" rotWithShape="0">
                <a:prstClr val="black">
                  <a:alpha val="8000"/>
                </a:prstClr>
              </a:outerShdw>
            </a:effectLst>
          </xdr:grpSpPr>
          <xdr:sp macro="" textlink="">
            <xdr:nvSpPr>
              <xdr:cNvPr id="91" name="Rectangle: Rounded Corners 90">
                <a:extLst>
                  <a:ext uri="{FF2B5EF4-FFF2-40B4-BE49-F238E27FC236}">
                    <a16:creationId xmlns:a16="http://schemas.microsoft.com/office/drawing/2014/main" id="{7F864FF5-16C8-9651-8177-0A7F3E09B6D3}"/>
                  </a:ext>
                </a:extLst>
              </xdr:cNvPr>
              <xdr:cNvSpPr/>
            </xdr:nvSpPr>
            <xdr:spPr>
              <a:xfrm>
                <a:off x="3126442" y="2633382"/>
                <a:ext cx="2129118" cy="5345204"/>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2" name="Rectangle: Rounded Corners 91">
                <a:extLst>
                  <a:ext uri="{FF2B5EF4-FFF2-40B4-BE49-F238E27FC236}">
                    <a16:creationId xmlns:a16="http://schemas.microsoft.com/office/drawing/2014/main" id="{C1110246-B0C4-95C0-18DA-4D8C8D1241C5}"/>
                  </a:ext>
                </a:extLst>
              </xdr:cNvPr>
              <xdr:cNvSpPr/>
            </xdr:nvSpPr>
            <xdr:spPr>
              <a:xfrm>
                <a:off x="5356413" y="2644587"/>
                <a:ext cx="2229971" cy="1972237"/>
              </a:xfrm>
              <a:prstGeom prst="roundRect">
                <a:avLst>
                  <a:gd name="adj" fmla="val 616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4" name="Rectangle: Rounded Corners 93">
                <a:extLst>
                  <a:ext uri="{FF2B5EF4-FFF2-40B4-BE49-F238E27FC236}">
                    <a16:creationId xmlns:a16="http://schemas.microsoft.com/office/drawing/2014/main" id="{8F149CAA-3AD1-F3B9-0A5C-9D4C348BC036}"/>
                  </a:ext>
                </a:extLst>
              </xdr:cNvPr>
              <xdr:cNvSpPr/>
            </xdr:nvSpPr>
            <xdr:spPr>
              <a:xfrm>
                <a:off x="5356412" y="470086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Rectangle: Rounded Corners 100">
                <a:extLst>
                  <a:ext uri="{FF2B5EF4-FFF2-40B4-BE49-F238E27FC236}">
                    <a16:creationId xmlns:a16="http://schemas.microsoft.com/office/drawing/2014/main" id="{48BA1879-2CCB-6A1C-9A34-94F66F557251}"/>
                  </a:ext>
                </a:extLst>
              </xdr:cNvPr>
              <xdr:cNvSpPr/>
            </xdr:nvSpPr>
            <xdr:spPr>
              <a:xfrm>
                <a:off x="5356412" y="5333999"/>
                <a:ext cx="2229971" cy="2644588"/>
              </a:xfrm>
              <a:prstGeom prst="roundRect">
                <a:avLst>
                  <a:gd name="adj" fmla="val 5529"/>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0" name="Rectangle: Rounded Corners 109">
                <a:extLst>
                  <a:ext uri="{FF2B5EF4-FFF2-40B4-BE49-F238E27FC236}">
                    <a16:creationId xmlns:a16="http://schemas.microsoft.com/office/drawing/2014/main" id="{47FAFCA8-C2E4-7068-C23D-D1F1AB6FDE1E}"/>
                  </a:ext>
                </a:extLst>
              </xdr:cNvPr>
              <xdr:cNvSpPr/>
            </xdr:nvSpPr>
            <xdr:spPr>
              <a:xfrm>
                <a:off x="5345206" y="8073837"/>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1" name="Rectangle: Rounded Corners 110">
                <a:extLst>
                  <a:ext uri="{FF2B5EF4-FFF2-40B4-BE49-F238E27FC236}">
                    <a16:creationId xmlns:a16="http://schemas.microsoft.com/office/drawing/2014/main" id="{B2D8669A-BA79-F5E0-6547-50284785BF57}"/>
                  </a:ext>
                </a:extLst>
              </xdr:cNvPr>
              <xdr:cNvSpPr/>
            </xdr:nvSpPr>
            <xdr:spPr>
              <a:xfrm>
                <a:off x="5322794" y="8712572"/>
                <a:ext cx="2229971" cy="549089"/>
              </a:xfrm>
              <a:prstGeom prst="roundRect">
                <a:avLst>
                  <a:gd name="adj" fmla="val 30655"/>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2" name="Rectangle: Rounded Corners 111">
                <a:extLst>
                  <a:ext uri="{FF2B5EF4-FFF2-40B4-BE49-F238E27FC236}">
                    <a16:creationId xmlns:a16="http://schemas.microsoft.com/office/drawing/2014/main" id="{D6DCB724-A06A-E355-931E-C7A2F12DDD91}"/>
                  </a:ext>
                </a:extLst>
              </xdr:cNvPr>
              <xdr:cNvSpPr/>
            </xdr:nvSpPr>
            <xdr:spPr>
              <a:xfrm>
                <a:off x="3070412" y="8068235"/>
                <a:ext cx="2196353" cy="1227044"/>
              </a:xfrm>
              <a:prstGeom prst="roundRect">
                <a:avLst>
                  <a:gd name="adj" fmla="val 24196"/>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114" name="TextBox 113">
              <a:extLst>
                <a:ext uri="{FF2B5EF4-FFF2-40B4-BE49-F238E27FC236}">
                  <a16:creationId xmlns:a16="http://schemas.microsoft.com/office/drawing/2014/main" id="{FE59599D-083C-4AFA-834F-E8FD0511973A}"/>
                </a:ext>
              </a:extLst>
            </xdr:cNvPr>
            <xdr:cNvSpPr txBox="1"/>
          </xdr:nvSpPr>
          <xdr:spPr>
            <a:xfrm>
              <a:off x="5636559" y="3406588"/>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Housing </a:t>
              </a:r>
            </a:p>
          </xdr:txBody>
        </xdr:sp>
        <xdr:sp macro="" textlink="">
          <xdr:nvSpPr>
            <xdr:cNvPr id="115" name="TextBox 114">
              <a:extLst>
                <a:ext uri="{FF2B5EF4-FFF2-40B4-BE49-F238E27FC236}">
                  <a16:creationId xmlns:a16="http://schemas.microsoft.com/office/drawing/2014/main" id="{EEC7F244-3125-6CDC-925F-FC9431D97EC8}"/>
                </a:ext>
              </a:extLst>
            </xdr:cNvPr>
            <xdr:cNvSpPr txBox="1"/>
          </xdr:nvSpPr>
          <xdr:spPr>
            <a:xfrm>
              <a:off x="5569324" y="4829735"/>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Personal </a:t>
              </a:r>
            </a:p>
          </xdr:txBody>
        </xdr:sp>
        <xdr:sp macro="" textlink="">
          <xdr:nvSpPr>
            <xdr:cNvPr id="116" name="TextBox 115">
              <a:extLst>
                <a:ext uri="{FF2B5EF4-FFF2-40B4-BE49-F238E27FC236}">
                  <a16:creationId xmlns:a16="http://schemas.microsoft.com/office/drawing/2014/main" id="{BD961C77-87AA-2FE1-2E5B-403C248B7AAB}"/>
                </a:ext>
              </a:extLst>
            </xdr:cNvPr>
            <xdr:cNvSpPr txBox="1"/>
          </xdr:nvSpPr>
          <xdr:spPr>
            <a:xfrm>
              <a:off x="5692589" y="6331323"/>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a:solidFill>
                    <a:srgbClr val="F26178"/>
                  </a:solidFill>
                  <a:latin typeface="Lato" panose="020F0502020204030203" pitchFamily="34" charset="0"/>
                  <a:ea typeface="Lato" panose="020F0502020204030203" pitchFamily="34" charset="0"/>
                  <a:cs typeface="Lato" panose="020F0502020204030203" pitchFamily="34" charset="0"/>
                </a:rPr>
                <a:t>Transportation</a:t>
              </a:r>
            </a:p>
          </xdr:txBody>
        </xdr:sp>
        <xdr:sp macro="" textlink="">
          <xdr:nvSpPr>
            <xdr:cNvPr id="117" name="TextBox 116">
              <a:extLst>
                <a:ext uri="{FF2B5EF4-FFF2-40B4-BE49-F238E27FC236}">
                  <a16:creationId xmlns:a16="http://schemas.microsoft.com/office/drawing/2014/main" id="{B970FFFD-B872-6807-ED9E-5C2C5D86C44A}"/>
                </a:ext>
              </a:extLst>
            </xdr:cNvPr>
            <xdr:cNvSpPr txBox="1"/>
          </xdr:nvSpPr>
          <xdr:spPr>
            <a:xfrm>
              <a:off x="3395383" y="4796117"/>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a:solidFill>
                    <a:srgbClr val="F26178"/>
                  </a:solidFill>
                  <a:latin typeface="Lato" panose="020F0502020204030203" pitchFamily="34" charset="0"/>
                  <a:ea typeface="Lato" panose="020F0502020204030203" pitchFamily="34" charset="0"/>
                  <a:cs typeface="Lato" panose="020F0502020204030203" pitchFamily="34" charset="0"/>
                </a:rPr>
                <a:t>Expenses</a:t>
              </a:r>
            </a:p>
          </xdr:txBody>
        </xdr:sp>
      </xdr:grpSp>
      <xdr:sp macro="" textlink="">
        <xdr:nvSpPr>
          <xdr:cNvPr id="120" name="TextBox 119">
            <a:extLst>
              <a:ext uri="{FF2B5EF4-FFF2-40B4-BE49-F238E27FC236}">
                <a16:creationId xmlns:a16="http://schemas.microsoft.com/office/drawing/2014/main" id="{397A9A0E-66F7-7097-17D4-62ADCC500897}"/>
              </a:ext>
            </a:extLst>
          </xdr:cNvPr>
          <xdr:cNvSpPr txBox="1"/>
        </xdr:nvSpPr>
        <xdr:spPr>
          <a:xfrm>
            <a:off x="6125615" y="8287550"/>
            <a:ext cx="1547454" cy="28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Main Income</a:t>
            </a:r>
          </a:p>
        </xdr:txBody>
      </xdr:sp>
      <xdr:sp macro="" textlink="">
        <xdr:nvSpPr>
          <xdr:cNvPr id="121" name="TextBox 120">
            <a:extLst>
              <a:ext uri="{FF2B5EF4-FFF2-40B4-BE49-F238E27FC236}">
                <a16:creationId xmlns:a16="http://schemas.microsoft.com/office/drawing/2014/main" id="{2CAB4324-D0E8-79E6-DD3A-8D1F50F05AB9}"/>
              </a:ext>
            </a:extLst>
          </xdr:cNvPr>
          <xdr:cNvSpPr txBox="1"/>
        </xdr:nvSpPr>
        <xdr:spPr>
          <a:xfrm>
            <a:off x="6080791" y="8922283"/>
            <a:ext cx="1547454" cy="2827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09C9C8"/>
                </a:solidFill>
                <a:latin typeface="Lato" panose="020F0502020204030203" pitchFamily="34" charset="0"/>
                <a:ea typeface="Lato" panose="020F0502020204030203" pitchFamily="34" charset="0"/>
                <a:cs typeface="Lato" panose="020F0502020204030203" pitchFamily="34" charset="0"/>
              </a:rPr>
              <a:t>Side Income </a:t>
            </a:r>
          </a:p>
        </xdr:txBody>
      </xdr:sp>
      <xdr:sp macro="" textlink="">
        <xdr:nvSpPr>
          <xdr:cNvPr id="122" name="TextBox 121">
            <a:extLst>
              <a:ext uri="{FF2B5EF4-FFF2-40B4-BE49-F238E27FC236}">
                <a16:creationId xmlns:a16="http://schemas.microsoft.com/office/drawing/2014/main" id="{B142AD49-BB02-0E75-A8A6-CDD0418B5AF5}"/>
              </a:ext>
            </a:extLst>
          </xdr:cNvPr>
          <xdr:cNvSpPr txBox="1"/>
        </xdr:nvSpPr>
        <xdr:spPr>
          <a:xfrm>
            <a:off x="3812400" y="8606117"/>
            <a:ext cx="1528242" cy="2803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600" b="1">
                <a:solidFill>
                  <a:srgbClr val="09C9C8"/>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rgbClr val="09C9C8"/>
                </a:solidFill>
                <a:latin typeface="Lato" panose="020F0502020204030203" pitchFamily="34" charset="0"/>
                <a:ea typeface="Lato" panose="020F0502020204030203" pitchFamily="34" charset="0"/>
                <a:cs typeface="Lato" panose="020F0502020204030203" pitchFamily="34" charset="0"/>
              </a:rPr>
              <a:t> </a:t>
            </a:r>
            <a:endParaRPr lang="en-US" sz="1600" b="1">
              <a:solidFill>
                <a:srgbClr val="09C9C8"/>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0" name="Isosceles Triangle 9">
            <a:extLst>
              <a:ext uri="{FF2B5EF4-FFF2-40B4-BE49-F238E27FC236}">
                <a16:creationId xmlns:a16="http://schemas.microsoft.com/office/drawing/2014/main" id="{69989AD2-9AD9-4473-9A99-30BB2CF25C15}"/>
              </a:ext>
            </a:extLst>
          </xdr:cNvPr>
          <xdr:cNvSpPr/>
        </xdr:nvSpPr>
        <xdr:spPr>
          <a:xfrm rot="10800000" flipH="1">
            <a:off x="0" y="0"/>
            <a:ext cx="521109" cy="577781"/>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2" name="Group 81">
            <a:extLst>
              <a:ext uri="{FF2B5EF4-FFF2-40B4-BE49-F238E27FC236}">
                <a16:creationId xmlns:a16="http://schemas.microsoft.com/office/drawing/2014/main" id="{32BEB15F-D3BF-1DE7-4F85-B2B4F38AD767}"/>
              </a:ext>
            </a:extLst>
          </xdr:cNvPr>
          <xdr:cNvGrpSpPr/>
        </xdr:nvGrpSpPr>
        <xdr:grpSpPr>
          <a:xfrm>
            <a:off x="0" y="0"/>
            <a:ext cx="18968357" cy="10039172"/>
            <a:chOff x="0" y="0"/>
            <a:chExt cx="15286121" cy="9898958"/>
          </a:xfrm>
        </xdr:grpSpPr>
        <xdr:sp macro="" textlink="">
          <xdr:nvSpPr>
            <xdr:cNvPr id="60" name="Rectangle: Rounded Corners 59">
              <a:extLst>
                <a:ext uri="{FF2B5EF4-FFF2-40B4-BE49-F238E27FC236}">
                  <a16:creationId xmlns:a16="http://schemas.microsoft.com/office/drawing/2014/main" id="{02B13AFE-B08D-37BB-474C-9909409806BF}"/>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1" name="Group 80">
              <a:extLst>
                <a:ext uri="{FF2B5EF4-FFF2-40B4-BE49-F238E27FC236}">
                  <a16:creationId xmlns:a16="http://schemas.microsoft.com/office/drawing/2014/main" id="{78F9969E-6B9C-C76B-4DC7-352EDA1BD887}"/>
                </a:ext>
              </a:extLst>
            </xdr:cNvPr>
            <xdr:cNvGrpSpPr/>
          </xdr:nvGrpSpPr>
          <xdr:grpSpPr>
            <a:xfrm>
              <a:off x="0" y="9527"/>
              <a:ext cx="15286121" cy="9889431"/>
              <a:chOff x="0" y="9527"/>
              <a:chExt cx="15286121" cy="9889431"/>
            </a:xfrm>
          </xdr:grpSpPr>
          <xdr:sp macro="" textlink="">
            <xdr:nvSpPr>
              <xdr:cNvPr id="62" name="Isosceles Triangle 61">
                <a:extLst>
                  <a:ext uri="{FF2B5EF4-FFF2-40B4-BE49-F238E27FC236}">
                    <a16:creationId xmlns:a16="http://schemas.microsoft.com/office/drawing/2014/main" id="{9DAD259C-52A1-1505-38B4-9FBF9981A039}"/>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91F0D3AB-5940-797E-D915-B64812B2132C}"/>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Isosceles Triangle 63">
                <a:extLst>
                  <a:ext uri="{FF2B5EF4-FFF2-40B4-BE49-F238E27FC236}">
                    <a16:creationId xmlns:a16="http://schemas.microsoft.com/office/drawing/2014/main" id="{664D33C5-BCB7-18E7-6A1A-1ED651B0F083}"/>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37" name="Group 36">
            <a:extLst>
              <a:ext uri="{FF2B5EF4-FFF2-40B4-BE49-F238E27FC236}">
                <a16:creationId xmlns:a16="http://schemas.microsoft.com/office/drawing/2014/main" id="{11DBD6E7-715F-4D6F-DDD6-D80CAA4D2B22}"/>
              </a:ext>
            </a:extLst>
          </xdr:cNvPr>
          <xdr:cNvGrpSpPr/>
        </xdr:nvGrpSpPr>
        <xdr:grpSpPr>
          <a:xfrm>
            <a:off x="153652" y="149469"/>
            <a:ext cx="18452425" cy="1794259"/>
            <a:chOff x="149831" y="165296"/>
            <a:chExt cx="15157288" cy="1783799"/>
          </a:xfrm>
        </xdr:grpSpPr>
        <xdr:grpSp>
          <xdr:nvGrpSpPr>
            <xdr:cNvPr id="17" name="Group 16">
              <a:extLst>
                <a:ext uri="{FF2B5EF4-FFF2-40B4-BE49-F238E27FC236}">
                  <a16:creationId xmlns:a16="http://schemas.microsoft.com/office/drawing/2014/main" id="{7CB85556-955C-C4BA-8FEA-63A43DE1DF39}"/>
                </a:ext>
              </a:extLst>
            </xdr:cNvPr>
            <xdr:cNvGrpSpPr/>
          </xdr:nvGrpSpPr>
          <xdr:grpSpPr>
            <a:xfrm>
              <a:off x="149831" y="165296"/>
              <a:ext cx="15157288" cy="1783799"/>
              <a:chOff x="637427" y="283019"/>
              <a:chExt cx="15441382" cy="1783799"/>
            </a:xfrm>
          </xdr:grpSpPr>
          <xdr:grpSp>
            <xdr:nvGrpSpPr>
              <xdr:cNvPr id="70" name="Group 69">
                <a:extLst>
                  <a:ext uri="{FF2B5EF4-FFF2-40B4-BE49-F238E27FC236}">
                    <a16:creationId xmlns:a16="http://schemas.microsoft.com/office/drawing/2014/main" id="{C23E20D2-B03E-10E9-D4BC-A9B58909E0E1}"/>
                  </a:ext>
                </a:extLst>
              </xdr:cNvPr>
              <xdr:cNvGrpSpPr/>
            </xdr:nvGrpSpPr>
            <xdr:grpSpPr>
              <a:xfrm>
                <a:off x="637427" y="283019"/>
                <a:ext cx="15441382" cy="1536363"/>
                <a:chOff x="276225" y="238125"/>
                <a:chExt cx="14310451" cy="1543050"/>
              </a:xfrm>
            </xdr:grpSpPr>
            <xdr:sp macro="" textlink="">
              <xdr:nvSpPr>
                <xdr:cNvPr id="3" name="Rectangle 2">
                  <a:extLst>
                    <a:ext uri="{FF2B5EF4-FFF2-40B4-BE49-F238E27FC236}">
                      <a16:creationId xmlns:a16="http://schemas.microsoft.com/office/drawing/2014/main" id="{93DC2DD6-71B2-FFC2-E746-473E45D9FEA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13426141-9F81-6840-04C5-A9DBE302F117}"/>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 name="Rectangle 4">
                  <a:extLst>
                    <a:ext uri="{FF2B5EF4-FFF2-40B4-BE49-F238E27FC236}">
                      <a16:creationId xmlns:a16="http://schemas.microsoft.com/office/drawing/2014/main" id="{CE5A0C35-23C9-8D39-6EC1-8F4AF84503E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 name="Rectangle 1">
                  <a:extLst>
                    <a:ext uri="{FF2B5EF4-FFF2-40B4-BE49-F238E27FC236}">
                      <a16:creationId xmlns:a16="http://schemas.microsoft.com/office/drawing/2014/main" id="{922441C9-480D-8E79-0E8A-F6187C31B65F}"/>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4" name="Group 53">
                  <a:extLst>
                    <a:ext uri="{FF2B5EF4-FFF2-40B4-BE49-F238E27FC236}">
                      <a16:creationId xmlns:a16="http://schemas.microsoft.com/office/drawing/2014/main" id="{656CCD30-65AA-7418-9F17-113977034391}"/>
                    </a:ext>
                  </a:extLst>
                </xdr:cNvPr>
                <xdr:cNvGrpSpPr/>
              </xdr:nvGrpSpPr>
              <xdr:grpSpPr>
                <a:xfrm>
                  <a:off x="349650" y="317205"/>
                  <a:ext cx="1411605" cy="220979"/>
                  <a:chOff x="73425" y="79080"/>
                  <a:chExt cx="1411605" cy="220979"/>
                </a:xfrm>
              </xdr:grpSpPr>
              <xdr:sp macro="" textlink="">
                <xdr:nvSpPr>
                  <xdr:cNvPr id="6" name="Oval 5">
                    <a:extLst>
                      <a:ext uri="{FF2B5EF4-FFF2-40B4-BE49-F238E27FC236}">
                        <a16:creationId xmlns:a16="http://schemas.microsoft.com/office/drawing/2014/main" id="{D8A56CFC-8DF4-4D48-56EA-9CDBA09CC1A6}"/>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 name="Oval 6">
                    <a:extLst>
                      <a:ext uri="{FF2B5EF4-FFF2-40B4-BE49-F238E27FC236}">
                        <a16:creationId xmlns:a16="http://schemas.microsoft.com/office/drawing/2014/main" id="{C7690F7D-E0C1-EBEF-8D86-444044EC278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 name="Oval 7">
                    <a:extLst>
                      <a:ext uri="{FF2B5EF4-FFF2-40B4-BE49-F238E27FC236}">
                        <a16:creationId xmlns:a16="http://schemas.microsoft.com/office/drawing/2014/main" id="{BC689180-948D-979E-BAC4-0B22A75EC83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Oval 8">
                    <a:extLst>
                      <a:ext uri="{FF2B5EF4-FFF2-40B4-BE49-F238E27FC236}">
                        <a16:creationId xmlns:a16="http://schemas.microsoft.com/office/drawing/2014/main" id="{3E80077D-C318-AA90-C140-FCD7889ACDA4}"/>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13" name="Group 12">
                  <a:extLst>
                    <a:ext uri="{FF2B5EF4-FFF2-40B4-BE49-F238E27FC236}">
                      <a16:creationId xmlns:a16="http://schemas.microsoft.com/office/drawing/2014/main" id="{D6131E6D-27C0-E2E6-044D-4CA8793168B3}"/>
                    </a:ext>
                  </a:extLst>
                </xdr:cNvPr>
                <xdr:cNvGrpSpPr/>
              </xdr:nvGrpSpPr>
              <xdr:grpSpPr>
                <a:xfrm>
                  <a:off x="2524127" y="238125"/>
                  <a:ext cx="2133598" cy="771525"/>
                  <a:chOff x="2247902" y="0"/>
                  <a:chExt cx="2133598" cy="771525"/>
                </a:xfrm>
              </xdr:grpSpPr>
              <xdr:sp macro="" textlink="">
                <xdr:nvSpPr>
                  <xdr:cNvPr id="11" name="Rectangle 10">
                    <a:extLst>
                      <a:ext uri="{FF2B5EF4-FFF2-40B4-BE49-F238E27FC236}">
                        <a16:creationId xmlns:a16="http://schemas.microsoft.com/office/drawing/2014/main" id="{C8742AED-B0FB-E9C1-0C7C-D14C8DFEFF6E}"/>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Partial Circle 11">
                    <a:extLst>
                      <a:ext uri="{FF2B5EF4-FFF2-40B4-BE49-F238E27FC236}">
                        <a16:creationId xmlns:a16="http://schemas.microsoft.com/office/drawing/2014/main" id="{04EF5927-A81A-508D-30AA-82EC6FDBFE45}"/>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14" name="Rectangle 13">
                  <a:extLst>
                    <a:ext uri="{FF2B5EF4-FFF2-40B4-BE49-F238E27FC236}">
                      <a16:creationId xmlns:a16="http://schemas.microsoft.com/office/drawing/2014/main" id="{6633471A-12CE-F4E3-1D88-00E271BC9502}"/>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36307206-2240-4C25-B0ED-0E1A6145F60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0" name="Group 19">
                  <a:extLst>
                    <a:ext uri="{FF2B5EF4-FFF2-40B4-BE49-F238E27FC236}">
                      <a16:creationId xmlns:a16="http://schemas.microsoft.com/office/drawing/2014/main" id="{B9990570-D8B2-2772-F598-0D3A96F7FC90}"/>
                    </a:ext>
                  </a:extLst>
                </xdr:cNvPr>
                <xdr:cNvGrpSpPr/>
              </xdr:nvGrpSpPr>
              <xdr:grpSpPr>
                <a:xfrm>
                  <a:off x="5260653" y="238126"/>
                  <a:ext cx="1311597" cy="768096"/>
                  <a:chOff x="4984428" y="1"/>
                  <a:chExt cx="1311597" cy="768096"/>
                </a:xfrm>
              </xdr:grpSpPr>
              <xdr:sp macro="" textlink="">
                <xdr:nvSpPr>
                  <xdr:cNvPr id="18" name="Isosceles Triangle 17">
                    <a:extLst>
                      <a:ext uri="{FF2B5EF4-FFF2-40B4-BE49-F238E27FC236}">
                        <a16:creationId xmlns:a16="http://schemas.microsoft.com/office/drawing/2014/main" id="{A3221597-7E84-2425-17C9-A9FFD0C3C95D}"/>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9" name="Isosceles Triangle 18">
                    <a:extLst>
                      <a:ext uri="{FF2B5EF4-FFF2-40B4-BE49-F238E27FC236}">
                        <a16:creationId xmlns:a16="http://schemas.microsoft.com/office/drawing/2014/main" id="{A8161A21-D464-707D-DFD4-124B431A3C87}"/>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21" name="Group 20">
                  <a:extLst>
                    <a:ext uri="{FF2B5EF4-FFF2-40B4-BE49-F238E27FC236}">
                      <a16:creationId xmlns:a16="http://schemas.microsoft.com/office/drawing/2014/main" id="{255C8FC5-BEAC-FC42-FAC6-6177076A2FCC}"/>
                    </a:ext>
                  </a:extLst>
                </xdr:cNvPr>
                <xdr:cNvGrpSpPr/>
              </xdr:nvGrpSpPr>
              <xdr:grpSpPr>
                <a:xfrm>
                  <a:off x="5240107" y="1009650"/>
                  <a:ext cx="1332143" cy="768097"/>
                  <a:chOff x="4963882" y="0"/>
                  <a:chExt cx="1332143" cy="768097"/>
                </a:xfrm>
              </xdr:grpSpPr>
              <xdr:sp macro="" textlink="">
                <xdr:nvSpPr>
                  <xdr:cNvPr id="22" name="Isosceles Triangle 21">
                    <a:extLst>
                      <a:ext uri="{FF2B5EF4-FFF2-40B4-BE49-F238E27FC236}">
                        <a16:creationId xmlns:a16="http://schemas.microsoft.com/office/drawing/2014/main" id="{F2FFDA11-A24B-B3EB-1097-28C21CC7946B}"/>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3" name="Isosceles Triangle 22">
                    <a:extLst>
                      <a:ext uri="{FF2B5EF4-FFF2-40B4-BE49-F238E27FC236}">
                        <a16:creationId xmlns:a16="http://schemas.microsoft.com/office/drawing/2014/main" id="{299587C6-A384-D325-90D0-7B3A8BAF30B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24" name="Rectangle 23">
                  <a:extLst>
                    <a:ext uri="{FF2B5EF4-FFF2-40B4-BE49-F238E27FC236}">
                      <a16:creationId xmlns:a16="http://schemas.microsoft.com/office/drawing/2014/main" id="{956A2484-5CEA-F81E-081C-10A4CA5416F4}"/>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5" name="Rectangle 24">
                  <a:extLst>
                    <a:ext uri="{FF2B5EF4-FFF2-40B4-BE49-F238E27FC236}">
                      <a16:creationId xmlns:a16="http://schemas.microsoft.com/office/drawing/2014/main" id="{00C2388A-FBF7-B885-C0D2-CE8E8B22EB52}"/>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29" name="Group 28">
                  <a:extLst>
                    <a:ext uri="{FF2B5EF4-FFF2-40B4-BE49-F238E27FC236}">
                      <a16:creationId xmlns:a16="http://schemas.microsoft.com/office/drawing/2014/main" id="{A742180C-C98E-29E8-D2AC-3890564CF293}"/>
                    </a:ext>
                  </a:extLst>
                </xdr:cNvPr>
                <xdr:cNvGrpSpPr/>
              </xdr:nvGrpSpPr>
              <xdr:grpSpPr>
                <a:xfrm>
                  <a:off x="7886699" y="238125"/>
                  <a:ext cx="1380744" cy="768096"/>
                  <a:chOff x="7610474" y="0"/>
                  <a:chExt cx="1381126" cy="790575"/>
                </a:xfrm>
              </xdr:grpSpPr>
              <xdr:sp macro="" textlink="">
                <xdr:nvSpPr>
                  <xdr:cNvPr id="26" name="Rectangle 25">
                    <a:extLst>
                      <a:ext uri="{FF2B5EF4-FFF2-40B4-BE49-F238E27FC236}">
                        <a16:creationId xmlns:a16="http://schemas.microsoft.com/office/drawing/2014/main" id="{DDF1AC15-CAC6-7C27-D3E4-0E0E6D0E9B48}"/>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a:extLst>
                      <a:ext uri="{FF2B5EF4-FFF2-40B4-BE49-F238E27FC236}">
                        <a16:creationId xmlns:a16="http://schemas.microsoft.com/office/drawing/2014/main" id="{C14EDC93-AE60-297A-A26C-FF896F7E6565}"/>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0" name="Rectangle 29">
                  <a:extLst>
                    <a:ext uri="{FF2B5EF4-FFF2-40B4-BE49-F238E27FC236}">
                      <a16:creationId xmlns:a16="http://schemas.microsoft.com/office/drawing/2014/main" id="{2E2E6163-04AA-9BA8-8665-D47C1DED1B7E}"/>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913463BD-2211-9171-7534-2C9E4E532123}"/>
                    </a:ext>
                  </a:extLst>
                </xdr:cNvPr>
                <xdr:cNvGrpSpPr/>
              </xdr:nvGrpSpPr>
              <xdr:grpSpPr>
                <a:xfrm>
                  <a:off x="9239249" y="238125"/>
                  <a:ext cx="1352551" cy="771524"/>
                  <a:chOff x="8963024" y="0"/>
                  <a:chExt cx="1838326" cy="771524"/>
                </a:xfrm>
              </xdr:grpSpPr>
              <xdr:sp macro="" textlink="">
                <xdr:nvSpPr>
                  <xdr:cNvPr id="31" name="Rectangle 30">
                    <a:extLst>
                      <a:ext uri="{FF2B5EF4-FFF2-40B4-BE49-F238E27FC236}">
                        <a16:creationId xmlns:a16="http://schemas.microsoft.com/office/drawing/2014/main" id="{3F66F5A6-59DE-6482-4414-B2D75F0768F7}"/>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Isosceles Triangle 35">
                    <a:extLst>
                      <a:ext uri="{FF2B5EF4-FFF2-40B4-BE49-F238E27FC236}">
                        <a16:creationId xmlns:a16="http://schemas.microsoft.com/office/drawing/2014/main" id="{BBD787D8-B2BE-8FE6-E28C-35B7AA85DEC8}"/>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9" name="Rectangle 38">
                  <a:extLst>
                    <a:ext uri="{FF2B5EF4-FFF2-40B4-BE49-F238E27FC236}">
                      <a16:creationId xmlns:a16="http://schemas.microsoft.com/office/drawing/2014/main" id="{743BB8D8-306B-0803-955F-027E4814598E}"/>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8" name="Group 47">
                  <a:extLst>
                    <a:ext uri="{FF2B5EF4-FFF2-40B4-BE49-F238E27FC236}">
                      <a16:creationId xmlns:a16="http://schemas.microsoft.com/office/drawing/2014/main" id="{62AFE645-0627-E090-9611-066CE2AEE21C}"/>
                    </a:ext>
                  </a:extLst>
                </xdr:cNvPr>
                <xdr:cNvGrpSpPr/>
              </xdr:nvGrpSpPr>
              <xdr:grpSpPr>
                <a:xfrm>
                  <a:off x="9953624" y="1009647"/>
                  <a:ext cx="1952626" cy="762003"/>
                  <a:chOff x="10153649" y="771522"/>
                  <a:chExt cx="1962151" cy="768099"/>
                </a:xfrm>
              </xdr:grpSpPr>
              <xdr:sp macro="" textlink="">
                <xdr:nvSpPr>
                  <xdr:cNvPr id="38" name="Rectangle 37">
                    <a:extLst>
                      <a:ext uri="{FF2B5EF4-FFF2-40B4-BE49-F238E27FC236}">
                        <a16:creationId xmlns:a16="http://schemas.microsoft.com/office/drawing/2014/main" id="{0E150B04-9072-B1E3-4216-0CF4C9F4DB88}"/>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Partial Circle 39">
                    <a:extLst>
                      <a:ext uri="{FF2B5EF4-FFF2-40B4-BE49-F238E27FC236}">
                        <a16:creationId xmlns:a16="http://schemas.microsoft.com/office/drawing/2014/main" id="{1489CC1C-84D3-4643-B225-EF1FD4B5FC01}"/>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49" name="Group 48">
                  <a:extLst>
                    <a:ext uri="{FF2B5EF4-FFF2-40B4-BE49-F238E27FC236}">
                      <a16:creationId xmlns:a16="http://schemas.microsoft.com/office/drawing/2014/main" id="{F44CB1B1-40D6-C0F9-D557-85D477FE43CA}"/>
                    </a:ext>
                  </a:extLst>
                </xdr:cNvPr>
                <xdr:cNvGrpSpPr/>
              </xdr:nvGrpSpPr>
              <xdr:grpSpPr>
                <a:xfrm flipH="1">
                  <a:off x="11896345" y="238125"/>
                  <a:ext cx="1300542" cy="1539621"/>
                  <a:chOff x="11620120" y="0"/>
                  <a:chExt cx="1300542" cy="1539621"/>
                </a:xfrm>
              </xdr:grpSpPr>
              <xdr:grpSp>
                <xdr:nvGrpSpPr>
                  <xdr:cNvPr id="41" name="Group 40">
                    <a:extLst>
                      <a:ext uri="{FF2B5EF4-FFF2-40B4-BE49-F238E27FC236}">
                        <a16:creationId xmlns:a16="http://schemas.microsoft.com/office/drawing/2014/main" id="{40A70822-A3F1-492D-222C-674653B8F193}"/>
                      </a:ext>
                    </a:extLst>
                  </xdr:cNvPr>
                  <xdr:cNvGrpSpPr/>
                </xdr:nvGrpSpPr>
                <xdr:grpSpPr>
                  <a:xfrm>
                    <a:off x="11620120" y="0"/>
                    <a:ext cx="1300542" cy="768096"/>
                    <a:chOff x="4995483" y="0"/>
                    <a:chExt cx="1300542" cy="768096"/>
                  </a:xfrm>
                </xdr:grpSpPr>
                <xdr:sp macro="" textlink="">
                  <xdr:nvSpPr>
                    <xdr:cNvPr id="42" name="Isosceles Triangle 41">
                      <a:extLst>
                        <a:ext uri="{FF2B5EF4-FFF2-40B4-BE49-F238E27FC236}">
                          <a16:creationId xmlns:a16="http://schemas.microsoft.com/office/drawing/2014/main" id="{B1592610-2AEC-7C66-2EBF-43E63922D086}"/>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3" name="Isosceles Triangle 42">
                      <a:extLst>
                        <a:ext uri="{FF2B5EF4-FFF2-40B4-BE49-F238E27FC236}">
                          <a16:creationId xmlns:a16="http://schemas.microsoft.com/office/drawing/2014/main" id="{8370DDD7-8006-8254-E8F9-47CFDE57ACB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4" name="Group 43">
                    <a:extLst>
                      <a:ext uri="{FF2B5EF4-FFF2-40B4-BE49-F238E27FC236}">
                        <a16:creationId xmlns:a16="http://schemas.microsoft.com/office/drawing/2014/main" id="{D768902E-ACA0-3DD1-A533-2E2F08D5D89E}"/>
                      </a:ext>
                    </a:extLst>
                  </xdr:cNvPr>
                  <xdr:cNvGrpSpPr/>
                </xdr:nvGrpSpPr>
                <xdr:grpSpPr>
                  <a:xfrm>
                    <a:off x="11620120" y="771525"/>
                    <a:ext cx="1300542" cy="768096"/>
                    <a:chOff x="4995483" y="0"/>
                    <a:chExt cx="1300542" cy="768096"/>
                  </a:xfrm>
                </xdr:grpSpPr>
                <xdr:sp macro="" textlink="">
                  <xdr:nvSpPr>
                    <xdr:cNvPr id="45" name="Isosceles Triangle 44">
                      <a:extLst>
                        <a:ext uri="{FF2B5EF4-FFF2-40B4-BE49-F238E27FC236}">
                          <a16:creationId xmlns:a16="http://schemas.microsoft.com/office/drawing/2014/main" id="{7A01565F-BAF2-3790-16FA-19A7BFDE97B0}"/>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6" name="Isosceles Triangle 45">
                      <a:extLst>
                        <a:ext uri="{FF2B5EF4-FFF2-40B4-BE49-F238E27FC236}">
                          <a16:creationId xmlns:a16="http://schemas.microsoft.com/office/drawing/2014/main" id="{6052E4E5-463A-31C7-3DE4-B8D1B4FEEDDF}"/>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0" name="Group 49">
                  <a:extLst>
                    <a:ext uri="{FF2B5EF4-FFF2-40B4-BE49-F238E27FC236}">
                      <a16:creationId xmlns:a16="http://schemas.microsoft.com/office/drawing/2014/main" id="{DC22073C-051C-712D-D146-E9643DD05D24}"/>
                    </a:ext>
                  </a:extLst>
                </xdr:cNvPr>
                <xdr:cNvGrpSpPr/>
              </xdr:nvGrpSpPr>
              <xdr:grpSpPr>
                <a:xfrm flipV="1">
                  <a:off x="13177461" y="1009649"/>
                  <a:ext cx="1409215" cy="768097"/>
                  <a:chOff x="4995487" y="0"/>
                  <a:chExt cx="1322071" cy="768097"/>
                </a:xfrm>
              </xdr:grpSpPr>
              <xdr:sp macro="" textlink="">
                <xdr:nvSpPr>
                  <xdr:cNvPr id="51" name="Isosceles Triangle 50">
                    <a:extLst>
                      <a:ext uri="{FF2B5EF4-FFF2-40B4-BE49-F238E27FC236}">
                        <a16:creationId xmlns:a16="http://schemas.microsoft.com/office/drawing/2014/main" id="{CF97AF1F-7710-CD10-FD7A-7421F52EF27A}"/>
                      </a:ext>
                    </a:extLst>
                  </xdr:cNvPr>
                  <xdr:cNvSpPr/>
                </xdr:nvSpPr>
                <xdr:spPr>
                  <a:xfrm rot="5400000">
                    <a:off x="5274885" y="-274576"/>
                    <a:ext cx="768096" cy="1317250"/>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2" name="Isosceles Triangle 51">
                    <a:extLst>
                      <a:ext uri="{FF2B5EF4-FFF2-40B4-BE49-F238E27FC236}">
                        <a16:creationId xmlns:a16="http://schemas.microsoft.com/office/drawing/2014/main" id="{D7C76A71-1986-F12D-5364-F7B01B0748F0}"/>
                      </a:ext>
                    </a:extLst>
                  </xdr:cNvPr>
                  <xdr:cNvSpPr/>
                </xdr:nvSpPr>
                <xdr:spPr>
                  <a:xfrm rot="16200000">
                    <a:off x="5267676" y="-272189"/>
                    <a:ext cx="768096" cy="1312474"/>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3" name="Rectangle 52">
                  <a:extLst>
                    <a:ext uri="{FF2B5EF4-FFF2-40B4-BE49-F238E27FC236}">
                      <a16:creationId xmlns:a16="http://schemas.microsoft.com/office/drawing/2014/main" id="{314FD241-1D17-DBD1-E7E2-C8E2FD0FB706}"/>
                    </a:ext>
                  </a:extLst>
                </xdr:cNvPr>
                <xdr:cNvSpPr/>
              </xdr:nvSpPr>
              <xdr:spPr>
                <a:xfrm>
                  <a:off x="13182601" y="238125"/>
                  <a:ext cx="139384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5" name="Group 54">
                  <a:extLst>
                    <a:ext uri="{FF2B5EF4-FFF2-40B4-BE49-F238E27FC236}">
                      <a16:creationId xmlns:a16="http://schemas.microsoft.com/office/drawing/2014/main" id="{DC3E54D2-44E3-4BDB-A384-95645DD29D33}"/>
                    </a:ext>
                  </a:extLst>
                </xdr:cNvPr>
                <xdr:cNvGrpSpPr/>
              </xdr:nvGrpSpPr>
              <xdr:grpSpPr>
                <a:xfrm>
                  <a:off x="3686175" y="1219200"/>
                  <a:ext cx="1411605" cy="220980"/>
                  <a:chOff x="161925" y="180975"/>
                  <a:chExt cx="1411605" cy="220980"/>
                </a:xfrm>
                <a:solidFill>
                  <a:srgbClr val="211025"/>
                </a:solidFill>
              </xdr:grpSpPr>
              <xdr:sp macro="" textlink="">
                <xdr:nvSpPr>
                  <xdr:cNvPr id="56" name="Oval 55">
                    <a:extLst>
                      <a:ext uri="{FF2B5EF4-FFF2-40B4-BE49-F238E27FC236}">
                        <a16:creationId xmlns:a16="http://schemas.microsoft.com/office/drawing/2014/main" id="{B0DB6F34-FE5A-47ED-8830-A445ED8FEBA5}"/>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E03A0B4A-0548-3005-A699-5D5F1C8E012D}"/>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8" name="Oval 57">
                    <a:extLst>
                      <a:ext uri="{FF2B5EF4-FFF2-40B4-BE49-F238E27FC236}">
                        <a16:creationId xmlns:a16="http://schemas.microsoft.com/office/drawing/2014/main" id="{263F459E-9DD3-D0B2-1D43-986894AB09B7}"/>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Oval 58">
                    <a:extLst>
                      <a:ext uri="{FF2B5EF4-FFF2-40B4-BE49-F238E27FC236}">
                        <a16:creationId xmlns:a16="http://schemas.microsoft.com/office/drawing/2014/main" id="{4EEE2266-7321-EF0F-AE76-6C9BA6236B9E}"/>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16" name="Group 15">
                <a:extLst>
                  <a:ext uri="{FF2B5EF4-FFF2-40B4-BE49-F238E27FC236}">
                    <a16:creationId xmlns:a16="http://schemas.microsoft.com/office/drawing/2014/main" id="{03771EE9-958B-F173-0868-E3E6FD6C488B}"/>
                  </a:ext>
                </a:extLst>
              </xdr:cNvPr>
              <xdr:cNvGrpSpPr/>
            </xdr:nvGrpSpPr>
            <xdr:grpSpPr>
              <a:xfrm>
                <a:off x="8855346" y="932487"/>
                <a:ext cx="2430709" cy="1134331"/>
                <a:chOff x="8245318" y="771953"/>
                <a:chExt cx="2430709" cy="1134331"/>
              </a:xfrm>
            </xdr:grpSpPr>
            <xdr:sp macro="" textlink="">
              <xdr:nvSpPr>
                <xdr:cNvPr id="73" name="TextBox 72">
                  <a:extLst>
                    <a:ext uri="{FF2B5EF4-FFF2-40B4-BE49-F238E27FC236}">
                      <a16:creationId xmlns:a16="http://schemas.microsoft.com/office/drawing/2014/main" id="{CE99EE98-54D2-5A86-DA33-21E8A52FF273}"/>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74" name="TextBox 73">
                  <a:extLst>
                    <a:ext uri="{FF2B5EF4-FFF2-40B4-BE49-F238E27FC236}">
                      <a16:creationId xmlns:a16="http://schemas.microsoft.com/office/drawing/2014/main" id="{96ED983D-2A34-0BCD-C217-4240A6C4614A}"/>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27" name="Picture 26">
                  <a:extLst>
                    <a:ext uri="{FF2B5EF4-FFF2-40B4-BE49-F238E27FC236}">
                      <a16:creationId xmlns:a16="http://schemas.microsoft.com/office/drawing/2014/main" id="{062E9792-4768-BCFA-4A88-08ED8AF720C2}"/>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93" name="Group 92">
              <a:extLst>
                <a:ext uri="{FF2B5EF4-FFF2-40B4-BE49-F238E27FC236}">
                  <a16:creationId xmlns:a16="http://schemas.microsoft.com/office/drawing/2014/main" id="{AB03E4B7-8C89-F460-E314-2B614ACF5CC1}"/>
                </a:ext>
              </a:extLst>
            </xdr:cNvPr>
            <xdr:cNvGrpSpPr/>
          </xdr:nvGrpSpPr>
          <xdr:grpSpPr>
            <a:xfrm>
              <a:off x="13878042" y="202167"/>
              <a:ext cx="1395389" cy="657653"/>
              <a:chOff x="14001751" y="200025"/>
              <a:chExt cx="1401284" cy="647700"/>
            </a:xfrm>
          </xdr:grpSpPr>
          <xdr:pic>
            <xdr:nvPicPr>
              <xdr:cNvPr id="78" name="Picture 77">
                <a:extLst>
                  <a:ext uri="{FF2B5EF4-FFF2-40B4-BE49-F238E27FC236}">
                    <a16:creationId xmlns:a16="http://schemas.microsoft.com/office/drawing/2014/main" id="{077B8A14-F859-2E4D-0625-2042D9659672}"/>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79" name="Minus Sign 78">
                <a:extLst>
                  <a:ext uri="{FF2B5EF4-FFF2-40B4-BE49-F238E27FC236}">
                    <a16:creationId xmlns:a16="http://schemas.microsoft.com/office/drawing/2014/main" id="{5C46CCAD-C67D-2E3A-DC2B-3BC22CFF039B}"/>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90" name="Picture 89">
                <a:extLst>
                  <a:ext uri="{FF2B5EF4-FFF2-40B4-BE49-F238E27FC236}">
                    <a16:creationId xmlns:a16="http://schemas.microsoft.com/office/drawing/2014/main" id="{4EE622A7-4E8A-3D77-D50C-5C85946AB5C8}"/>
                  </a:ext>
                </a:extLst>
              </xdr:cNvPr>
              <xdr:cNvPicPr>
                <a:picLocks noChangeAspect="1"/>
              </xdr:cNvPicPr>
            </xdr:nvPicPr>
            <xdr:blipFill>
              <a:blip xmlns:r="http://schemas.openxmlformats.org/officeDocument/2006/relationships" r:embed="rId4"/>
              <a:stretch>
                <a:fillRect/>
              </a:stretch>
            </xdr:blipFill>
            <xdr:spPr>
              <a:xfrm>
                <a:off x="14744700" y="200025"/>
                <a:ext cx="658335" cy="647700"/>
              </a:xfrm>
              <a:prstGeom prst="rect">
                <a:avLst/>
              </a:prstGeom>
            </xdr:spPr>
          </xdr:pic>
        </xdr:grpSp>
      </xdr:grpSp>
      <xdr:sp macro="" textlink="">
        <xdr:nvSpPr>
          <xdr:cNvPr id="76" name="Rectangle: Rounded Corners 75">
            <a:extLst>
              <a:ext uri="{FF2B5EF4-FFF2-40B4-BE49-F238E27FC236}">
                <a16:creationId xmlns:a16="http://schemas.microsoft.com/office/drawing/2014/main" id="{F478AF3F-E60D-C7D4-DE02-C120177EE5B4}"/>
              </a:ext>
            </a:extLst>
          </xdr:cNvPr>
          <xdr:cNvSpPr/>
        </xdr:nvSpPr>
        <xdr:spPr>
          <a:xfrm>
            <a:off x="370175" y="478149"/>
            <a:ext cx="3181290" cy="8939835"/>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grpSp>
        <xdr:nvGrpSpPr>
          <xdr:cNvPr id="143" name="Group 142">
            <a:extLst>
              <a:ext uri="{FF2B5EF4-FFF2-40B4-BE49-F238E27FC236}">
                <a16:creationId xmlns:a16="http://schemas.microsoft.com/office/drawing/2014/main" id="{6719DA9F-994A-609F-9359-881A5425DACB}"/>
              </a:ext>
            </a:extLst>
          </xdr:cNvPr>
          <xdr:cNvGrpSpPr/>
        </xdr:nvGrpSpPr>
        <xdr:grpSpPr>
          <a:xfrm>
            <a:off x="353787" y="3771307"/>
            <a:ext cx="3156856" cy="5364206"/>
            <a:chOff x="312673" y="3727106"/>
            <a:chExt cx="2789990" cy="5301336"/>
          </a:xfrm>
        </xdr:grpSpPr>
        <mc:AlternateContent xmlns:mc="http://schemas.openxmlformats.org/markup-compatibility/2006">
          <mc:Choice xmlns:sle15="http://schemas.microsoft.com/office/drawing/2012/slicer" Requires="sle15">
            <xdr:graphicFrame macro="">
              <xdr:nvGraphicFramePr>
                <xdr:cNvPr id="85" name="Month">
                  <a:extLst>
                    <a:ext uri="{FF2B5EF4-FFF2-40B4-BE49-F238E27FC236}">
                      <a16:creationId xmlns:a16="http://schemas.microsoft.com/office/drawing/2014/main" id="{164636D0-9F61-73FB-9208-EB84B60380C1}"/>
                    </a:ext>
                  </a:extLst>
                </xdr:cNvPr>
                <xdr:cNvGraphicFramePr/>
              </xdr:nvGraphicFramePr>
              <xdr:xfrm>
                <a:off x="312673" y="5379066"/>
                <a:ext cx="2789990" cy="2460921"/>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353787" y="5442858"/>
                  <a:ext cx="3156856" cy="249010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nvGrpSpPr>
            <xdr:cNvPr id="135" name="Group 134">
              <a:extLst>
                <a:ext uri="{FF2B5EF4-FFF2-40B4-BE49-F238E27FC236}">
                  <a16:creationId xmlns:a16="http://schemas.microsoft.com/office/drawing/2014/main" id="{379A6E84-AD9E-1C1B-06B7-28A8B430088E}"/>
                </a:ext>
              </a:extLst>
            </xdr:cNvPr>
            <xdr:cNvGrpSpPr/>
          </xdr:nvGrpSpPr>
          <xdr:grpSpPr>
            <a:xfrm>
              <a:off x="354626" y="3727106"/>
              <a:ext cx="2314561" cy="1331260"/>
              <a:chOff x="268839" y="3413341"/>
              <a:chExt cx="2372137" cy="1331260"/>
            </a:xfrm>
          </xdr:grpSpPr>
          <xdr:sp macro="" textlink="">
            <xdr:nvSpPr>
              <xdr:cNvPr id="126" name="TextBox 125">
                <a:hlinkClick xmlns:r="http://schemas.openxmlformats.org/officeDocument/2006/relationships" r:id="rId5" tooltip="Dashboards"/>
                <a:extLst>
                  <a:ext uri="{FF2B5EF4-FFF2-40B4-BE49-F238E27FC236}">
                    <a16:creationId xmlns:a16="http://schemas.microsoft.com/office/drawing/2014/main" id="{B1DF801C-5D49-4D40-AD86-601589E02BB0}"/>
                  </a:ext>
                </a:extLst>
              </xdr:cNvPr>
              <xdr:cNvSpPr txBox="1"/>
            </xdr:nvSpPr>
            <xdr:spPr>
              <a:xfrm>
                <a:off x="658091" y="3413341"/>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27" name="TextBox 126">
                <a:hlinkClick xmlns:r="http://schemas.openxmlformats.org/officeDocument/2006/relationships" r:id="rId6" tooltip="Income &amp; Expenses"/>
                <a:extLst>
                  <a:ext uri="{FF2B5EF4-FFF2-40B4-BE49-F238E27FC236}">
                    <a16:creationId xmlns:a16="http://schemas.microsoft.com/office/drawing/2014/main" id="{F3F957A3-AE78-D3DB-D0F6-7F2E3AA53E8A}"/>
                  </a:ext>
                </a:extLst>
              </xdr:cNvPr>
              <xdr:cNvSpPr txBox="1"/>
            </xdr:nvSpPr>
            <xdr:spPr>
              <a:xfrm>
                <a:off x="635121" y="3827958"/>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28" name="TextBox 127">
                <a:hlinkClick xmlns:r="http://schemas.openxmlformats.org/officeDocument/2006/relationships" r:id="rId7" tooltip="Assets &amp; Goals"/>
                <a:extLst>
                  <a:ext uri="{FF2B5EF4-FFF2-40B4-BE49-F238E27FC236}">
                    <a16:creationId xmlns:a16="http://schemas.microsoft.com/office/drawing/2014/main" id="{96CBC937-FB48-0E1D-6C38-B91F9FDAFF7F}"/>
                  </a:ext>
                </a:extLst>
              </xdr:cNvPr>
              <xdr:cNvSpPr txBox="1"/>
            </xdr:nvSpPr>
            <xdr:spPr>
              <a:xfrm>
                <a:off x="679945" y="4399458"/>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129" name="Picture 128">
                <a:extLst>
                  <a:ext uri="{FF2B5EF4-FFF2-40B4-BE49-F238E27FC236}">
                    <a16:creationId xmlns:a16="http://schemas.microsoft.com/office/drawing/2014/main" id="{C30EF94C-3CA5-E603-551E-AAD5E82F583B}"/>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336073" y="3433515"/>
                <a:ext cx="246530" cy="246530"/>
              </a:xfrm>
              <a:prstGeom prst="rect">
                <a:avLst/>
              </a:prstGeom>
            </xdr:spPr>
          </xdr:pic>
          <xdr:pic>
            <xdr:nvPicPr>
              <xdr:cNvPr id="130" name="Picture 129">
                <a:extLst>
                  <a:ext uri="{FF2B5EF4-FFF2-40B4-BE49-F238E27FC236}">
                    <a16:creationId xmlns:a16="http://schemas.microsoft.com/office/drawing/2014/main" id="{A78BD85F-FF0C-E532-355B-DC0D8F5060BB}"/>
                  </a:ext>
                </a:extLst>
              </xdr:cNvPr>
              <xdr:cNvPicPr>
                <a:picLocks noChangeAspect="1"/>
              </xdr:cNvPicPr>
            </xdr:nvPicPr>
            <xdr:blipFill>
              <a:blip xmlns:r="http://schemas.openxmlformats.org/officeDocument/2006/relationships" r:embed="rId9"/>
              <a:stretch>
                <a:fillRect/>
              </a:stretch>
            </xdr:blipFill>
            <xdr:spPr>
              <a:xfrm>
                <a:off x="280044" y="3836927"/>
                <a:ext cx="358589" cy="358589"/>
              </a:xfrm>
              <a:prstGeom prst="rect">
                <a:avLst/>
              </a:prstGeom>
            </xdr:spPr>
          </xdr:pic>
          <xdr:pic>
            <xdr:nvPicPr>
              <xdr:cNvPr id="133" name="Picture 132">
                <a:extLst>
                  <a:ext uri="{FF2B5EF4-FFF2-40B4-BE49-F238E27FC236}">
                    <a16:creationId xmlns:a16="http://schemas.microsoft.com/office/drawing/2014/main" id="{1275D44D-2065-C4CC-2AA3-8AD0280AF15B}"/>
                  </a:ext>
                </a:extLst>
              </xdr:cNvPr>
              <xdr:cNvPicPr>
                <a:picLocks noChangeAspect="1"/>
              </xdr:cNvPicPr>
            </xdr:nvPicPr>
            <xdr:blipFill>
              <a:blip xmlns:r="http://schemas.openxmlformats.org/officeDocument/2006/relationships" r:embed="rId10">
                <a:duotone>
                  <a:prstClr val="black"/>
                  <a:schemeClr val="tx2">
                    <a:tint val="45000"/>
                    <a:satMod val="400000"/>
                  </a:schemeClr>
                </a:duotone>
              </a:blip>
              <a:stretch>
                <a:fillRect/>
              </a:stretch>
            </xdr:blipFill>
            <xdr:spPr>
              <a:xfrm>
                <a:off x="268839" y="4352396"/>
                <a:ext cx="381000" cy="381000"/>
              </a:xfrm>
              <a:prstGeom prst="rect">
                <a:avLst/>
              </a:prstGeom>
            </xdr:spPr>
          </xdr:pic>
        </xdr:grpSp>
        <xdr:grpSp>
          <xdr:nvGrpSpPr>
            <xdr:cNvPr id="142" name="Group 141">
              <a:extLst>
                <a:ext uri="{FF2B5EF4-FFF2-40B4-BE49-F238E27FC236}">
                  <a16:creationId xmlns:a16="http://schemas.microsoft.com/office/drawing/2014/main" id="{B7648C24-9D48-3395-FA82-092F6D9C1EB5}"/>
                </a:ext>
              </a:extLst>
            </xdr:cNvPr>
            <xdr:cNvGrpSpPr/>
          </xdr:nvGrpSpPr>
          <xdr:grpSpPr>
            <a:xfrm>
              <a:off x="536537" y="8012203"/>
              <a:ext cx="2324403" cy="1016239"/>
              <a:chOff x="531185" y="7944971"/>
              <a:chExt cx="2593899" cy="1073518"/>
            </a:xfrm>
          </xdr:grpSpPr>
          <xdr:sp macro="" textlink="">
            <xdr:nvSpPr>
              <xdr:cNvPr id="136" name="TextBox 135">
                <a:extLst>
                  <a:ext uri="{FF2B5EF4-FFF2-40B4-BE49-F238E27FC236}">
                    <a16:creationId xmlns:a16="http://schemas.microsoft.com/office/drawing/2014/main" id="{CEF83106-A9D9-482C-B036-89D72435B111}"/>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39" name="Picture 138">
                <a:hlinkClick xmlns:r="http://schemas.openxmlformats.org/officeDocument/2006/relationships" r:id="rId11"/>
                <a:extLst>
                  <a:ext uri="{FF2B5EF4-FFF2-40B4-BE49-F238E27FC236}">
                    <a16:creationId xmlns:a16="http://schemas.microsoft.com/office/drawing/2014/main" id="{3356420E-DB7D-C0AA-4B96-739CEDD37864}"/>
                  </a:ext>
                </a:extLst>
              </xdr:cNvPr>
              <xdr:cNvPicPr>
                <a:picLocks noChangeAspect="1"/>
              </xdr:cNvPicPr>
            </xdr:nvPicPr>
            <xdr:blipFill>
              <a:blip xmlns:r="http://schemas.openxmlformats.org/officeDocument/2006/relationships" r:embed="rId12"/>
              <a:stretch>
                <a:fillRect/>
              </a:stretch>
            </xdr:blipFill>
            <xdr:spPr>
              <a:xfrm>
                <a:off x="531185" y="8328557"/>
                <a:ext cx="742165" cy="659492"/>
              </a:xfrm>
              <a:prstGeom prst="rect">
                <a:avLst/>
              </a:prstGeom>
            </xdr:spPr>
          </xdr:pic>
          <xdr:pic>
            <xdr:nvPicPr>
              <xdr:cNvPr id="141" name="Picture 140">
                <a:hlinkClick xmlns:r="http://schemas.openxmlformats.org/officeDocument/2006/relationships" r:id="rId13"/>
                <a:extLst>
                  <a:ext uri="{FF2B5EF4-FFF2-40B4-BE49-F238E27FC236}">
                    <a16:creationId xmlns:a16="http://schemas.microsoft.com/office/drawing/2014/main" id="{A5729C85-D517-6632-A9EA-099801E9C02E}"/>
                  </a:ext>
                </a:extLst>
              </xdr:cNvPr>
              <xdr:cNvPicPr>
                <a:picLocks noChangeAspect="1"/>
              </xdr:cNvPicPr>
            </xdr:nvPicPr>
            <xdr:blipFill>
              <a:blip xmlns:r="http://schemas.openxmlformats.org/officeDocument/2006/relationships" r:embed="rId14"/>
              <a:stretch>
                <a:fillRect/>
              </a:stretch>
            </xdr:blipFill>
            <xdr:spPr>
              <a:xfrm>
                <a:off x="2253523" y="8355240"/>
                <a:ext cx="871561" cy="663249"/>
              </a:xfrm>
              <a:prstGeom prst="rect">
                <a:avLst/>
              </a:prstGeom>
            </xdr:spPr>
          </xdr:pic>
        </xdr:grpSp>
      </xdr:grpSp>
      <xdr:sp macro="" textlink="">
        <xdr:nvSpPr>
          <xdr:cNvPr id="320" name="Oval 319">
            <a:extLst>
              <a:ext uri="{FF2B5EF4-FFF2-40B4-BE49-F238E27FC236}">
                <a16:creationId xmlns:a16="http://schemas.microsoft.com/office/drawing/2014/main" id="{499612E9-860D-75F6-716E-8094BB1C7C45}"/>
              </a:ext>
            </a:extLst>
          </xdr:cNvPr>
          <xdr:cNvSpPr/>
        </xdr:nvSpPr>
        <xdr:spPr>
          <a:xfrm>
            <a:off x="16456479" y="7214507"/>
            <a:ext cx="581025" cy="532039"/>
          </a:xfrm>
          <a:prstGeom prst="ellipse">
            <a:avLst/>
          </a:prstGeom>
          <a:solidFill>
            <a:schemeClr val="bg1"/>
          </a:solidFill>
          <a:ln>
            <a:noFill/>
          </a:ln>
          <a:effectLst>
            <a:outerShdw blurRad="127000" dist="63500" dir="8100000" sx="99000" sy="99000" algn="tr" rotWithShape="0">
              <a:prstClr val="black">
                <a:alpha val="6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321" name="Picture 320">
            <a:hlinkClick xmlns:r="http://schemas.openxmlformats.org/officeDocument/2006/relationships" r:id="rId15"/>
            <a:extLst>
              <a:ext uri="{FF2B5EF4-FFF2-40B4-BE49-F238E27FC236}">
                <a16:creationId xmlns:a16="http://schemas.microsoft.com/office/drawing/2014/main" id="{4068264C-C0C6-2DE8-A24D-AE0D27D5009F}"/>
              </a:ext>
            </a:extLst>
          </xdr:cNvPr>
          <xdr:cNvPicPr>
            <a:picLocks noChangeAspect="1"/>
          </xdr:cNvPicPr>
        </xdr:nvPicPr>
        <xdr:blipFill>
          <a:blip xmlns:r="http://schemas.openxmlformats.org/officeDocument/2006/relationships" r:embed="rId16"/>
          <a:stretch>
            <a:fillRect/>
          </a:stretch>
        </xdr:blipFill>
        <xdr:spPr>
          <a:xfrm>
            <a:off x="1461407" y="8459560"/>
            <a:ext cx="689882" cy="650421"/>
          </a:xfrm>
          <a:prstGeom prst="rect">
            <a:avLst/>
          </a:prstGeom>
        </xdr:spPr>
      </xdr:pic>
      <xdr:pic>
        <xdr:nvPicPr>
          <xdr:cNvPr id="61" name="Picture 60">
            <a:extLst>
              <a:ext uri="{FF2B5EF4-FFF2-40B4-BE49-F238E27FC236}">
                <a16:creationId xmlns:a16="http://schemas.microsoft.com/office/drawing/2014/main" id="{F27F4B4E-C6E4-8600-D32D-64E035629380}"/>
              </a:ext>
            </a:extLst>
          </xdr:cNvPr>
          <xdr:cNvPicPr>
            <a:picLocks noChangeAspect="1"/>
          </xdr:cNvPicPr>
        </xdr:nvPicPr>
        <xdr:blipFill rotWithShape="1">
          <a:blip xmlns:r="http://schemas.openxmlformats.org/officeDocument/2006/relationships" r:embed="rId17">
            <a:extLst>
              <a:ext uri="{28A0092B-C50C-407E-A947-70E740481C1C}">
                <a14:useLocalDpi xmlns:a14="http://schemas.microsoft.com/office/drawing/2010/main" val="0"/>
              </a:ext>
              <a:ext uri="{837473B0-CC2E-450A-ABE3-18F120FF3D39}">
                <a1611:picAttrSrcUrl xmlns:a1611="http://schemas.microsoft.com/office/drawing/2016/11/main" r:id="rId18"/>
              </a:ext>
            </a:extLst>
          </a:blip>
          <a:srcRect l="7792" t="-4902" r="7792" b="-1471"/>
          <a:stretch/>
        </xdr:blipFill>
        <xdr:spPr>
          <a:xfrm>
            <a:off x="449035" y="408214"/>
            <a:ext cx="3034393" cy="3170465"/>
          </a:xfrm>
          <a:prstGeom prst="rect">
            <a:avLst/>
          </a:prstGeom>
        </xdr:spPr>
      </xdr:pic>
      <xdr:grpSp>
        <xdr:nvGrpSpPr>
          <xdr:cNvPr id="65" name="Group 64">
            <a:extLst>
              <a:ext uri="{FF2B5EF4-FFF2-40B4-BE49-F238E27FC236}">
                <a16:creationId xmlns:a16="http://schemas.microsoft.com/office/drawing/2014/main" id="{5D1A4D69-14BA-C277-8272-8E870C7D640E}"/>
              </a:ext>
            </a:extLst>
          </xdr:cNvPr>
          <xdr:cNvGrpSpPr/>
        </xdr:nvGrpSpPr>
        <xdr:grpSpPr>
          <a:xfrm>
            <a:off x="485264" y="1489498"/>
            <a:ext cx="3167427" cy="1251227"/>
            <a:chOff x="125898" y="1647801"/>
            <a:chExt cx="5204404" cy="1829136"/>
          </a:xfrm>
        </xdr:grpSpPr>
        <xdr:sp macro="" textlink="">
          <xdr:nvSpPr>
            <xdr:cNvPr id="66" name="TextBox 65">
              <a:extLst>
                <a:ext uri="{FF2B5EF4-FFF2-40B4-BE49-F238E27FC236}">
                  <a16:creationId xmlns:a16="http://schemas.microsoft.com/office/drawing/2014/main" id="{C01D69BF-A24D-D85C-1D10-1CE71743E040}"/>
                </a:ext>
              </a:extLst>
            </xdr:cNvPr>
            <xdr:cNvSpPr txBox="1"/>
          </xdr:nvSpPr>
          <xdr:spPr>
            <a:xfrm>
              <a:off x="125898" y="1647801"/>
              <a:ext cx="5100497" cy="68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2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2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AT4">
          <xdr:nvSpPr>
            <xdr:cNvPr id="67" name="TextBox 66">
              <a:extLst>
                <a:ext uri="{FF2B5EF4-FFF2-40B4-BE49-F238E27FC236}">
                  <a16:creationId xmlns:a16="http://schemas.microsoft.com/office/drawing/2014/main" id="{785C3F4D-D89A-9758-C194-0A834CD7AFE2}"/>
                </a:ext>
              </a:extLst>
            </xdr:cNvPr>
            <xdr:cNvSpPr txBox="1"/>
          </xdr:nvSpPr>
          <xdr:spPr>
            <a:xfrm>
              <a:off x="229806" y="2115392"/>
              <a:ext cx="5100496" cy="702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400" b="1" i="0" u="none" strike="noStrike">
                  <a:solidFill>
                    <a:schemeClr val="bg1"/>
                  </a:solidFill>
                  <a:latin typeface="Arial"/>
                  <a:ea typeface="Lato" panose="020F0502020204030203" pitchFamily="34" charset="0"/>
                  <a:cs typeface="Arial"/>
                </a:rPr>
                <a:pPr algn="ctr"/>
                <a:t>273K</a:t>
              </a:fld>
              <a:endParaRPr lang="en-US" sz="9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68" name="TextBox 67">
              <a:extLst>
                <a:ext uri="{FF2B5EF4-FFF2-40B4-BE49-F238E27FC236}">
                  <a16:creationId xmlns:a16="http://schemas.microsoft.com/office/drawing/2014/main" id="{0D0BBA72-4890-17D1-DD5A-116671D59537}"/>
                </a:ext>
              </a:extLst>
            </xdr:cNvPr>
            <xdr:cNvSpPr txBox="1"/>
          </xdr:nvSpPr>
          <xdr:spPr>
            <a:xfrm>
              <a:off x="1554509" y="2930044"/>
              <a:ext cx="1954977" cy="5468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grp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524474</xdr:colOff>
      <xdr:row>2</xdr:row>
      <xdr:rowOff>169567</xdr:rowOff>
    </xdr:to>
    <xdr:sp macro="" textlink="">
      <xdr:nvSpPr>
        <xdr:cNvPr id="26" name="Isosceles Triangle 25">
          <a:extLst>
            <a:ext uri="{FF2B5EF4-FFF2-40B4-BE49-F238E27FC236}">
              <a16:creationId xmlns:a16="http://schemas.microsoft.com/office/drawing/2014/main" id="{DF51C0A6-1043-62A6-653A-539CA019C4FA}"/>
            </a:ext>
          </a:extLst>
        </xdr:cNvPr>
        <xdr:cNvSpPr/>
      </xdr:nvSpPr>
      <xdr:spPr>
        <a:xfrm rot="10800000" flipH="1">
          <a:off x="0" y="0"/>
          <a:ext cx="524474" cy="577781"/>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0</xdr:row>
      <xdr:rowOff>0</xdr:rowOff>
    </xdr:from>
    <xdr:to>
      <xdr:col>15</xdr:col>
      <xdr:colOff>244928</xdr:colOff>
      <xdr:row>49</xdr:row>
      <xdr:rowOff>37922</xdr:rowOff>
    </xdr:to>
    <xdr:grpSp>
      <xdr:nvGrpSpPr>
        <xdr:cNvPr id="27" name="Group 26">
          <a:extLst>
            <a:ext uri="{FF2B5EF4-FFF2-40B4-BE49-F238E27FC236}">
              <a16:creationId xmlns:a16="http://schemas.microsoft.com/office/drawing/2014/main" id="{D2316028-1CBB-0FB9-AA9B-7E037A1D065A}"/>
            </a:ext>
          </a:extLst>
        </xdr:cNvPr>
        <xdr:cNvGrpSpPr/>
      </xdr:nvGrpSpPr>
      <xdr:grpSpPr>
        <a:xfrm>
          <a:off x="0" y="0"/>
          <a:ext cx="19090821" cy="10039172"/>
          <a:chOff x="0" y="0"/>
          <a:chExt cx="15286121" cy="9898958"/>
        </a:xfrm>
      </xdr:grpSpPr>
      <xdr:sp macro="" textlink="">
        <xdr:nvSpPr>
          <xdr:cNvPr id="102" name="Rectangle: Rounded Corners 101">
            <a:extLst>
              <a:ext uri="{FF2B5EF4-FFF2-40B4-BE49-F238E27FC236}">
                <a16:creationId xmlns:a16="http://schemas.microsoft.com/office/drawing/2014/main" id="{58CF6D0A-F3EF-7515-973A-7C6DBA549F98}"/>
              </a:ext>
            </a:extLst>
          </xdr:cNvPr>
          <xdr:cNvSpPr/>
        </xdr:nvSpPr>
        <xdr:spPr>
          <a:xfrm>
            <a:off x="0" y="0"/>
            <a:ext cx="15102525" cy="9715500"/>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03" name="Group 102">
            <a:extLst>
              <a:ext uri="{FF2B5EF4-FFF2-40B4-BE49-F238E27FC236}">
                <a16:creationId xmlns:a16="http://schemas.microsoft.com/office/drawing/2014/main" id="{1C447BDD-3118-F1CA-7255-121A226522CC}"/>
              </a:ext>
            </a:extLst>
          </xdr:cNvPr>
          <xdr:cNvGrpSpPr/>
        </xdr:nvGrpSpPr>
        <xdr:grpSpPr>
          <a:xfrm>
            <a:off x="0" y="9527"/>
            <a:ext cx="15286121" cy="9889431"/>
            <a:chOff x="0" y="9527"/>
            <a:chExt cx="15286121" cy="9889431"/>
          </a:xfrm>
        </xdr:grpSpPr>
        <xdr:sp macro="" textlink="">
          <xdr:nvSpPr>
            <xdr:cNvPr id="104" name="Isosceles Triangle 103">
              <a:extLst>
                <a:ext uri="{FF2B5EF4-FFF2-40B4-BE49-F238E27FC236}">
                  <a16:creationId xmlns:a16="http://schemas.microsoft.com/office/drawing/2014/main" id="{79ABC41E-305D-EF09-07A1-39C12C3B24CB}"/>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Isosceles Triangle 104">
              <a:extLst>
                <a:ext uri="{FF2B5EF4-FFF2-40B4-BE49-F238E27FC236}">
                  <a16:creationId xmlns:a16="http://schemas.microsoft.com/office/drawing/2014/main" id="{33EF077B-EFE6-91CA-3BA2-6AC0A8B0EC20}"/>
                </a:ext>
              </a:extLst>
            </xdr:cNvPr>
            <xdr:cNvSpPr/>
          </xdr:nvSpPr>
          <xdr:spPr>
            <a:xfrm rot="10800000" flipV="1">
              <a:off x="14439389" y="9317255"/>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6" name="Isosceles Triangle 105">
              <a:extLst>
                <a:ext uri="{FF2B5EF4-FFF2-40B4-BE49-F238E27FC236}">
                  <a16:creationId xmlns:a16="http://schemas.microsoft.com/office/drawing/2014/main" id="{A01616A4-39B4-9CC2-AD9E-620FFDA5D09C}"/>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clientData/>
  </xdr:twoCellAnchor>
  <xdr:twoCellAnchor>
    <xdr:from>
      <xdr:col>0</xdr:col>
      <xdr:colOff>154644</xdr:colOff>
      <xdr:row>0</xdr:row>
      <xdr:rowOff>149469</xdr:rowOff>
    </xdr:from>
    <xdr:to>
      <xdr:col>14</xdr:col>
      <xdr:colOff>1469233</xdr:colOff>
      <xdr:row>9</xdr:row>
      <xdr:rowOff>106764</xdr:rowOff>
    </xdr:to>
    <xdr:grpSp>
      <xdr:nvGrpSpPr>
        <xdr:cNvPr id="28" name="Group 27">
          <a:extLst>
            <a:ext uri="{FF2B5EF4-FFF2-40B4-BE49-F238E27FC236}">
              <a16:creationId xmlns:a16="http://schemas.microsoft.com/office/drawing/2014/main" id="{8DCF3B9C-E1DC-20BD-9DCD-69922E8CD8AC}"/>
            </a:ext>
          </a:extLst>
        </xdr:cNvPr>
        <xdr:cNvGrpSpPr/>
      </xdr:nvGrpSpPr>
      <xdr:grpSpPr>
        <a:xfrm>
          <a:off x="154644" y="149469"/>
          <a:ext cx="18568446" cy="1794259"/>
          <a:chOff x="149831" y="165296"/>
          <a:chExt cx="15154748" cy="1783799"/>
        </a:xfrm>
      </xdr:grpSpPr>
      <xdr:grpSp>
        <xdr:nvGrpSpPr>
          <xdr:cNvPr id="43" name="Group 42">
            <a:extLst>
              <a:ext uri="{FF2B5EF4-FFF2-40B4-BE49-F238E27FC236}">
                <a16:creationId xmlns:a16="http://schemas.microsoft.com/office/drawing/2014/main" id="{5C6A5144-8431-9F62-189D-C89D8AA115EF}"/>
              </a:ext>
            </a:extLst>
          </xdr:cNvPr>
          <xdr:cNvGrpSpPr/>
        </xdr:nvGrpSpPr>
        <xdr:grpSpPr>
          <a:xfrm>
            <a:off x="149831" y="165296"/>
            <a:ext cx="15154748" cy="1783799"/>
            <a:chOff x="637427" y="283019"/>
            <a:chExt cx="15438794" cy="1783799"/>
          </a:xfrm>
        </xdr:grpSpPr>
        <xdr:grpSp>
          <xdr:nvGrpSpPr>
            <xdr:cNvPr id="48" name="Group 47">
              <a:extLst>
                <a:ext uri="{FF2B5EF4-FFF2-40B4-BE49-F238E27FC236}">
                  <a16:creationId xmlns:a16="http://schemas.microsoft.com/office/drawing/2014/main" id="{9E2980BB-A0F0-2F2B-99FC-55041E8832F4}"/>
                </a:ext>
              </a:extLst>
            </xdr:cNvPr>
            <xdr:cNvGrpSpPr/>
          </xdr:nvGrpSpPr>
          <xdr:grpSpPr>
            <a:xfrm>
              <a:off x="637427" y="283019"/>
              <a:ext cx="15438794" cy="1536363"/>
              <a:chOff x="276225" y="238125"/>
              <a:chExt cx="14308053" cy="1543050"/>
            </a:xfrm>
          </xdr:grpSpPr>
          <xdr:sp macro="" textlink="">
            <xdr:nvSpPr>
              <xdr:cNvPr id="53" name="Rectangle 52">
                <a:extLst>
                  <a:ext uri="{FF2B5EF4-FFF2-40B4-BE49-F238E27FC236}">
                    <a16:creationId xmlns:a16="http://schemas.microsoft.com/office/drawing/2014/main" id="{CFEDF922-8D08-1264-7F66-DD2A00ADCEFA}"/>
                  </a:ext>
                </a:extLst>
              </xdr:cNvPr>
              <xdr:cNvSpPr/>
            </xdr:nvSpPr>
            <xdr:spPr>
              <a:xfrm>
                <a:off x="276225" y="1009650"/>
                <a:ext cx="1257300"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4" name="Rectangle 53">
                <a:extLst>
                  <a:ext uri="{FF2B5EF4-FFF2-40B4-BE49-F238E27FC236}">
                    <a16:creationId xmlns:a16="http://schemas.microsoft.com/office/drawing/2014/main" id="{C1B8025D-955A-8A38-B1C8-A9B53B61A48A}"/>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Rectangle 54">
                <a:extLst>
                  <a:ext uri="{FF2B5EF4-FFF2-40B4-BE49-F238E27FC236}">
                    <a16:creationId xmlns:a16="http://schemas.microsoft.com/office/drawing/2014/main" id="{3AB75EA5-C719-BB6C-11BC-C6CD62387EF9}"/>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Rectangle 55">
                <a:extLst>
                  <a:ext uri="{FF2B5EF4-FFF2-40B4-BE49-F238E27FC236}">
                    <a16:creationId xmlns:a16="http://schemas.microsoft.com/office/drawing/2014/main" id="{873B0E69-BF7B-9198-B422-6418B651FDF4}"/>
                  </a:ext>
                </a:extLst>
              </xdr:cNvPr>
              <xdr:cNvSpPr/>
            </xdr:nvSpPr>
            <xdr:spPr>
              <a:xfrm>
                <a:off x="276225" y="238125"/>
                <a:ext cx="1600201"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7" name="Group 56">
                <a:extLst>
                  <a:ext uri="{FF2B5EF4-FFF2-40B4-BE49-F238E27FC236}">
                    <a16:creationId xmlns:a16="http://schemas.microsoft.com/office/drawing/2014/main" id="{ACABF689-083D-CCD8-F29A-24D315F83203}"/>
                  </a:ext>
                </a:extLst>
              </xdr:cNvPr>
              <xdr:cNvGrpSpPr/>
            </xdr:nvGrpSpPr>
            <xdr:grpSpPr>
              <a:xfrm>
                <a:off x="349650" y="317205"/>
                <a:ext cx="1411605" cy="220979"/>
                <a:chOff x="73425" y="79080"/>
                <a:chExt cx="1411605" cy="220979"/>
              </a:xfrm>
            </xdr:grpSpPr>
            <xdr:sp macro="" textlink="">
              <xdr:nvSpPr>
                <xdr:cNvPr id="98" name="Oval 97">
                  <a:extLst>
                    <a:ext uri="{FF2B5EF4-FFF2-40B4-BE49-F238E27FC236}">
                      <a16:creationId xmlns:a16="http://schemas.microsoft.com/office/drawing/2014/main" id="{6462CBF7-6F98-B754-8A31-381CBE1F84F5}"/>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9" name="Oval 98">
                  <a:extLst>
                    <a:ext uri="{FF2B5EF4-FFF2-40B4-BE49-F238E27FC236}">
                      <a16:creationId xmlns:a16="http://schemas.microsoft.com/office/drawing/2014/main" id="{35C4A146-5D24-96AE-A68A-E6C2DD24B667}"/>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0" name="Oval 99">
                  <a:extLst>
                    <a:ext uri="{FF2B5EF4-FFF2-40B4-BE49-F238E27FC236}">
                      <a16:creationId xmlns:a16="http://schemas.microsoft.com/office/drawing/2014/main" id="{702F59A2-1483-DE78-3CF8-01FAAD3A4201}"/>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1" name="Oval 100">
                  <a:extLst>
                    <a:ext uri="{FF2B5EF4-FFF2-40B4-BE49-F238E27FC236}">
                      <a16:creationId xmlns:a16="http://schemas.microsoft.com/office/drawing/2014/main" id="{92C40238-ED7C-079F-2C50-5FEAC559026C}"/>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58" name="Group 57">
                <a:extLst>
                  <a:ext uri="{FF2B5EF4-FFF2-40B4-BE49-F238E27FC236}">
                    <a16:creationId xmlns:a16="http://schemas.microsoft.com/office/drawing/2014/main" id="{92F0DA13-3065-7A22-0DF2-31F9F28103D1}"/>
                  </a:ext>
                </a:extLst>
              </xdr:cNvPr>
              <xdr:cNvGrpSpPr/>
            </xdr:nvGrpSpPr>
            <xdr:grpSpPr>
              <a:xfrm>
                <a:off x="2524127" y="238125"/>
                <a:ext cx="2133598" cy="771525"/>
                <a:chOff x="2247902" y="0"/>
                <a:chExt cx="2133598" cy="771525"/>
              </a:xfrm>
            </xdr:grpSpPr>
            <xdr:sp macro="" textlink="">
              <xdr:nvSpPr>
                <xdr:cNvPr id="96" name="Rectangle 95">
                  <a:extLst>
                    <a:ext uri="{FF2B5EF4-FFF2-40B4-BE49-F238E27FC236}">
                      <a16:creationId xmlns:a16="http://schemas.microsoft.com/office/drawing/2014/main" id="{4D0592FE-1132-9707-2C59-B465C7B36F9F}"/>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7" name="Partial Circle 96">
                  <a:extLst>
                    <a:ext uri="{FF2B5EF4-FFF2-40B4-BE49-F238E27FC236}">
                      <a16:creationId xmlns:a16="http://schemas.microsoft.com/office/drawing/2014/main" id="{6379F50F-FBD1-1A59-1483-854F8FF59437}"/>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59" name="Rectangle 58">
                <a:extLst>
                  <a:ext uri="{FF2B5EF4-FFF2-40B4-BE49-F238E27FC236}">
                    <a16:creationId xmlns:a16="http://schemas.microsoft.com/office/drawing/2014/main" id="{FF4C57B9-BC81-4B7F-B2DF-5EC48DDF1E2E}"/>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0" name="Rectangle 59">
                <a:extLst>
                  <a:ext uri="{FF2B5EF4-FFF2-40B4-BE49-F238E27FC236}">
                    <a16:creationId xmlns:a16="http://schemas.microsoft.com/office/drawing/2014/main" id="{608E2D95-CA46-F342-A241-927D53C069AE}"/>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1" name="Group 60">
                <a:extLst>
                  <a:ext uri="{FF2B5EF4-FFF2-40B4-BE49-F238E27FC236}">
                    <a16:creationId xmlns:a16="http://schemas.microsoft.com/office/drawing/2014/main" id="{94F4103F-01E6-70D9-FD57-CA9F3C9E7641}"/>
                  </a:ext>
                </a:extLst>
              </xdr:cNvPr>
              <xdr:cNvGrpSpPr/>
            </xdr:nvGrpSpPr>
            <xdr:grpSpPr>
              <a:xfrm>
                <a:off x="5260653" y="238126"/>
                <a:ext cx="1311597" cy="768096"/>
                <a:chOff x="4984428" y="1"/>
                <a:chExt cx="1311597" cy="768096"/>
              </a:xfrm>
            </xdr:grpSpPr>
            <xdr:sp macro="" textlink="">
              <xdr:nvSpPr>
                <xdr:cNvPr id="94" name="Isosceles Triangle 93">
                  <a:extLst>
                    <a:ext uri="{FF2B5EF4-FFF2-40B4-BE49-F238E27FC236}">
                      <a16:creationId xmlns:a16="http://schemas.microsoft.com/office/drawing/2014/main" id="{1E75E635-EC94-78F2-185A-A5280A9EFEE8}"/>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5" name="Isosceles Triangle 94">
                  <a:extLst>
                    <a:ext uri="{FF2B5EF4-FFF2-40B4-BE49-F238E27FC236}">
                      <a16:creationId xmlns:a16="http://schemas.microsoft.com/office/drawing/2014/main" id="{551964FC-B2B8-40DF-5854-279637B63202}"/>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2" name="Group 61">
                <a:extLst>
                  <a:ext uri="{FF2B5EF4-FFF2-40B4-BE49-F238E27FC236}">
                    <a16:creationId xmlns:a16="http://schemas.microsoft.com/office/drawing/2014/main" id="{8CC88036-C56D-DF07-14B1-9964324A8FEB}"/>
                  </a:ext>
                </a:extLst>
              </xdr:cNvPr>
              <xdr:cNvGrpSpPr/>
            </xdr:nvGrpSpPr>
            <xdr:grpSpPr>
              <a:xfrm>
                <a:off x="5240107" y="1009650"/>
                <a:ext cx="1332143" cy="768097"/>
                <a:chOff x="4963882" y="0"/>
                <a:chExt cx="1332143" cy="768097"/>
              </a:xfrm>
            </xdr:grpSpPr>
            <xdr:sp macro="" textlink="">
              <xdr:nvSpPr>
                <xdr:cNvPr id="92" name="Isosceles Triangle 91">
                  <a:extLst>
                    <a:ext uri="{FF2B5EF4-FFF2-40B4-BE49-F238E27FC236}">
                      <a16:creationId xmlns:a16="http://schemas.microsoft.com/office/drawing/2014/main" id="{B08D23D1-11A8-0F9A-3B97-CD4AF6630852}"/>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3" name="Isosceles Triangle 92">
                  <a:extLst>
                    <a:ext uri="{FF2B5EF4-FFF2-40B4-BE49-F238E27FC236}">
                      <a16:creationId xmlns:a16="http://schemas.microsoft.com/office/drawing/2014/main" id="{ED910190-230B-10DD-0366-9DB9C8BAE446}"/>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3" name="Rectangle 62">
                <a:extLst>
                  <a:ext uri="{FF2B5EF4-FFF2-40B4-BE49-F238E27FC236}">
                    <a16:creationId xmlns:a16="http://schemas.microsoft.com/office/drawing/2014/main" id="{D088E6C6-94A7-BB02-9C66-DC898715E146}"/>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4" name="Rectangle 63">
                <a:extLst>
                  <a:ext uri="{FF2B5EF4-FFF2-40B4-BE49-F238E27FC236}">
                    <a16:creationId xmlns:a16="http://schemas.microsoft.com/office/drawing/2014/main" id="{C1FD61CF-2C93-F426-E136-44C046527CBF}"/>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5" name="Group 64">
                <a:extLst>
                  <a:ext uri="{FF2B5EF4-FFF2-40B4-BE49-F238E27FC236}">
                    <a16:creationId xmlns:a16="http://schemas.microsoft.com/office/drawing/2014/main" id="{8481841B-3814-FEFC-EFC6-1C27C41A3831}"/>
                  </a:ext>
                </a:extLst>
              </xdr:cNvPr>
              <xdr:cNvGrpSpPr/>
            </xdr:nvGrpSpPr>
            <xdr:grpSpPr>
              <a:xfrm>
                <a:off x="7886699" y="238125"/>
                <a:ext cx="1380744" cy="768096"/>
                <a:chOff x="7610474" y="0"/>
                <a:chExt cx="1381126" cy="790575"/>
              </a:xfrm>
            </xdr:grpSpPr>
            <xdr:sp macro="" textlink="">
              <xdr:nvSpPr>
                <xdr:cNvPr id="90" name="Rectangle 89">
                  <a:extLst>
                    <a:ext uri="{FF2B5EF4-FFF2-40B4-BE49-F238E27FC236}">
                      <a16:creationId xmlns:a16="http://schemas.microsoft.com/office/drawing/2014/main" id="{75E32997-9914-EEA7-43BD-57DF31C62929}"/>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Rectangle 90">
                  <a:extLst>
                    <a:ext uri="{FF2B5EF4-FFF2-40B4-BE49-F238E27FC236}">
                      <a16:creationId xmlns:a16="http://schemas.microsoft.com/office/drawing/2014/main" id="{8A8F45D9-3975-5D14-022F-927DE6DC9741}"/>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6" name="Rectangle 65">
                <a:extLst>
                  <a:ext uri="{FF2B5EF4-FFF2-40B4-BE49-F238E27FC236}">
                    <a16:creationId xmlns:a16="http://schemas.microsoft.com/office/drawing/2014/main" id="{68E1FED2-181A-9E00-8FE1-803439E6C2E9}"/>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7" name="Group 66">
                <a:extLst>
                  <a:ext uri="{FF2B5EF4-FFF2-40B4-BE49-F238E27FC236}">
                    <a16:creationId xmlns:a16="http://schemas.microsoft.com/office/drawing/2014/main" id="{F2890F27-34A8-E733-EAE5-CEB022A2FDCD}"/>
                  </a:ext>
                </a:extLst>
              </xdr:cNvPr>
              <xdr:cNvGrpSpPr/>
            </xdr:nvGrpSpPr>
            <xdr:grpSpPr>
              <a:xfrm>
                <a:off x="9239249" y="238125"/>
                <a:ext cx="1352551" cy="771524"/>
                <a:chOff x="8963024" y="0"/>
                <a:chExt cx="1838326" cy="771524"/>
              </a:xfrm>
            </xdr:grpSpPr>
            <xdr:sp macro="" textlink="">
              <xdr:nvSpPr>
                <xdr:cNvPr id="88" name="Rectangle 87">
                  <a:extLst>
                    <a:ext uri="{FF2B5EF4-FFF2-40B4-BE49-F238E27FC236}">
                      <a16:creationId xmlns:a16="http://schemas.microsoft.com/office/drawing/2014/main" id="{1F71BADA-F1B8-CF12-119E-F9B0893B876B}"/>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9" name="Isosceles Triangle 88">
                  <a:extLst>
                    <a:ext uri="{FF2B5EF4-FFF2-40B4-BE49-F238E27FC236}">
                      <a16:creationId xmlns:a16="http://schemas.microsoft.com/office/drawing/2014/main" id="{CF484B83-B4A3-E998-31F8-2D87522D8436}"/>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68" name="Rectangle 67">
                <a:extLst>
                  <a:ext uri="{FF2B5EF4-FFF2-40B4-BE49-F238E27FC236}">
                    <a16:creationId xmlns:a16="http://schemas.microsoft.com/office/drawing/2014/main" id="{8ABB3356-F39C-B3C4-1ED6-3BFFEEAE7347}"/>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69" name="Group 68">
                <a:extLst>
                  <a:ext uri="{FF2B5EF4-FFF2-40B4-BE49-F238E27FC236}">
                    <a16:creationId xmlns:a16="http://schemas.microsoft.com/office/drawing/2014/main" id="{91DAF243-2BE9-1BF0-C7FF-8869BC9574EC}"/>
                  </a:ext>
                </a:extLst>
              </xdr:cNvPr>
              <xdr:cNvGrpSpPr/>
            </xdr:nvGrpSpPr>
            <xdr:grpSpPr>
              <a:xfrm>
                <a:off x="9953624" y="1009647"/>
                <a:ext cx="1952626" cy="762003"/>
                <a:chOff x="10153649" y="771522"/>
                <a:chExt cx="1962151" cy="768099"/>
              </a:xfrm>
            </xdr:grpSpPr>
            <xdr:sp macro="" textlink="">
              <xdr:nvSpPr>
                <xdr:cNvPr id="86" name="Rectangle 85">
                  <a:extLst>
                    <a:ext uri="{FF2B5EF4-FFF2-40B4-BE49-F238E27FC236}">
                      <a16:creationId xmlns:a16="http://schemas.microsoft.com/office/drawing/2014/main" id="{216CC821-3E95-B19E-2BE4-3BEE4284B767}"/>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7" name="Partial Circle 86">
                  <a:extLst>
                    <a:ext uri="{FF2B5EF4-FFF2-40B4-BE49-F238E27FC236}">
                      <a16:creationId xmlns:a16="http://schemas.microsoft.com/office/drawing/2014/main" id="{24D75248-7500-ABE4-A510-B25D2DB0312B}"/>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70" name="Group 69">
                <a:extLst>
                  <a:ext uri="{FF2B5EF4-FFF2-40B4-BE49-F238E27FC236}">
                    <a16:creationId xmlns:a16="http://schemas.microsoft.com/office/drawing/2014/main" id="{B06194F0-0832-B7F8-6900-420F29E0A70C}"/>
                  </a:ext>
                </a:extLst>
              </xdr:cNvPr>
              <xdr:cNvGrpSpPr/>
            </xdr:nvGrpSpPr>
            <xdr:grpSpPr>
              <a:xfrm flipH="1">
                <a:off x="11896345" y="238125"/>
                <a:ext cx="1300542" cy="1539621"/>
                <a:chOff x="11620120" y="0"/>
                <a:chExt cx="1300542" cy="1539621"/>
              </a:xfrm>
            </xdr:grpSpPr>
            <xdr:grpSp>
              <xdr:nvGrpSpPr>
                <xdr:cNvPr id="80" name="Group 79">
                  <a:extLst>
                    <a:ext uri="{FF2B5EF4-FFF2-40B4-BE49-F238E27FC236}">
                      <a16:creationId xmlns:a16="http://schemas.microsoft.com/office/drawing/2014/main" id="{6FEC4F92-5190-4F55-B057-7E2150573AC8}"/>
                    </a:ext>
                  </a:extLst>
                </xdr:cNvPr>
                <xdr:cNvGrpSpPr/>
              </xdr:nvGrpSpPr>
              <xdr:grpSpPr>
                <a:xfrm>
                  <a:off x="11620120" y="0"/>
                  <a:ext cx="1300542" cy="768096"/>
                  <a:chOff x="4995483" y="0"/>
                  <a:chExt cx="1300542" cy="768096"/>
                </a:xfrm>
              </xdr:grpSpPr>
              <xdr:sp macro="" textlink="">
                <xdr:nvSpPr>
                  <xdr:cNvPr id="84" name="Isosceles Triangle 83">
                    <a:extLst>
                      <a:ext uri="{FF2B5EF4-FFF2-40B4-BE49-F238E27FC236}">
                        <a16:creationId xmlns:a16="http://schemas.microsoft.com/office/drawing/2014/main" id="{A2E0F073-2F6E-0598-FD58-ABFC1918F5A3}"/>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2F9863DD-38EF-83C7-53D4-D8E9C7C4DFE8}"/>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81" name="Group 80">
                  <a:extLst>
                    <a:ext uri="{FF2B5EF4-FFF2-40B4-BE49-F238E27FC236}">
                      <a16:creationId xmlns:a16="http://schemas.microsoft.com/office/drawing/2014/main" id="{D52862C9-7E7C-1289-07E4-CB9DFA565193}"/>
                    </a:ext>
                  </a:extLst>
                </xdr:cNvPr>
                <xdr:cNvGrpSpPr/>
              </xdr:nvGrpSpPr>
              <xdr:grpSpPr>
                <a:xfrm>
                  <a:off x="11620120" y="771525"/>
                  <a:ext cx="1300542" cy="768096"/>
                  <a:chOff x="4995483" y="0"/>
                  <a:chExt cx="1300542" cy="768096"/>
                </a:xfrm>
              </xdr:grpSpPr>
              <xdr:sp macro="" textlink="">
                <xdr:nvSpPr>
                  <xdr:cNvPr id="82" name="Isosceles Triangle 81">
                    <a:extLst>
                      <a:ext uri="{FF2B5EF4-FFF2-40B4-BE49-F238E27FC236}">
                        <a16:creationId xmlns:a16="http://schemas.microsoft.com/office/drawing/2014/main" id="{D0C6423B-566F-BAFB-8DB4-D6201AF9D4B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Isosceles Triangle 82">
                    <a:extLst>
                      <a:ext uri="{FF2B5EF4-FFF2-40B4-BE49-F238E27FC236}">
                        <a16:creationId xmlns:a16="http://schemas.microsoft.com/office/drawing/2014/main" id="{43326D00-EE44-8E5A-8ACE-1C7B2E758535}"/>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71" name="Group 70">
                <a:extLst>
                  <a:ext uri="{FF2B5EF4-FFF2-40B4-BE49-F238E27FC236}">
                    <a16:creationId xmlns:a16="http://schemas.microsoft.com/office/drawing/2014/main" id="{CBC32650-F69D-5BBE-D5BF-A9F87A4C21CB}"/>
                  </a:ext>
                </a:extLst>
              </xdr:cNvPr>
              <xdr:cNvGrpSpPr/>
            </xdr:nvGrpSpPr>
            <xdr:grpSpPr>
              <a:xfrm flipV="1">
                <a:off x="13177458" y="1009649"/>
                <a:ext cx="1406820" cy="768097"/>
                <a:chOff x="4995483" y="0"/>
                <a:chExt cx="1319824" cy="768097"/>
              </a:xfrm>
            </xdr:grpSpPr>
            <xdr:sp macro="" textlink="">
              <xdr:nvSpPr>
                <xdr:cNvPr id="78" name="Isosceles Triangle 77">
                  <a:extLst>
                    <a:ext uri="{FF2B5EF4-FFF2-40B4-BE49-F238E27FC236}">
                      <a16:creationId xmlns:a16="http://schemas.microsoft.com/office/drawing/2014/main" id="{A02132D1-0F5F-6AA1-8E59-64B1C898C0AE}"/>
                    </a:ext>
                  </a:extLst>
                </xdr:cNvPr>
                <xdr:cNvSpPr/>
              </xdr:nvSpPr>
              <xdr:spPr>
                <a:xfrm rot="5400000">
                  <a:off x="5273760" y="-273452"/>
                  <a:ext cx="768096" cy="131499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Isosceles Triangle 78">
                  <a:extLst>
                    <a:ext uri="{FF2B5EF4-FFF2-40B4-BE49-F238E27FC236}">
                      <a16:creationId xmlns:a16="http://schemas.microsoft.com/office/drawing/2014/main" id="{D0C5DC0C-A5E0-ED2D-FA0C-9983838C41D1}"/>
                    </a:ext>
                  </a:extLst>
                </xdr:cNvPr>
                <xdr:cNvSpPr/>
              </xdr:nvSpPr>
              <xdr:spPr>
                <a:xfrm rot="16200000">
                  <a:off x="5266551" y="-271067"/>
                  <a:ext cx="768096" cy="131023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72" name="Rectangle 71">
                <a:extLst>
                  <a:ext uri="{FF2B5EF4-FFF2-40B4-BE49-F238E27FC236}">
                    <a16:creationId xmlns:a16="http://schemas.microsoft.com/office/drawing/2014/main" id="{6318459A-F191-DD72-9682-6AB403879D84}"/>
                  </a:ext>
                </a:extLst>
              </xdr:cNvPr>
              <xdr:cNvSpPr/>
            </xdr:nvSpPr>
            <xdr:spPr>
              <a:xfrm>
                <a:off x="13182601" y="238125"/>
                <a:ext cx="1391452"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73" name="Group 72">
                <a:extLst>
                  <a:ext uri="{FF2B5EF4-FFF2-40B4-BE49-F238E27FC236}">
                    <a16:creationId xmlns:a16="http://schemas.microsoft.com/office/drawing/2014/main" id="{2646AC96-2AF5-1D9A-4199-9EF439810F58}"/>
                  </a:ext>
                </a:extLst>
              </xdr:cNvPr>
              <xdr:cNvGrpSpPr/>
            </xdr:nvGrpSpPr>
            <xdr:grpSpPr>
              <a:xfrm>
                <a:off x="3686175" y="1219200"/>
                <a:ext cx="1411605" cy="220980"/>
                <a:chOff x="161925" y="180975"/>
                <a:chExt cx="1411605" cy="220980"/>
              </a:xfrm>
              <a:solidFill>
                <a:srgbClr val="211025"/>
              </a:solidFill>
            </xdr:grpSpPr>
            <xdr:sp macro="" textlink="">
              <xdr:nvSpPr>
                <xdr:cNvPr id="74" name="Oval 73">
                  <a:extLst>
                    <a:ext uri="{FF2B5EF4-FFF2-40B4-BE49-F238E27FC236}">
                      <a16:creationId xmlns:a16="http://schemas.microsoft.com/office/drawing/2014/main" id="{32B381BD-DE0F-6353-E487-7D8ED8E69E59}"/>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Oval 74">
                  <a:extLst>
                    <a:ext uri="{FF2B5EF4-FFF2-40B4-BE49-F238E27FC236}">
                      <a16:creationId xmlns:a16="http://schemas.microsoft.com/office/drawing/2014/main" id="{A3EAB610-FCAE-6532-EE46-C6BB3BDF1A94}"/>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6" name="Oval 75">
                  <a:extLst>
                    <a:ext uri="{FF2B5EF4-FFF2-40B4-BE49-F238E27FC236}">
                      <a16:creationId xmlns:a16="http://schemas.microsoft.com/office/drawing/2014/main" id="{B3CBA08E-7CA7-28A1-D7C3-303BAF3B660B}"/>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Oval 76">
                  <a:extLst>
                    <a:ext uri="{FF2B5EF4-FFF2-40B4-BE49-F238E27FC236}">
                      <a16:creationId xmlns:a16="http://schemas.microsoft.com/office/drawing/2014/main" id="{872B094E-9D5F-0AB1-2759-5C98D823BBE6}"/>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49" name="Group 48">
              <a:extLst>
                <a:ext uri="{FF2B5EF4-FFF2-40B4-BE49-F238E27FC236}">
                  <a16:creationId xmlns:a16="http://schemas.microsoft.com/office/drawing/2014/main" id="{900FC44E-2B69-AE47-E669-C4D09B322B17}"/>
                </a:ext>
              </a:extLst>
            </xdr:cNvPr>
            <xdr:cNvGrpSpPr/>
          </xdr:nvGrpSpPr>
          <xdr:grpSpPr>
            <a:xfrm>
              <a:off x="8855346" y="932487"/>
              <a:ext cx="2430709" cy="1134331"/>
              <a:chOff x="8245318" y="771953"/>
              <a:chExt cx="2430709" cy="1134331"/>
            </a:xfrm>
          </xdr:grpSpPr>
          <xdr:sp macro="" textlink="">
            <xdr:nvSpPr>
              <xdr:cNvPr id="50" name="TextBox 49">
                <a:extLst>
                  <a:ext uri="{FF2B5EF4-FFF2-40B4-BE49-F238E27FC236}">
                    <a16:creationId xmlns:a16="http://schemas.microsoft.com/office/drawing/2014/main" id="{560B76E9-0FE7-EA65-B879-66DA19BF6906}"/>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solidFill>
                    <a:latin typeface="Abadi" panose="020B0604020104020204" pitchFamily="34" charset="0"/>
                  </a:rPr>
                  <a:t>Mohamed Hamed</a:t>
                </a:r>
              </a:p>
            </xdr:txBody>
          </xdr:sp>
          <xdr:sp macro="" textlink="">
            <xdr:nvSpPr>
              <xdr:cNvPr id="51" name="TextBox 50">
                <a:extLst>
                  <a:ext uri="{FF2B5EF4-FFF2-40B4-BE49-F238E27FC236}">
                    <a16:creationId xmlns:a16="http://schemas.microsoft.com/office/drawing/2014/main" id="{ABF21AC2-ECCC-40C1-8780-DDCCAE4DA53F}"/>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Abadi" panose="020B0604020104020204" pitchFamily="34" charset="0"/>
                  </a:rPr>
                  <a:t>Financial Analyst</a:t>
                </a:r>
              </a:p>
            </xdr:txBody>
          </xdr:sp>
          <xdr:pic>
            <xdr:nvPicPr>
              <xdr:cNvPr id="52" name="Picture 51">
                <a:extLst>
                  <a:ext uri="{FF2B5EF4-FFF2-40B4-BE49-F238E27FC236}">
                    <a16:creationId xmlns:a16="http://schemas.microsoft.com/office/drawing/2014/main" id="{FDCB89D9-20A3-ED36-B054-206BA90AE815}"/>
                  </a:ext>
                </a:extLst>
              </xdr:cNvPr>
              <xdr:cNvPicPr>
                <a:picLocks noChangeAspect="1"/>
              </xdr:cNvPicPr>
            </xdr:nvPicPr>
            <xdr:blipFill rotWithShape="1">
              <a:blip xmlns:r="http://schemas.openxmlformats.org/officeDocument/2006/relationships" r:embed="rId1" cstate="print">
                <a:extLst>
                  <a:ext uri="{BEBA8EAE-BF5A-486C-A8C5-ECC9F3942E4B}">
                    <a14:imgProps xmlns:a14="http://schemas.microsoft.com/office/drawing/2010/main">
                      <a14:imgLayer r:embed="rId2">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8" y="771953"/>
                <a:ext cx="744783" cy="1134331"/>
              </a:xfrm>
              <a:prstGeom prst="rect">
                <a:avLst/>
              </a:prstGeom>
            </xdr:spPr>
          </xdr:pic>
        </xdr:grpSp>
      </xdr:grpSp>
      <xdr:grpSp>
        <xdr:nvGrpSpPr>
          <xdr:cNvPr id="44" name="Group 43">
            <a:extLst>
              <a:ext uri="{FF2B5EF4-FFF2-40B4-BE49-F238E27FC236}">
                <a16:creationId xmlns:a16="http://schemas.microsoft.com/office/drawing/2014/main" id="{0D734BAC-9186-7A94-B22B-904B3A53EC7C}"/>
              </a:ext>
            </a:extLst>
          </xdr:cNvPr>
          <xdr:cNvGrpSpPr/>
        </xdr:nvGrpSpPr>
        <xdr:grpSpPr>
          <a:xfrm>
            <a:off x="13878045" y="202167"/>
            <a:ext cx="1384799" cy="657653"/>
            <a:chOff x="14001751" y="200025"/>
            <a:chExt cx="1390649" cy="647700"/>
          </a:xfrm>
        </xdr:grpSpPr>
        <xdr:pic>
          <xdr:nvPicPr>
            <xdr:cNvPr id="45" name="Picture 44">
              <a:extLst>
                <a:ext uri="{FF2B5EF4-FFF2-40B4-BE49-F238E27FC236}">
                  <a16:creationId xmlns:a16="http://schemas.microsoft.com/office/drawing/2014/main" id="{198F2FC5-AFE6-8703-20F8-63AEB7538C2A}"/>
                </a:ext>
              </a:extLst>
            </xdr:cNvPr>
            <xdr:cNvPicPr>
              <a:picLocks noChangeAspect="1"/>
            </xdr:cNvPicPr>
          </xdr:nvPicPr>
          <xdr:blipFill>
            <a:blip xmlns:r="http://schemas.openxmlformats.org/officeDocument/2006/relationships" r:embed="rId3"/>
            <a:stretch>
              <a:fillRect/>
            </a:stretch>
          </xdr:blipFill>
          <xdr:spPr>
            <a:xfrm>
              <a:off x="14001751" y="266699"/>
              <a:ext cx="514350" cy="514350"/>
            </a:xfrm>
            <a:prstGeom prst="rect">
              <a:avLst/>
            </a:prstGeom>
          </xdr:spPr>
        </xdr:pic>
        <xdr:sp macro="" textlink="">
          <xdr:nvSpPr>
            <xdr:cNvPr id="46" name="Minus Sign 45">
              <a:extLst>
                <a:ext uri="{FF2B5EF4-FFF2-40B4-BE49-F238E27FC236}">
                  <a16:creationId xmlns:a16="http://schemas.microsoft.com/office/drawing/2014/main" id="{62C637B3-C41A-8FC6-9149-5C45213935DD}"/>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7" name="Picture 46">
              <a:extLst>
                <a:ext uri="{FF2B5EF4-FFF2-40B4-BE49-F238E27FC236}">
                  <a16:creationId xmlns:a16="http://schemas.microsoft.com/office/drawing/2014/main" id="{BF487F3D-F190-D3E5-BC7B-9D7309F2D8FF}"/>
                </a:ext>
              </a:extLst>
            </xdr:cNvPr>
            <xdr:cNvPicPr>
              <a:picLocks noChangeAspect="1"/>
            </xdr:cNvPicPr>
          </xdr:nvPicPr>
          <xdr:blipFill>
            <a:blip xmlns:r="http://schemas.openxmlformats.org/officeDocument/2006/relationships" r:embed="rId4"/>
            <a:stretch>
              <a:fillRect/>
            </a:stretch>
          </xdr:blipFill>
          <xdr:spPr>
            <a:xfrm>
              <a:off x="14744700" y="200025"/>
              <a:ext cx="647700" cy="647700"/>
            </a:xfrm>
            <a:prstGeom prst="rect">
              <a:avLst/>
            </a:prstGeom>
          </xdr:spPr>
        </xdr:pic>
      </xdr:grpSp>
    </xdr:grpSp>
    <xdr:clientData/>
  </xdr:twoCellAnchor>
  <xdr:twoCellAnchor>
    <xdr:from>
      <xdr:col>0</xdr:col>
      <xdr:colOff>523210</xdr:colOff>
      <xdr:row>2</xdr:row>
      <xdr:rowOff>165185</xdr:rowOff>
    </xdr:from>
    <xdr:to>
      <xdr:col>4</xdr:col>
      <xdr:colOff>748393</xdr:colOff>
      <xdr:row>45</xdr:row>
      <xdr:rowOff>122465</xdr:rowOff>
    </xdr:to>
    <xdr:sp macro="" textlink="">
      <xdr:nvSpPr>
        <xdr:cNvPr id="29" name="Rectangle: Rounded Corners 28">
          <a:extLst>
            <a:ext uri="{FF2B5EF4-FFF2-40B4-BE49-F238E27FC236}">
              <a16:creationId xmlns:a16="http://schemas.microsoft.com/office/drawing/2014/main" id="{FFA4DC91-728A-0128-6FCB-13487DC71E8F}"/>
            </a:ext>
          </a:extLst>
        </xdr:cNvPr>
        <xdr:cNvSpPr/>
      </xdr:nvSpPr>
      <xdr:spPr>
        <a:xfrm>
          <a:off x="523210" y="573399"/>
          <a:ext cx="3749433" cy="8733887"/>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78326</xdr:colOff>
      <xdr:row>18</xdr:row>
      <xdr:rowOff>54428</xdr:rowOff>
    </xdr:from>
    <xdr:to>
      <xdr:col>4</xdr:col>
      <xdr:colOff>585107</xdr:colOff>
      <xdr:row>29</xdr:row>
      <xdr:rowOff>136072</xdr:rowOff>
    </xdr:to>
    <xdr:grpSp>
      <xdr:nvGrpSpPr>
        <xdr:cNvPr id="10" name="Group 9">
          <a:extLst>
            <a:ext uri="{FF2B5EF4-FFF2-40B4-BE49-F238E27FC236}">
              <a16:creationId xmlns:a16="http://schemas.microsoft.com/office/drawing/2014/main" id="{D75485E7-9F5C-9C08-E5DA-5704B07AA2AF}"/>
            </a:ext>
          </a:extLst>
        </xdr:cNvPr>
        <xdr:cNvGrpSpPr/>
      </xdr:nvGrpSpPr>
      <xdr:grpSpPr>
        <a:xfrm>
          <a:off x="704255" y="3728357"/>
          <a:ext cx="3405102" cy="2326822"/>
          <a:chOff x="704255" y="4281577"/>
          <a:chExt cx="2622125" cy="1367457"/>
        </a:xfrm>
      </xdr:grpSpPr>
      <xdr:sp macro="" textlink="">
        <xdr:nvSpPr>
          <xdr:cNvPr id="37" name="TextBox 36">
            <a:hlinkClick xmlns:r="http://schemas.openxmlformats.org/officeDocument/2006/relationships" r:id="rId5"/>
            <a:extLst>
              <a:ext uri="{FF2B5EF4-FFF2-40B4-BE49-F238E27FC236}">
                <a16:creationId xmlns:a16="http://schemas.microsoft.com/office/drawing/2014/main" id="{F91199C9-8B6F-EC3B-56F6-D3B4365FE43A}"/>
              </a:ext>
            </a:extLst>
          </xdr:cNvPr>
          <xdr:cNvSpPr txBox="1"/>
        </xdr:nvSpPr>
        <xdr:spPr>
          <a:xfrm>
            <a:off x="1123083" y="4301986"/>
            <a:ext cx="1717686" cy="28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38" name="TextBox 37">
            <a:hlinkClick xmlns:r="http://schemas.openxmlformats.org/officeDocument/2006/relationships" r:id="rId6" tooltip="Income &amp; Expenses"/>
            <a:extLst>
              <a:ext uri="{FF2B5EF4-FFF2-40B4-BE49-F238E27FC236}">
                <a16:creationId xmlns:a16="http://schemas.microsoft.com/office/drawing/2014/main" id="{F83F5D95-21B5-3740-AF2C-F590F0255322}"/>
              </a:ext>
            </a:extLst>
          </xdr:cNvPr>
          <xdr:cNvSpPr txBox="1"/>
        </xdr:nvSpPr>
        <xdr:spPr>
          <a:xfrm>
            <a:off x="1097558" y="4721520"/>
            <a:ext cx="2228822" cy="2812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39" name="TextBox 38">
            <a:hlinkClick xmlns:r="http://schemas.openxmlformats.org/officeDocument/2006/relationships" r:id="rId7" tooltip="Assets &amp; Goals"/>
            <a:extLst>
              <a:ext uri="{FF2B5EF4-FFF2-40B4-BE49-F238E27FC236}">
                <a16:creationId xmlns:a16="http://schemas.microsoft.com/office/drawing/2014/main" id="{35C0DE15-591D-0461-6466-8551BC5EE99E}"/>
              </a:ext>
            </a:extLst>
          </xdr:cNvPr>
          <xdr:cNvSpPr txBox="1"/>
        </xdr:nvSpPr>
        <xdr:spPr>
          <a:xfrm>
            <a:off x="1147366" y="5299798"/>
            <a:ext cx="1962076" cy="3492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40" name="Picture 39">
            <a:extLst>
              <a:ext uri="{FF2B5EF4-FFF2-40B4-BE49-F238E27FC236}">
                <a16:creationId xmlns:a16="http://schemas.microsoft.com/office/drawing/2014/main" id="{43014765-7E3C-491A-C2C7-9487C2F2C2E5}"/>
              </a:ext>
            </a:extLst>
          </xdr:cNvPr>
          <xdr:cNvPicPr>
            <a:picLocks noChangeAspect="1"/>
          </xdr:cNvPicPr>
        </xdr:nvPicPr>
        <xdr:blipFill>
          <a:blip xmlns:r="http://schemas.openxmlformats.org/officeDocument/2006/relationships" r:embed="rId8">
            <a:duotone>
              <a:prstClr val="black"/>
              <a:schemeClr val="tx2">
                <a:tint val="45000"/>
                <a:satMod val="400000"/>
              </a:schemeClr>
            </a:duotone>
          </a:blip>
          <a:stretch>
            <a:fillRect/>
          </a:stretch>
        </xdr:blipFill>
        <xdr:spPr>
          <a:xfrm>
            <a:off x="778964" y="4281577"/>
            <a:ext cx="273934" cy="249454"/>
          </a:xfrm>
          <a:prstGeom prst="rect">
            <a:avLst/>
          </a:prstGeom>
        </xdr:spPr>
      </xdr:pic>
      <xdr:pic>
        <xdr:nvPicPr>
          <xdr:cNvPr id="41" name="Picture 40">
            <a:extLst>
              <a:ext uri="{FF2B5EF4-FFF2-40B4-BE49-F238E27FC236}">
                <a16:creationId xmlns:a16="http://schemas.microsoft.com/office/drawing/2014/main" id="{12BCA4DE-606A-1CB0-61EB-C96FD6BDE6B6}"/>
              </a:ext>
            </a:extLst>
          </xdr:cNvPr>
          <xdr:cNvPicPr>
            <a:picLocks noChangeAspect="1"/>
          </xdr:cNvPicPr>
        </xdr:nvPicPr>
        <xdr:blipFill>
          <a:blip xmlns:r="http://schemas.openxmlformats.org/officeDocument/2006/relationships" r:embed="rId9">
            <a:duotone>
              <a:prstClr val="black"/>
              <a:schemeClr val="tx2">
                <a:tint val="45000"/>
                <a:satMod val="400000"/>
              </a:schemeClr>
            </a:duotone>
          </a:blip>
          <a:stretch>
            <a:fillRect/>
          </a:stretch>
        </xdr:blipFill>
        <xdr:spPr>
          <a:xfrm>
            <a:off x="716707" y="4689774"/>
            <a:ext cx="398449" cy="362842"/>
          </a:xfrm>
          <a:prstGeom prst="rect">
            <a:avLst/>
          </a:prstGeom>
        </xdr:spPr>
      </xdr:pic>
      <xdr:pic>
        <xdr:nvPicPr>
          <xdr:cNvPr id="42" name="Picture 41">
            <a:extLst>
              <a:ext uri="{FF2B5EF4-FFF2-40B4-BE49-F238E27FC236}">
                <a16:creationId xmlns:a16="http://schemas.microsoft.com/office/drawing/2014/main" id="{61832FF6-8322-26CE-5099-54B241533CEB}"/>
              </a:ext>
            </a:extLst>
          </xdr:cNvPr>
          <xdr:cNvPicPr>
            <a:picLocks noChangeAspect="1"/>
          </xdr:cNvPicPr>
        </xdr:nvPicPr>
        <xdr:blipFill>
          <a:blip xmlns:r="http://schemas.openxmlformats.org/officeDocument/2006/relationships" r:embed="rId10"/>
          <a:stretch>
            <a:fillRect/>
          </a:stretch>
        </xdr:blipFill>
        <xdr:spPr>
          <a:xfrm>
            <a:off x="704255" y="5211357"/>
            <a:ext cx="423351" cy="385518"/>
          </a:xfrm>
          <a:prstGeom prst="rect">
            <a:avLst/>
          </a:prstGeom>
        </xdr:spPr>
      </xdr:pic>
    </xdr:grpSp>
    <xdr:clientData/>
  </xdr:twoCellAnchor>
  <xdr:twoCellAnchor>
    <xdr:from>
      <xdr:col>5</xdr:col>
      <xdr:colOff>563132</xdr:colOff>
      <xdr:row>28</xdr:row>
      <xdr:rowOff>37821</xdr:rowOff>
    </xdr:from>
    <xdr:to>
      <xdr:col>7</xdr:col>
      <xdr:colOff>310865</xdr:colOff>
      <xdr:row>30</xdr:row>
      <xdr:rowOff>176894</xdr:rowOff>
    </xdr:to>
    <xdr:sp macro="" textlink="">
      <xdr:nvSpPr>
        <xdr:cNvPr id="111" name="TextBox 110">
          <a:extLst>
            <a:ext uri="{FF2B5EF4-FFF2-40B4-BE49-F238E27FC236}">
              <a16:creationId xmlns:a16="http://schemas.microsoft.com/office/drawing/2014/main" id="{9ACF2F53-751A-6B18-51AE-8836D9625A78}"/>
            </a:ext>
          </a:extLst>
        </xdr:cNvPr>
        <xdr:cNvSpPr txBox="1"/>
      </xdr:nvSpPr>
      <xdr:spPr>
        <a:xfrm>
          <a:off x="5053489" y="5752821"/>
          <a:ext cx="1775197" cy="54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Goals</a:t>
          </a:r>
        </a:p>
      </xdr:txBody>
    </xdr:sp>
    <xdr:clientData/>
  </xdr:twoCellAnchor>
  <xdr:twoCellAnchor>
    <xdr:from>
      <xdr:col>5</xdr:col>
      <xdr:colOff>486061</xdr:colOff>
      <xdr:row>31</xdr:row>
      <xdr:rowOff>13609</xdr:rowOff>
    </xdr:from>
    <xdr:to>
      <xdr:col>9</xdr:col>
      <xdr:colOff>68036</xdr:colOff>
      <xdr:row>41</xdr:row>
      <xdr:rowOff>54429</xdr:rowOff>
    </xdr:to>
    <xdr:sp macro="" textlink="">
      <xdr:nvSpPr>
        <xdr:cNvPr id="112" name="TextBox 111">
          <a:extLst>
            <a:ext uri="{FF2B5EF4-FFF2-40B4-BE49-F238E27FC236}">
              <a16:creationId xmlns:a16="http://schemas.microsoft.com/office/drawing/2014/main" id="{842FCC9E-0E34-702E-C20E-59CA8ECA6687}"/>
            </a:ext>
          </a:extLst>
        </xdr:cNvPr>
        <xdr:cNvSpPr txBox="1"/>
      </xdr:nvSpPr>
      <xdr:spPr>
        <a:xfrm>
          <a:off x="4976418" y="6340930"/>
          <a:ext cx="4385297" cy="2081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A</a:t>
          </a:r>
          <a:r>
            <a:rPr lang="en-US" sz="16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Plan You have for your money. You can have short-term and long-term goals, saving up $1,000 is a short-term goal, while investing for retirement is a long-term financial goal. Your goals should give you focus and keep you accountable, no matter how long they take to make happen!</a:t>
          </a:r>
          <a:endParaRPr lang="en-US" sz="16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9</xdr:col>
      <xdr:colOff>1292211</xdr:colOff>
      <xdr:row>10</xdr:row>
      <xdr:rowOff>24213</xdr:rowOff>
    </xdr:from>
    <xdr:to>
      <xdr:col>10</xdr:col>
      <xdr:colOff>1475373</xdr:colOff>
      <xdr:row>12</xdr:row>
      <xdr:rowOff>163285</xdr:rowOff>
    </xdr:to>
    <xdr:sp macro="" textlink="">
      <xdr:nvSpPr>
        <xdr:cNvPr id="115" name="TextBox 114">
          <a:extLst>
            <a:ext uri="{FF2B5EF4-FFF2-40B4-BE49-F238E27FC236}">
              <a16:creationId xmlns:a16="http://schemas.microsoft.com/office/drawing/2014/main" id="{083EEBF9-DD49-A0C7-71BF-7B8883E28AFA}"/>
            </a:ext>
          </a:extLst>
        </xdr:cNvPr>
        <xdr:cNvSpPr txBox="1"/>
      </xdr:nvSpPr>
      <xdr:spPr>
        <a:xfrm>
          <a:off x="10585890" y="2065284"/>
          <a:ext cx="1775197" cy="5472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0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clientData/>
  </xdr:twoCellAnchor>
  <xdr:twoCellAnchor>
    <xdr:from>
      <xdr:col>9</xdr:col>
      <xdr:colOff>1215139</xdr:colOff>
      <xdr:row>13</xdr:row>
      <xdr:rowOff>2</xdr:rowOff>
    </xdr:from>
    <xdr:to>
      <xdr:col>14</xdr:col>
      <xdr:colOff>272143</xdr:colOff>
      <xdr:row>20</xdr:row>
      <xdr:rowOff>0</xdr:rowOff>
    </xdr:to>
    <xdr:sp macro="" textlink="">
      <xdr:nvSpPr>
        <xdr:cNvPr id="116" name="TextBox 115">
          <a:extLst>
            <a:ext uri="{FF2B5EF4-FFF2-40B4-BE49-F238E27FC236}">
              <a16:creationId xmlns:a16="http://schemas.microsoft.com/office/drawing/2014/main" id="{84D51ED8-3A30-B05D-2675-8EFB8C73C74B}"/>
            </a:ext>
          </a:extLst>
        </xdr:cNvPr>
        <xdr:cNvSpPr txBox="1"/>
      </xdr:nvSpPr>
      <xdr:spPr>
        <a:xfrm>
          <a:off x="10508818" y="2653395"/>
          <a:ext cx="7017182" cy="142874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Current assets are</a:t>
          </a:r>
          <a:r>
            <a:rPr lang="en-US" sz="1400" b="0" baseline="0">
              <a:solidFill>
                <a:schemeClr val="bg2">
                  <a:lumMod val="25000"/>
                </a:schemeClr>
              </a:solidFill>
              <a:latin typeface="Lato" panose="020F0502020204030203" pitchFamily="34" charset="0"/>
              <a:ea typeface="Lato" panose="020F0502020204030203" pitchFamily="34" charset="0"/>
              <a:cs typeface="Lato" panose="020F0502020204030203" pitchFamily="34" charset="0"/>
            </a:rPr>
            <a:t> cash and others that are expected to be coverted to cash or  consumed either in a year or in the operating  cycle (whichever is longer), without disturbing the normal operations of a business. These assets are continually turned over in the Course of a business during normal business activity.</a:t>
          </a:r>
          <a:endParaRPr lang="en-US" sz="1400" b="0">
            <a:solidFill>
              <a:schemeClr val="bg2">
                <a:lumMod val="25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611006</xdr:colOff>
      <xdr:row>38</xdr:row>
      <xdr:rowOff>54429</xdr:rowOff>
    </xdr:from>
    <xdr:to>
      <xdr:col>4</xdr:col>
      <xdr:colOff>598714</xdr:colOff>
      <xdr:row>44</xdr:row>
      <xdr:rowOff>156481</xdr:rowOff>
    </xdr:to>
    <xdr:grpSp>
      <xdr:nvGrpSpPr>
        <xdr:cNvPr id="9" name="Group 8">
          <a:extLst>
            <a:ext uri="{FF2B5EF4-FFF2-40B4-BE49-F238E27FC236}">
              <a16:creationId xmlns:a16="http://schemas.microsoft.com/office/drawing/2014/main" id="{9434E274-C183-120F-3277-37DA2FF1A7FA}"/>
            </a:ext>
          </a:extLst>
        </xdr:cNvPr>
        <xdr:cNvGrpSpPr/>
      </xdr:nvGrpSpPr>
      <xdr:grpSpPr>
        <a:xfrm>
          <a:off x="611006" y="7810500"/>
          <a:ext cx="3511958" cy="1326695"/>
          <a:chOff x="611006" y="8107225"/>
          <a:chExt cx="2647027" cy="1029970"/>
        </a:xfrm>
      </xdr:grpSpPr>
      <xdr:sp macro="" textlink="">
        <xdr:nvSpPr>
          <xdr:cNvPr id="34" name="TextBox 33">
            <a:extLst>
              <a:ext uri="{FF2B5EF4-FFF2-40B4-BE49-F238E27FC236}">
                <a16:creationId xmlns:a16="http://schemas.microsoft.com/office/drawing/2014/main" id="{B8056591-319B-D24A-C6A0-D6BB4EBDE6D2}"/>
              </a:ext>
            </a:extLst>
          </xdr:cNvPr>
          <xdr:cNvSpPr txBox="1"/>
        </xdr:nvSpPr>
        <xdr:spPr>
          <a:xfrm>
            <a:off x="663581" y="8107225"/>
            <a:ext cx="2538659" cy="2661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35" name="Picture 34">
            <a:hlinkClick xmlns:r="http://schemas.openxmlformats.org/officeDocument/2006/relationships" r:id="rId11"/>
            <a:extLst>
              <a:ext uri="{FF2B5EF4-FFF2-40B4-BE49-F238E27FC236}">
                <a16:creationId xmlns:a16="http://schemas.microsoft.com/office/drawing/2014/main" id="{B94BD1F8-BA10-F1EB-D69E-F28BFDAABB29}"/>
              </a:ext>
            </a:extLst>
          </xdr:cNvPr>
          <xdr:cNvPicPr>
            <a:picLocks noChangeAspect="1"/>
          </xdr:cNvPicPr>
        </xdr:nvPicPr>
        <xdr:blipFill>
          <a:blip xmlns:r="http://schemas.openxmlformats.org/officeDocument/2006/relationships" r:embed="rId12"/>
          <a:stretch>
            <a:fillRect/>
          </a:stretch>
        </xdr:blipFill>
        <xdr:spPr>
          <a:xfrm>
            <a:off x="611006" y="8474650"/>
            <a:ext cx="757366" cy="631708"/>
          </a:xfrm>
          <a:prstGeom prst="rect">
            <a:avLst/>
          </a:prstGeom>
        </xdr:spPr>
      </xdr:pic>
      <xdr:pic>
        <xdr:nvPicPr>
          <xdr:cNvPr id="36" name="Picture 35">
            <a:hlinkClick xmlns:r="http://schemas.openxmlformats.org/officeDocument/2006/relationships" r:id="rId13"/>
            <a:extLst>
              <a:ext uri="{FF2B5EF4-FFF2-40B4-BE49-F238E27FC236}">
                <a16:creationId xmlns:a16="http://schemas.microsoft.com/office/drawing/2014/main" id="{D7C9FC33-FD43-5C7F-FFC6-DB3DA772A300}"/>
              </a:ext>
            </a:extLst>
          </xdr:cNvPr>
          <xdr:cNvPicPr>
            <a:picLocks noChangeAspect="1"/>
          </xdr:cNvPicPr>
        </xdr:nvPicPr>
        <xdr:blipFill>
          <a:blip xmlns:r="http://schemas.openxmlformats.org/officeDocument/2006/relationships" r:embed="rId14"/>
          <a:stretch>
            <a:fillRect/>
          </a:stretch>
        </xdr:blipFill>
        <xdr:spPr>
          <a:xfrm>
            <a:off x="2368621" y="8500209"/>
            <a:ext cx="889412" cy="635307"/>
          </a:xfrm>
          <a:prstGeom prst="rect">
            <a:avLst/>
          </a:prstGeom>
        </xdr:spPr>
      </xdr:pic>
      <xdr:pic>
        <xdr:nvPicPr>
          <xdr:cNvPr id="108" name="Picture 107">
            <a:hlinkClick xmlns:r="http://schemas.openxmlformats.org/officeDocument/2006/relationships" r:id="rId15"/>
            <a:extLst>
              <a:ext uri="{FF2B5EF4-FFF2-40B4-BE49-F238E27FC236}">
                <a16:creationId xmlns:a16="http://schemas.microsoft.com/office/drawing/2014/main" id="{3A3B4452-0217-4BBF-B7B5-E5F65C361AE6}"/>
              </a:ext>
            </a:extLst>
          </xdr:cNvPr>
          <xdr:cNvPicPr>
            <a:picLocks noChangeAspect="1"/>
          </xdr:cNvPicPr>
        </xdr:nvPicPr>
        <xdr:blipFill>
          <a:blip xmlns:r="http://schemas.openxmlformats.org/officeDocument/2006/relationships" r:embed="rId16"/>
          <a:stretch>
            <a:fillRect/>
          </a:stretch>
        </xdr:blipFill>
        <xdr:spPr>
          <a:xfrm>
            <a:off x="1515835" y="8486774"/>
            <a:ext cx="689882" cy="650421"/>
          </a:xfrm>
          <a:prstGeom prst="rect">
            <a:avLst/>
          </a:prstGeom>
        </xdr:spPr>
      </xdr:pic>
    </xdr:grpSp>
    <xdr:clientData/>
  </xdr:twoCellAnchor>
  <xdr:twoCellAnchor>
    <xdr:from>
      <xdr:col>9</xdr:col>
      <xdr:colOff>449035</xdr:colOff>
      <xdr:row>10</xdr:row>
      <xdr:rowOff>81644</xdr:rowOff>
    </xdr:from>
    <xdr:to>
      <xdr:col>9</xdr:col>
      <xdr:colOff>449035</xdr:colOff>
      <xdr:row>41</xdr:row>
      <xdr:rowOff>54429</xdr:rowOff>
    </xdr:to>
    <xdr:cxnSp macro="">
      <xdr:nvCxnSpPr>
        <xdr:cNvPr id="110" name="Straight Connector 109">
          <a:extLst>
            <a:ext uri="{FF2B5EF4-FFF2-40B4-BE49-F238E27FC236}">
              <a16:creationId xmlns:a16="http://schemas.microsoft.com/office/drawing/2014/main" id="{4BDEC9E5-542E-0B76-9980-97D937FEE8E1}"/>
            </a:ext>
          </a:extLst>
        </xdr:cNvPr>
        <xdr:cNvCxnSpPr/>
      </xdr:nvCxnSpPr>
      <xdr:spPr>
        <a:xfrm>
          <a:off x="9742714" y="2122715"/>
          <a:ext cx="0" cy="6300107"/>
        </a:xfrm>
        <a:prstGeom prst="line">
          <a:avLst/>
        </a:prstGeom>
        <a:ln>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598714</xdr:colOff>
      <xdr:row>18</xdr:row>
      <xdr:rowOff>111578</xdr:rowOff>
    </xdr:from>
    <xdr:to>
      <xdr:col>12</xdr:col>
      <xdr:colOff>1442356</xdr:colOff>
      <xdr:row>34</xdr:row>
      <xdr:rowOff>163286</xdr:rowOff>
    </xdr:to>
    <xdr:graphicFrame macro="">
      <xdr:nvGraphicFramePr>
        <xdr:cNvPr id="120" name="Chart 119">
          <a:extLst>
            <a:ext uri="{FF2B5EF4-FFF2-40B4-BE49-F238E27FC236}">
              <a16:creationId xmlns:a16="http://schemas.microsoft.com/office/drawing/2014/main" id="{3CDDB595-A970-A88C-50CD-BA5C07C70D6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0</xdr:col>
      <xdr:colOff>544286</xdr:colOff>
      <xdr:row>2</xdr:row>
      <xdr:rowOff>176893</xdr:rowOff>
    </xdr:from>
    <xdr:to>
      <xdr:col>4</xdr:col>
      <xdr:colOff>721179</xdr:colOff>
      <xdr:row>18</xdr:row>
      <xdr:rowOff>176892</xdr:rowOff>
    </xdr:to>
    <xdr:pic>
      <xdr:nvPicPr>
        <xdr:cNvPr id="2" name="Picture 1">
          <a:extLst>
            <a:ext uri="{FF2B5EF4-FFF2-40B4-BE49-F238E27FC236}">
              <a16:creationId xmlns:a16="http://schemas.microsoft.com/office/drawing/2014/main" id="{DD46A0DA-32EA-43BC-AB20-243B08DEBF9B}"/>
            </a:ext>
          </a:extLst>
        </xdr:cNvPr>
        <xdr:cNvPicPr>
          <a:picLocks noChangeAspect="1"/>
        </xdr:cNvPicPr>
      </xdr:nvPicPr>
      <xdr:blipFill rotWithShape="1">
        <a:blip xmlns:r="http://schemas.openxmlformats.org/officeDocument/2006/relationships" r:embed="rId18">
          <a:extLst>
            <a:ext uri="{28A0092B-C50C-407E-A947-70E740481C1C}">
              <a14:useLocalDpi xmlns:a14="http://schemas.microsoft.com/office/drawing/2010/main" val="0"/>
            </a:ext>
            <a:ext uri="{837473B0-CC2E-450A-ABE3-18F120FF3D39}">
              <a1611:picAttrSrcUrl xmlns:a1611="http://schemas.microsoft.com/office/drawing/2016/11/main" r:id="rId19"/>
            </a:ext>
          </a:extLst>
        </a:blip>
        <a:srcRect l="650" t="-7004" r="1624" b="-2894"/>
        <a:stretch/>
      </xdr:blipFill>
      <xdr:spPr>
        <a:xfrm>
          <a:off x="544286" y="585107"/>
          <a:ext cx="3701143" cy="3265714"/>
        </a:xfrm>
        <a:prstGeom prst="rect">
          <a:avLst/>
        </a:prstGeom>
      </xdr:spPr>
    </xdr:pic>
    <xdr:clientData/>
  </xdr:twoCellAnchor>
  <xdr:twoCellAnchor>
    <xdr:from>
      <xdr:col>0</xdr:col>
      <xdr:colOff>349194</xdr:colOff>
      <xdr:row>7</xdr:row>
      <xdr:rowOff>142391</xdr:rowOff>
    </xdr:from>
    <xdr:to>
      <xdr:col>4</xdr:col>
      <xdr:colOff>895240</xdr:colOff>
      <xdr:row>9</xdr:row>
      <xdr:rowOff>203053</xdr:rowOff>
    </xdr:to>
    <xdr:sp macro="" textlink="">
      <xdr:nvSpPr>
        <xdr:cNvPr id="3" name="TextBox 2">
          <a:extLst>
            <a:ext uri="{FF2B5EF4-FFF2-40B4-BE49-F238E27FC236}">
              <a16:creationId xmlns:a16="http://schemas.microsoft.com/office/drawing/2014/main" id="{D0A67C53-ADCE-4DCD-BE29-7BF083390673}"/>
            </a:ext>
          </a:extLst>
        </xdr:cNvPr>
        <xdr:cNvSpPr txBox="1"/>
      </xdr:nvSpPr>
      <xdr:spPr>
        <a:xfrm>
          <a:off x="349194" y="1571141"/>
          <a:ext cx="4070296" cy="4688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2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2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2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0</xdr:col>
      <xdr:colOff>317183</xdr:colOff>
      <xdr:row>9</xdr:row>
      <xdr:rowOff>67641</xdr:rowOff>
    </xdr:from>
    <xdr:to>
      <xdr:col>4</xdr:col>
      <xdr:colOff>863228</xdr:colOff>
      <xdr:row>11</xdr:row>
      <xdr:rowOff>140150</xdr:rowOff>
    </xdr:to>
    <xdr:sp macro="" textlink="'Pivot Table'!AT4">
      <xdr:nvSpPr>
        <xdr:cNvPr id="4" name="TextBox 3">
          <a:extLst>
            <a:ext uri="{FF2B5EF4-FFF2-40B4-BE49-F238E27FC236}">
              <a16:creationId xmlns:a16="http://schemas.microsoft.com/office/drawing/2014/main" id="{1480E049-E793-4A46-BA37-6BAFDFC5C597}"/>
            </a:ext>
          </a:extLst>
        </xdr:cNvPr>
        <xdr:cNvSpPr txBox="1"/>
      </xdr:nvSpPr>
      <xdr:spPr>
        <a:xfrm>
          <a:off x="317183" y="1904605"/>
          <a:ext cx="4070295" cy="4807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400" b="1" i="0" u="none" strike="noStrike">
              <a:solidFill>
                <a:schemeClr val="bg1"/>
              </a:solidFill>
              <a:latin typeface="Arial"/>
              <a:ea typeface="Lato" panose="020F0502020204030203" pitchFamily="34" charset="0"/>
              <a:cs typeface="Arial"/>
            </a:rPr>
            <a:pPr algn="ctr"/>
            <a:t>278K</a:t>
          </a:fld>
          <a:endParaRPr lang="en-US" sz="96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xdr:from>
      <xdr:col>2</xdr:col>
      <xdr:colOff>116476</xdr:colOff>
      <xdr:row>12</xdr:row>
      <xdr:rowOff>26193</xdr:rowOff>
    </xdr:from>
    <xdr:to>
      <xdr:col>3</xdr:col>
      <xdr:colOff>340178</xdr:colOff>
      <xdr:row>13</xdr:row>
      <xdr:rowOff>196190</xdr:rowOff>
    </xdr:to>
    <xdr:sp macro="" textlink="">
      <xdr:nvSpPr>
        <xdr:cNvPr id="5" name="TextBox 4">
          <a:extLst>
            <a:ext uri="{FF2B5EF4-FFF2-40B4-BE49-F238E27FC236}">
              <a16:creationId xmlns:a16="http://schemas.microsoft.com/office/drawing/2014/main" id="{296202C3-1F06-49EC-9D85-A680E24311FA}"/>
            </a:ext>
          </a:extLst>
        </xdr:cNvPr>
        <xdr:cNvSpPr txBox="1"/>
      </xdr:nvSpPr>
      <xdr:spPr>
        <a:xfrm>
          <a:off x="1708512" y="2475479"/>
          <a:ext cx="1189809" cy="3741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2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clientData/>
  </xdr:twoCellAnchor>
  <xdr:twoCellAnchor editAs="oneCell">
    <xdr:from>
      <xdr:col>7</xdr:col>
      <xdr:colOff>149679</xdr:colOff>
      <xdr:row>0</xdr:row>
      <xdr:rowOff>0</xdr:rowOff>
    </xdr:from>
    <xdr:to>
      <xdr:col>12</xdr:col>
      <xdr:colOff>190079</xdr:colOff>
      <xdr:row>5</xdr:row>
      <xdr:rowOff>32420</xdr:rowOff>
    </xdr:to>
    <xdr:pic>
      <xdr:nvPicPr>
        <xdr:cNvPr id="12" name="Picture 11">
          <a:extLst>
            <a:ext uri="{FF2B5EF4-FFF2-40B4-BE49-F238E27FC236}">
              <a16:creationId xmlns:a16="http://schemas.microsoft.com/office/drawing/2014/main" id="{00D55505-FE85-103B-1C6B-326DBB308F1A}"/>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6667500" y="0"/>
          <a:ext cx="7592365" cy="105295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absolute">
    <xdr:from>
      <xdr:col>5</xdr:col>
      <xdr:colOff>612321</xdr:colOff>
      <xdr:row>12</xdr:row>
      <xdr:rowOff>195449</xdr:rowOff>
    </xdr:from>
    <xdr:to>
      <xdr:col>9</xdr:col>
      <xdr:colOff>675409</xdr:colOff>
      <xdr:row>28</xdr:row>
      <xdr:rowOff>190500</xdr:rowOff>
    </xdr:to>
    <xdr:grpSp>
      <xdr:nvGrpSpPr>
        <xdr:cNvPr id="135" name="Group 134">
          <a:extLst>
            <a:ext uri="{FF2B5EF4-FFF2-40B4-BE49-F238E27FC236}">
              <a16:creationId xmlns:a16="http://schemas.microsoft.com/office/drawing/2014/main" id="{D1A5A315-510A-25DD-9757-F49BEB52600A}"/>
            </a:ext>
          </a:extLst>
        </xdr:cNvPr>
        <xdr:cNvGrpSpPr/>
      </xdr:nvGrpSpPr>
      <xdr:grpSpPr>
        <a:xfrm>
          <a:off x="5115048" y="2689267"/>
          <a:ext cx="5431725" cy="3320142"/>
          <a:chOff x="4136573" y="2149929"/>
          <a:chExt cx="4790530" cy="2219596"/>
        </a:xfrm>
      </xdr:grpSpPr>
      <xdr:grpSp>
        <xdr:nvGrpSpPr>
          <xdr:cNvPr id="103" name="Group 102">
            <a:extLst>
              <a:ext uri="{FF2B5EF4-FFF2-40B4-BE49-F238E27FC236}">
                <a16:creationId xmlns:a16="http://schemas.microsoft.com/office/drawing/2014/main" id="{A7D777C9-D914-DDD3-BF0A-3F4A0F249AC4}"/>
              </a:ext>
            </a:extLst>
          </xdr:cNvPr>
          <xdr:cNvGrpSpPr/>
        </xdr:nvGrpSpPr>
        <xdr:grpSpPr>
          <a:xfrm>
            <a:off x="4136573" y="2149929"/>
            <a:ext cx="4790530" cy="2219596"/>
            <a:chOff x="4204607" y="1986643"/>
            <a:chExt cx="5011371" cy="2396489"/>
          </a:xfrm>
        </xdr:grpSpPr>
        <xdr:sp macro="" textlink="">
          <xdr:nvSpPr>
            <xdr:cNvPr id="90" name="Rectangle: Rounded Corners 89">
              <a:extLst>
                <a:ext uri="{FF2B5EF4-FFF2-40B4-BE49-F238E27FC236}">
                  <a16:creationId xmlns:a16="http://schemas.microsoft.com/office/drawing/2014/main" id="{64B060E4-0F3B-3F85-B46F-940B67029831}"/>
                </a:ext>
              </a:extLst>
            </xdr:cNvPr>
            <xdr:cNvSpPr/>
          </xdr:nvSpPr>
          <xdr:spPr>
            <a:xfrm>
              <a:off x="4204607" y="1986643"/>
              <a:ext cx="5011371" cy="2396489"/>
            </a:xfrm>
            <a:prstGeom prst="roundRect">
              <a:avLst>
                <a:gd name="adj" fmla="val 8925"/>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96" name="Group 95">
              <a:extLst>
                <a:ext uri="{FF2B5EF4-FFF2-40B4-BE49-F238E27FC236}">
                  <a16:creationId xmlns:a16="http://schemas.microsoft.com/office/drawing/2014/main" id="{F683BE9C-3679-D2DF-5323-D708EBAB389A}"/>
                </a:ext>
              </a:extLst>
            </xdr:cNvPr>
            <xdr:cNvGrpSpPr/>
          </xdr:nvGrpSpPr>
          <xdr:grpSpPr>
            <a:xfrm>
              <a:off x="7841872" y="3693154"/>
              <a:ext cx="891204" cy="456474"/>
              <a:chOff x="7890649" y="3872930"/>
              <a:chExt cx="786855" cy="365760"/>
            </a:xfrm>
          </xdr:grpSpPr>
          <xdr:sp macro="" textlink="">
            <xdr:nvSpPr>
              <xdr:cNvPr id="92" name="Oval 91">
                <a:extLst>
                  <a:ext uri="{FF2B5EF4-FFF2-40B4-BE49-F238E27FC236}">
                    <a16:creationId xmlns:a16="http://schemas.microsoft.com/office/drawing/2014/main" id="{58DA83AC-0D88-CF78-4EFF-BB8139D67E56}"/>
                  </a:ext>
                </a:extLst>
              </xdr:cNvPr>
              <xdr:cNvSpPr/>
            </xdr:nvSpPr>
            <xdr:spPr>
              <a:xfrm>
                <a:off x="7890649" y="3872930"/>
                <a:ext cx="555539" cy="365760"/>
              </a:xfrm>
              <a:prstGeom prst="ellipse">
                <a:avLst/>
              </a:prstGeom>
              <a:solidFill>
                <a:srgbClr val="F04465">
                  <a:alpha val="91765"/>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Oval 90">
                <a:extLst>
                  <a:ext uri="{FF2B5EF4-FFF2-40B4-BE49-F238E27FC236}">
                    <a16:creationId xmlns:a16="http://schemas.microsoft.com/office/drawing/2014/main" id="{B1E7B547-AAE8-10D6-C877-8448D053F001}"/>
                  </a:ext>
                </a:extLst>
              </xdr:cNvPr>
              <xdr:cNvSpPr/>
            </xdr:nvSpPr>
            <xdr:spPr>
              <a:xfrm>
                <a:off x="8121966" y="3872930"/>
                <a:ext cx="555538" cy="365760"/>
              </a:xfrm>
              <a:prstGeom prst="ellipse">
                <a:avLst/>
              </a:prstGeom>
              <a:solidFill>
                <a:srgbClr val="F18E19">
                  <a:alpha val="92000"/>
                </a:srgb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97" name="TextBox 96">
              <a:extLst>
                <a:ext uri="{FF2B5EF4-FFF2-40B4-BE49-F238E27FC236}">
                  <a16:creationId xmlns:a16="http://schemas.microsoft.com/office/drawing/2014/main" id="{822248D6-720C-31F8-A0DE-0ED8DA6CFDB8}"/>
                </a:ext>
              </a:extLst>
            </xdr:cNvPr>
            <xdr:cNvSpPr txBox="1"/>
          </xdr:nvSpPr>
          <xdr:spPr>
            <a:xfrm>
              <a:off x="4353886" y="3675673"/>
              <a:ext cx="1394876" cy="3736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rgbClr val="211025"/>
                  </a:solidFill>
                  <a:latin typeface="Lato" panose="020F0502020204030203" pitchFamily="34" charset="0"/>
                  <a:ea typeface="Lato" panose="020F0502020204030203" pitchFamily="34" charset="0"/>
                  <a:cs typeface="Lato" panose="020F0502020204030203" pitchFamily="34" charset="0"/>
                </a:rPr>
                <a:t>**** 5632</a:t>
              </a:r>
            </a:p>
          </xdr:txBody>
        </xdr:sp>
        <xdr:sp macro="" textlink="">
          <xdr:nvSpPr>
            <xdr:cNvPr id="98" name="TextBox 97">
              <a:extLst>
                <a:ext uri="{FF2B5EF4-FFF2-40B4-BE49-F238E27FC236}">
                  <a16:creationId xmlns:a16="http://schemas.microsoft.com/office/drawing/2014/main" id="{382E493C-E09D-42BE-E3B5-84D74A27031D}"/>
                </a:ext>
              </a:extLst>
            </xdr:cNvPr>
            <xdr:cNvSpPr txBox="1"/>
          </xdr:nvSpPr>
          <xdr:spPr>
            <a:xfrm>
              <a:off x="4428414" y="2245578"/>
              <a:ext cx="3109878" cy="4947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Available</a:t>
              </a:r>
              <a:r>
                <a:rPr lang="en-US" sz="32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balance </a:t>
              </a:r>
              <a:endPar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J4">
          <xdr:nvSpPr>
            <xdr:cNvPr id="99" name="TextBox 98">
              <a:extLst>
                <a:ext uri="{FF2B5EF4-FFF2-40B4-BE49-F238E27FC236}">
                  <a16:creationId xmlns:a16="http://schemas.microsoft.com/office/drawing/2014/main" id="{7794BE5B-8DAA-37FF-0A1B-D1B83BF1CE21}"/>
                </a:ext>
              </a:extLst>
            </xdr:cNvPr>
            <xdr:cNvSpPr txBox="1"/>
          </xdr:nvSpPr>
          <xdr:spPr>
            <a:xfrm>
              <a:off x="4550416" y="2751651"/>
              <a:ext cx="3339391" cy="7302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64825465-6F10-4E27-B9BC-38DD63FCD514}" type="TxLink">
                <a:rPr lang="en-US" sz="5400" b="1" i="0" u="none" strike="noStrike">
                  <a:solidFill>
                    <a:schemeClr val="tx1"/>
                  </a:solidFill>
                  <a:latin typeface="Arial"/>
                  <a:ea typeface="Lato" panose="020F0502020204030203" pitchFamily="34" charset="0"/>
                  <a:cs typeface="Arial"/>
                </a:rPr>
                <a:pPr algn="l"/>
                <a:t> 15,398 </a:t>
              </a:fld>
              <a:endParaRPr lang="en-US" sz="13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01" name="TextBox 100">
            <a:extLst>
              <a:ext uri="{FF2B5EF4-FFF2-40B4-BE49-F238E27FC236}">
                <a16:creationId xmlns:a16="http://schemas.microsoft.com/office/drawing/2014/main" id="{62B8040B-2FBE-945B-443E-DB4F60B58FA6}"/>
              </a:ext>
            </a:extLst>
          </xdr:cNvPr>
          <xdr:cNvSpPr txBox="1"/>
        </xdr:nvSpPr>
        <xdr:spPr>
          <a:xfrm>
            <a:off x="4268585" y="3014943"/>
            <a:ext cx="442884" cy="4161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4400" b="1">
                <a:solidFill>
                  <a:schemeClr val="tx1"/>
                </a:solidFill>
                <a:latin typeface="Lato" panose="020F0502020204030203" pitchFamily="34" charset="0"/>
                <a:ea typeface="Lato" panose="020F0502020204030203" pitchFamily="34" charset="0"/>
                <a:cs typeface="Lato" panose="020F0502020204030203" pitchFamily="34" charset="0"/>
              </a:rPr>
              <a:t>$</a:t>
            </a:r>
          </a:p>
        </xdr:txBody>
      </xdr:sp>
    </xdr:grpSp>
    <xdr:clientData/>
  </xdr:twoCellAnchor>
  <xdr:twoCellAnchor editAs="absolute">
    <xdr:from>
      <xdr:col>9</xdr:col>
      <xdr:colOff>951901</xdr:colOff>
      <xdr:row>12</xdr:row>
      <xdr:rowOff>198836</xdr:rowOff>
    </xdr:from>
    <xdr:to>
      <xdr:col>10</xdr:col>
      <xdr:colOff>1385168</xdr:colOff>
      <xdr:row>15</xdr:row>
      <xdr:rowOff>202474</xdr:rowOff>
    </xdr:to>
    <xdr:sp macro="" textlink="">
      <xdr:nvSpPr>
        <xdr:cNvPr id="102" name="TextBox 101">
          <a:extLst>
            <a:ext uri="{FF2B5EF4-FFF2-40B4-BE49-F238E27FC236}">
              <a16:creationId xmlns:a16="http://schemas.microsoft.com/office/drawing/2014/main" id="{76C04C40-D6E9-395D-40C1-99EF5DE27EAB}"/>
            </a:ext>
          </a:extLst>
        </xdr:cNvPr>
        <xdr:cNvSpPr txBox="1"/>
      </xdr:nvSpPr>
      <xdr:spPr>
        <a:xfrm>
          <a:off x="10823265" y="2692654"/>
          <a:ext cx="2026539" cy="6270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Assets</a:t>
          </a:r>
        </a:p>
      </xdr:txBody>
    </xdr:sp>
    <xdr:clientData/>
  </xdr:twoCellAnchor>
  <xdr:twoCellAnchor editAs="absolute">
    <xdr:from>
      <xdr:col>9</xdr:col>
      <xdr:colOff>967346</xdr:colOff>
      <xdr:row>16</xdr:row>
      <xdr:rowOff>189977</xdr:rowOff>
    </xdr:from>
    <xdr:to>
      <xdr:col>10</xdr:col>
      <xdr:colOff>1493304</xdr:colOff>
      <xdr:row>21</xdr:row>
      <xdr:rowOff>126587</xdr:rowOff>
    </xdr:to>
    <xdr:grpSp>
      <xdr:nvGrpSpPr>
        <xdr:cNvPr id="89" name="Group 88">
          <a:extLst>
            <a:ext uri="{FF2B5EF4-FFF2-40B4-BE49-F238E27FC236}">
              <a16:creationId xmlns:a16="http://schemas.microsoft.com/office/drawing/2014/main" id="{FF0F1165-DBE3-AE52-58EA-CD9751A0884E}"/>
            </a:ext>
          </a:extLst>
        </xdr:cNvPr>
        <xdr:cNvGrpSpPr/>
      </xdr:nvGrpSpPr>
      <xdr:grpSpPr>
        <a:xfrm>
          <a:off x="10838710" y="3515068"/>
          <a:ext cx="2119230" cy="975701"/>
          <a:chOff x="9372203" y="2721429"/>
          <a:chExt cx="1864179" cy="653142"/>
        </a:xfrm>
      </xdr:grpSpPr>
      <xdr:sp macro="" textlink="'Assets &amp; Goals'!O24">
        <xdr:nvSpPr>
          <xdr:cNvPr id="13" name="TextBox 12">
            <a:extLst>
              <a:ext uri="{FF2B5EF4-FFF2-40B4-BE49-F238E27FC236}">
                <a16:creationId xmlns:a16="http://schemas.microsoft.com/office/drawing/2014/main" id="{9C112BBA-058B-C3EA-38CC-5537F02CF174}"/>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5982123A-E474-4C8E-87E7-96AF1E5E2332}" type="TxLink">
              <a:rPr lang="en-US" sz="1800" b="1" i="0" u="none" strike="noStrike">
                <a:solidFill>
                  <a:srgbClr val="808080"/>
                </a:solidFill>
                <a:latin typeface="Lato"/>
                <a:ea typeface="Lato"/>
                <a:cs typeface="Lato"/>
              </a:rPr>
              <a:pPr algn="l"/>
              <a:t>Gold</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4">
        <xdr:nvSpPr>
          <xdr:cNvPr id="14" name="TextBox 13">
            <a:extLst>
              <a:ext uri="{FF2B5EF4-FFF2-40B4-BE49-F238E27FC236}">
                <a16:creationId xmlns:a16="http://schemas.microsoft.com/office/drawing/2014/main" id="{DD44DE3A-7D0B-CE2F-8F54-E295FD8C91D4}"/>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F71605A-F000-4CD2-A3AE-64679F548C3F}" type="TxLink">
              <a:rPr lang="en-US" sz="1600" b="1" i="0" u="none" strike="noStrike">
                <a:solidFill>
                  <a:srgbClr val="211025"/>
                </a:solidFill>
                <a:latin typeface="Lato"/>
                <a:ea typeface="Lato"/>
                <a:cs typeface="Lato"/>
              </a:rPr>
              <a:pPr algn="l"/>
              <a:t>$15,700</a:t>
            </a:fld>
            <a:endParaRPr lang="en-US" sz="1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10</xdr:col>
      <xdr:colOff>997551</xdr:colOff>
      <xdr:row>16</xdr:row>
      <xdr:rowOff>104581</xdr:rowOff>
    </xdr:from>
    <xdr:to>
      <xdr:col>11</xdr:col>
      <xdr:colOff>1523508</xdr:colOff>
      <xdr:row>21</xdr:row>
      <xdr:rowOff>46642</xdr:rowOff>
    </xdr:to>
    <xdr:grpSp>
      <xdr:nvGrpSpPr>
        <xdr:cNvPr id="93" name="Group 92">
          <a:extLst>
            <a:ext uri="{FF2B5EF4-FFF2-40B4-BE49-F238E27FC236}">
              <a16:creationId xmlns:a16="http://schemas.microsoft.com/office/drawing/2014/main" id="{7E99F076-6FF3-89B3-C0EA-E95224ADD3CE}"/>
            </a:ext>
          </a:extLst>
        </xdr:cNvPr>
        <xdr:cNvGrpSpPr/>
      </xdr:nvGrpSpPr>
      <xdr:grpSpPr>
        <a:xfrm>
          <a:off x="12462187" y="3429672"/>
          <a:ext cx="2119230" cy="981152"/>
          <a:chOff x="9372203" y="2721429"/>
          <a:chExt cx="1864179" cy="653142"/>
        </a:xfrm>
      </xdr:grpSpPr>
      <xdr:sp macro="" textlink="'Assets &amp; Goals'!O25">
        <xdr:nvSpPr>
          <xdr:cNvPr id="94" name="TextBox 93">
            <a:extLst>
              <a:ext uri="{FF2B5EF4-FFF2-40B4-BE49-F238E27FC236}">
                <a16:creationId xmlns:a16="http://schemas.microsoft.com/office/drawing/2014/main" id="{F13AFF51-8B4D-91CD-A505-9DDCE9D3D236}"/>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888BF5B-F558-4686-998D-D59895D48DE3}" type="TxLink">
              <a:rPr lang="en-US" sz="1800" b="1" i="0" u="none" strike="noStrike">
                <a:solidFill>
                  <a:srgbClr val="808080"/>
                </a:solidFill>
                <a:latin typeface="Lato"/>
                <a:ea typeface="Lato"/>
                <a:cs typeface="Lato"/>
              </a:rPr>
              <a:pPr algn="l"/>
              <a:t>Stock </a:t>
            </a:fld>
            <a:endParaRPr lang="en-US" sz="2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5">
        <xdr:nvSpPr>
          <xdr:cNvPr id="95" name="TextBox 94">
            <a:extLst>
              <a:ext uri="{FF2B5EF4-FFF2-40B4-BE49-F238E27FC236}">
                <a16:creationId xmlns:a16="http://schemas.microsoft.com/office/drawing/2014/main" id="{BC6E22F7-F699-4570-5809-13B62EA97483}"/>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4AD7FEB7-5787-4EBF-820B-03B3E7C4C273}" type="TxLink">
              <a:rPr lang="en-US" sz="1800" b="1" i="0" u="none" strike="noStrike">
                <a:solidFill>
                  <a:srgbClr val="211025"/>
                </a:solidFill>
                <a:latin typeface="Lato"/>
                <a:ea typeface="Lato"/>
                <a:cs typeface="Lato"/>
              </a:rPr>
              <a:pPr algn="l"/>
              <a:t>$22,500</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9</xdr:col>
      <xdr:colOff>921002</xdr:colOff>
      <xdr:row>24</xdr:row>
      <xdr:rowOff>33681</xdr:rowOff>
    </xdr:from>
    <xdr:to>
      <xdr:col>10</xdr:col>
      <xdr:colOff>1446960</xdr:colOff>
      <xdr:row>28</xdr:row>
      <xdr:rowOff>178109</xdr:rowOff>
    </xdr:to>
    <xdr:grpSp>
      <xdr:nvGrpSpPr>
        <xdr:cNvPr id="100" name="Group 99">
          <a:extLst>
            <a:ext uri="{FF2B5EF4-FFF2-40B4-BE49-F238E27FC236}">
              <a16:creationId xmlns:a16="http://schemas.microsoft.com/office/drawing/2014/main" id="{68F2C13C-C044-2997-F411-25449D1D4B29}"/>
            </a:ext>
          </a:extLst>
        </xdr:cNvPr>
        <xdr:cNvGrpSpPr/>
      </xdr:nvGrpSpPr>
      <xdr:grpSpPr>
        <a:xfrm>
          <a:off x="10792366" y="5021317"/>
          <a:ext cx="2119230" cy="975701"/>
          <a:chOff x="9372203" y="2721429"/>
          <a:chExt cx="1864179" cy="653142"/>
        </a:xfrm>
      </xdr:grpSpPr>
      <xdr:sp macro="" textlink="'Assets &amp; Goals'!O26">
        <xdr:nvSpPr>
          <xdr:cNvPr id="104" name="TextBox 103">
            <a:extLst>
              <a:ext uri="{FF2B5EF4-FFF2-40B4-BE49-F238E27FC236}">
                <a16:creationId xmlns:a16="http://schemas.microsoft.com/office/drawing/2014/main" id="{3968DFBA-E2B9-66F6-81AB-E72DB429F4DC}"/>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08D5B1E-2000-4086-A746-71D904AA1BDF}" type="TxLink">
              <a:rPr lang="en-US" sz="1600" b="1" i="0" u="none" strike="noStrike">
                <a:solidFill>
                  <a:srgbClr val="808080"/>
                </a:solidFill>
                <a:latin typeface="Lato"/>
                <a:ea typeface="Lato"/>
                <a:cs typeface="Lato"/>
              </a:rPr>
              <a:pPr algn="l"/>
              <a:t>Warehouse</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6">
        <xdr:nvSpPr>
          <xdr:cNvPr id="105" name="TextBox 104">
            <a:extLst>
              <a:ext uri="{FF2B5EF4-FFF2-40B4-BE49-F238E27FC236}">
                <a16:creationId xmlns:a16="http://schemas.microsoft.com/office/drawing/2014/main" id="{B03BD754-FA32-0700-55BD-F71E75B4A74C}"/>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1E2A34D-F62A-4A58-9264-7B85271F55A3}" type="TxLink">
              <a:rPr lang="en-US" sz="1600" b="1" i="0" u="none" strike="noStrike">
                <a:solidFill>
                  <a:srgbClr val="211025"/>
                </a:solidFill>
                <a:latin typeface="Lato"/>
                <a:ea typeface="Lato"/>
                <a:cs typeface="Lato"/>
              </a:rPr>
              <a:pPr algn="l"/>
              <a:t>$120,000</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10</xdr:col>
      <xdr:colOff>1136587</xdr:colOff>
      <xdr:row>24</xdr:row>
      <xdr:rowOff>33681</xdr:rowOff>
    </xdr:from>
    <xdr:to>
      <xdr:col>12</xdr:col>
      <xdr:colOff>69271</xdr:colOff>
      <xdr:row>28</xdr:row>
      <xdr:rowOff>178109</xdr:rowOff>
    </xdr:to>
    <xdr:grpSp>
      <xdr:nvGrpSpPr>
        <xdr:cNvPr id="106" name="Group 105">
          <a:extLst>
            <a:ext uri="{FF2B5EF4-FFF2-40B4-BE49-F238E27FC236}">
              <a16:creationId xmlns:a16="http://schemas.microsoft.com/office/drawing/2014/main" id="{C2C619B5-3EFB-5145-F636-249D0D58E10C}"/>
            </a:ext>
          </a:extLst>
        </xdr:cNvPr>
        <xdr:cNvGrpSpPr/>
      </xdr:nvGrpSpPr>
      <xdr:grpSpPr>
        <a:xfrm>
          <a:off x="12601223" y="5021317"/>
          <a:ext cx="2119230" cy="975701"/>
          <a:chOff x="9372203" y="2721429"/>
          <a:chExt cx="1864179" cy="653142"/>
        </a:xfrm>
      </xdr:grpSpPr>
      <xdr:sp macro="" textlink="'Assets &amp; Goals'!O27">
        <xdr:nvSpPr>
          <xdr:cNvPr id="107" name="TextBox 106">
            <a:extLst>
              <a:ext uri="{FF2B5EF4-FFF2-40B4-BE49-F238E27FC236}">
                <a16:creationId xmlns:a16="http://schemas.microsoft.com/office/drawing/2014/main" id="{22909433-B1F3-6809-264B-7F90257E3E69}"/>
              </a:ext>
            </a:extLst>
          </xdr:cNvPr>
          <xdr:cNvSpPr txBox="1"/>
        </xdr:nvSpPr>
        <xdr:spPr>
          <a:xfrm>
            <a:off x="9453847" y="2721429"/>
            <a:ext cx="1782535" cy="3537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D8E0BE10-1041-4A47-8FF3-E1DF0303FD1C}" type="TxLink">
              <a:rPr lang="en-US" sz="1600" b="1" i="0" u="none" strike="noStrike">
                <a:solidFill>
                  <a:srgbClr val="808080"/>
                </a:solidFill>
                <a:latin typeface="Lato"/>
                <a:ea typeface="Lato"/>
                <a:cs typeface="Lato"/>
              </a:rPr>
              <a:pPr algn="l"/>
              <a:t>Land</a:t>
            </a:fld>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Assets &amp; Goals'!N27">
        <xdr:nvSpPr>
          <xdr:cNvPr id="108" name="TextBox 107">
            <a:extLst>
              <a:ext uri="{FF2B5EF4-FFF2-40B4-BE49-F238E27FC236}">
                <a16:creationId xmlns:a16="http://schemas.microsoft.com/office/drawing/2014/main" id="{C78BE0EE-1D9A-132C-CB56-3B71B8C5A82C}"/>
              </a:ext>
            </a:extLst>
          </xdr:cNvPr>
          <xdr:cNvSpPr txBox="1"/>
        </xdr:nvSpPr>
        <xdr:spPr>
          <a:xfrm>
            <a:off x="9372203" y="3091129"/>
            <a:ext cx="1782535" cy="2834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0BBE668-0DC0-4004-9B76-36268C6E5336}" type="TxLink">
              <a:rPr lang="en-US" sz="1600" b="1" i="0" u="none" strike="noStrike">
                <a:solidFill>
                  <a:srgbClr val="211025"/>
                </a:solidFill>
                <a:latin typeface="Lato"/>
                <a:ea typeface="Lato"/>
                <a:cs typeface="Lato"/>
              </a:rPr>
              <a:pPr algn="l"/>
              <a:t>$135,000</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9</xdr:col>
      <xdr:colOff>1022119</xdr:colOff>
      <xdr:row>15</xdr:row>
      <xdr:rowOff>115260</xdr:rowOff>
    </xdr:from>
    <xdr:to>
      <xdr:col>9</xdr:col>
      <xdr:colOff>1498333</xdr:colOff>
      <xdr:row>15</xdr:row>
      <xdr:rowOff>121727</xdr:rowOff>
    </xdr:to>
    <xdr:cxnSp macro="">
      <xdr:nvCxnSpPr>
        <xdr:cNvPr id="110" name="Straight Connector 109">
          <a:extLst>
            <a:ext uri="{FF2B5EF4-FFF2-40B4-BE49-F238E27FC236}">
              <a16:creationId xmlns:a16="http://schemas.microsoft.com/office/drawing/2014/main" id="{72ECBD2C-2C82-E4D9-94C2-31B7F24165E7}"/>
            </a:ext>
          </a:extLst>
        </xdr:cNvPr>
        <xdr:cNvCxnSpPr/>
      </xdr:nvCxnSpPr>
      <xdr:spPr>
        <a:xfrm>
          <a:off x="10893483" y="3232533"/>
          <a:ext cx="476214" cy="6467"/>
        </a:xfrm>
        <a:prstGeom prst="line">
          <a:avLst/>
        </a:prstGeom>
        <a:ln w="12700">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12</xdr:col>
      <xdr:colOff>795518</xdr:colOff>
      <xdr:row>47</xdr:row>
      <xdr:rowOff>171871</xdr:rowOff>
    </xdr:from>
    <xdr:to>
      <xdr:col>21</xdr:col>
      <xdr:colOff>457423</xdr:colOff>
      <xdr:row>59</xdr:row>
      <xdr:rowOff>51954</xdr:rowOff>
    </xdr:to>
    <xdr:grpSp>
      <xdr:nvGrpSpPr>
        <xdr:cNvPr id="169" name="Group 168">
          <a:extLst>
            <a:ext uri="{FF2B5EF4-FFF2-40B4-BE49-F238E27FC236}">
              <a16:creationId xmlns:a16="http://schemas.microsoft.com/office/drawing/2014/main" id="{2D9F2E96-6346-AB49-F8F2-96960646F359}"/>
            </a:ext>
          </a:extLst>
        </xdr:cNvPr>
        <xdr:cNvGrpSpPr/>
      </xdr:nvGrpSpPr>
      <xdr:grpSpPr>
        <a:xfrm>
          <a:off x="15446700" y="9939326"/>
          <a:ext cx="8494178" cy="2373901"/>
          <a:chOff x="12669266" y="8438793"/>
          <a:chExt cx="6082273" cy="2262628"/>
        </a:xfrm>
      </xdr:grpSpPr>
      <xdr:sp macro="" textlink="">
        <xdr:nvSpPr>
          <xdr:cNvPr id="113" name="Rectangle: Rounded Corners 112">
            <a:extLst>
              <a:ext uri="{FF2B5EF4-FFF2-40B4-BE49-F238E27FC236}">
                <a16:creationId xmlns:a16="http://schemas.microsoft.com/office/drawing/2014/main" id="{772BC28F-666F-035E-53E4-42A9959FCC17}"/>
              </a:ext>
            </a:extLst>
          </xdr:cNvPr>
          <xdr:cNvSpPr/>
        </xdr:nvSpPr>
        <xdr:spPr>
          <a:xfrm>
            <a:off x="16793770" y="8438793"/>
            <a:ext cx="1890644" cy="1935888"/>
          </a:xfrm>
          <a:prstGeom prst="roundRect">
            <a:avLst>
              <a:gd name="adj" fmla="val 8797"/>
            </a:avLst>
          </a:prstGeom>
          <a:solidFill>
            <a:srgbClr val="21102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3" name="Group 122">
            <a:extLst>
              <a:ext uri="{FF2B5EF4-FFF2-40B4-BE49-F238E27FC236}">
                <a16:creationId xmlns:a16="http://schemas.microsoft.com/office/drawing/2014/main" id="{B4B3B0AD-D5F6-9D2B-17B5-C66BAFF72EB0}"/>
              </a:ext>
            </a:extLst>
          </xdr:cNvPr>
          <xdr:cNvGrpSpPr/>
        </xdr:nvGrpSpPr>
        <xdr:grpSpPr>
          <a:xfrm>
            <a:off x="16807826" y="8543588"/>
            <a:ext cx="1943713" cy="968487"/>
            <a:chOff x="12627429" y="7497536"/>
            <a:chExt cx="1694945" cy="828643"/>
          </a:xfrm>
        </xdr:grpSpPr>
        <xdr:sp macro="" textlink="#REF!">
          <xdr:nvSpPr>
            <xdr:cNvPr id="124" name="TextBox 123">
              <a:extLst>
                <a:ext uri="{FF2B5EF4-FFF2-40B4-BE49-F238E27FC236}">
                  <a16:creationId xmlns:a16="http://schemas.microsoft.com/office/drawing/2014/main" id="{2E3DA018-FD27-6FA4-B7A3-0A4B1F705402}"/>
                </a:ext>
              </a:extLst>
            </xdr:cNvPr>
            <xdr:cNvSpPr txBox="1"/>
          </xdr:nvSpPr>
          <xdr:spPr>
            <a:xfrm>
              <a:off x="12627429" y="7497536"/>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327CC838-3CBC-4179-BAF4-578D51170906}" type="TxLink">
                <a:rPr lang="en-US" sz="2400" b="1" i="0" u="none" strike="noStrike">
                  <a:solidFill>
                    <a:schemeClr val="bg1"/>
                  </a:solidFill>
                  <a:latin typeface="Calibri"/>
                  <a:ea typeface="Lato"/>
                  <a:cs typeface="Calibri"/>
                </a:rPr>
                <a:pPr algn="l"/>
                <a:t>Transportation</a:t>
              </a:fld>
              <a:endParaRPr lang="en-US" sz="3600" b="1" i="0" u="none" strike="noStrike">
                <a:solidFill>
                  <a:schemeClr val="bg1"/>
                </a:solidFill>
                <a:latin typeface="Lato"/>
                <a:ea typeface="Lato"/>
                <a:cs typeface="Lato"/>
              </a:endParaRPr>
            </a:p>
          </xdr:txBody>
        </xdr:sp>
        <xdr:sp macro="" textlink="'Pivot Table'!C6">
          <xdr:nvSpPr>
            <xdr:cNvPr id="125" name="TextBox 124">
              <a:extLst>
                <a:ext uri="{FF2B5EF4-FFF2-40B4-BE49-F238E27FC236}">
                  <a16:creationId xmlns:a16="http://schemas.microsoft.com/office/drawing/2014/main" id="{09D201E8-A935-E90B-FA84-2829E850F593}"/>
                </a:ext>
              </a:extLst>
            </xdr:cNvPr>
            <xdr:cNvSpPr txBox="1"/>
          </xdr:nvSpPr>
          <xdr:spPr>
            <a:xfrm>
              <a:off x="12703125" y="7890750"/>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DF7CF56-21D4-4F3F-9E15-5BCF24FE8E36}" type="TxLink">
                <a:rPr lang="en-US" sz="3200" b="1" i="0" u="none" strike="noStrike">
                  <a:solidFill>
                    <a:schemeClr val="bg1"/>
                  </a:solidFill>
                  <a:latin typeface="Arial"/>
                  <a:ea typeface="Lato"/>
                  <a:cs typeface="Arial"/>
                </a:rPr>
                <a:pPr algn="l"/>
                <a:t>$2,190</a:t>
              </a:fld>
              <a:endParaRPr lang="en-US" sz="9600" b="1" i="0" u="none" strike="noStrike">
                <a:solidFill>
                  <a:schemeClr val="bg1"/>
                </a:solidFill>
                <a:latin typeface="Lato"/>
                <a:ea typeface="Lato"/>
                <a:cs typeface="Lato"/>
              </a:endParaRPr>
            </a:p>
          </xdr:txBody>
        </xdr:sp>
      </xdr:grpSp>
      <xdr:pic>
        <xdr:nvPicPr>
          <xdr:cNvPr id="130" name="Picture 129">
            <a:extLst>
              <a:ext uri="{FF2B5EF4-FFF2-40B4-BE49-F238E27FC236}">
                <a16:creationId xmlns:a16="http://schemas.microsoft.com/office/drawing/2014/main" id="{D36251D7-7817-B7CB-C8FA-4AD04CF73720}"/>
              </a:ext>
            </a:extLst>
          </xdr:cNvPr>
          <xdr:cNvPicPr>
            <a:picLocks noChangeAspect="1"/>
          </xdr:cNvPicPr>
        </xdr:nvPicPr>
        <xdr:blipFill>
          <a:blip xmlns:r="http://schemas.openxmlformats.org/officeDocument/2006/relationships" r:embed="rId1"/>
          <a:stretch>
            <a:fillRect/>
          </a:stretch>
        </xdr:blipFill>
        <xdr:spPr>
          <a:xfrm>
            <a:off x="16892166" y="9521736"/>
            <a:ext cx="1033173" cy="1179685"/>
          </a:xfrm>
          <a:prstGeom prst="rect">
            <a:avLst/>
          </a:prstGeom>
        </xdr:spPr>
      </xdr:pic>
      <xdr:grpSp>
        <xdr:nvGrpSpPr>
          <xdr:cNvPr id="165" name="Group 164">
            <a:extLst>
              <a:ext uri="{FF2B5EF4-FFF2-40B4-BE49-F238E27FC236}">
                <a16:creationId xmlns:a16="http://schemas.microsoft.com/office/drawing/2014/main" id="{5A0C4EBC-90F7-E97A-7CD5-97D05A45E8ED}"/>
              </a:ext>
            </a:extLst>
          </xdr:cNvPr>
          <xdr:cNvGrpSpPr/>
        </xdr:nvGrpSpPr>
        <xdr:grpSpPr>
          <a:xfrm>
            <a:off x="14753226" y="8452800"/>
            <a:ext cx="1900552" cy="1954531"/>
            <a:chOff x="14501604" y="6793566"/>
            <a:chExt cx="1904136" cy="1837378"/>
          </a:xfrm>
        </xdr:grpSpPr>
        <xdr:sp macro="" textlink="">
          <xdr:nvSpPr>
            <xdr:cNvPr id="114" name="Rectangle: Rounded Corners 113">
              <a:extLst>
                <a:ext uri="{FF2B5EF4-FFF2-40B4-BE49-F238E27FC236}">
                  <a16:creationId xmlns:a16="http://schemas.microsoft.com/office/drawing/2014/main" id="{0C22BB67-BBDC-681C-6AAE-9CCA3D3D0A49}"/>
                </a:ext>
              </a:extLst>
            </xdr:cNvPr>
            <xdr:cNvSpPr/>
          </xdr:nvSpPr>
          <xdr:spPr>
            <a:xfrm>
              <a:off x="14501604" y="6793566"/>
              <a:ext cx="1894211" cy="1830450"/>
            </a:xfrm>
            <a:prstGeom prst="roundRect">
              <a:avLst>
                <a:gd name="adj" fmla="val 8797"/>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20" name="Group 119">
              <a:extLst>
                <a:ext uri="{FF2B5EF4-FFF2-40B4-BE49-F238E27FC236}">
                  <a16:creationId xmlns:a16="http://schemas.microsoft.com/office/drawing/2014/main" id="{FAA4C33B-C1EC-9353-AFF0-8727D75AF353}"/>
                </a:ext>
              </a:extLst>
            </xdr:cNvPr>
            <xdr:cNvGrpSpPr/>
          </xdr:nvGrpSpPr>
          <xdr:grpSpPr>
            <a:xfrm>
              <a:off x="14591341" y="6837201"/>
              <a:ext cx="1814399" cy="889712"/>
              <a:chOff x="12639421" y="7453118"/>
              <a:chExt cx="1751150" cy="799226"/>
            </a:xfrm>
          </xdr:grpSpPr>
          <xdr:sp macro="" textlink="#REF!">
            <xdr:nvSpPr>
              <xdr:cNvPr id="121" name="TextBox 120">
                <a:extLst>
                  <a:ext uri="{FF2B5EF4-FFF2-40B4-BE49-F238E27FC236}">
                    <a16:creationId xmlns:a16="http://schemas.microsoft.com/office/drawing/2014/main" id="{B7A23940-D28B-ED7A-0955-323131C09593}"/>
                  </a:ext>
                </a:extLst>
              </xdr:cNvPr>
              <xdr:cNvSpPr txBox="1"/>
            </xdr:nvSpPr>
            <xdr:spPr>
              <a:xfrm>
                <a:off x="12639421" y="7453118"/>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EE5DE5F-047F-40C0-B694-5C6AA6D9FE58}" type="TxLink">
                  <a:rPr lang="en-US" sz="2800" b="1" i="0" u="none" strike="noStrike">
                    <a:solidFill>
                      <a:schemeClr val="bg1"/>
                    </a:solidFill>
                    <a:latin typeface="Calibri"/>
                    <a:ea typeface="Lato"/>
                    <a:cs typeface="Calibri"/>
                  </a:rPr>
                  <a:pPr algn="l"/>
                  <a:t>Personal</a:t>
                </a:fld>
                <a:endParaRPr lang="en-US" sz="4000" b="1" i="0" u="none" strike="noStrike">
                  <a:solidFill>
                    <a:schemeClr val="bg1"/>
                  </a:solidFill>
                  <a:latin typeface="Lato"/>
                  <a:ea typeface="Lato"/>
                  <a:cs typeface="Lato"/>
                </a:endParaRPr>
              </a:p>
            </xdr:txBody>
          </xdr:sp>
          <xdr:sp macro="" textlink="'Pivot Table'!C5">
            <xdr:nvSpPr>
              <xdr:cNvPr id="122" name="TextBox 121">
                <a:extLst>
                  <a:ext uri="{FF2B5EF4-FFF2-40B4-BE49-F238E27FC236}">
                    <a16:creationId xmlns:a16="http://schemas.microsoft.com/office/drawing/2014/main" id="{1CA5183B-3610-0F88-99EF-5310F32F48B6}"/>
                  </a:ext>
                </a:extLst>
              </xdr:cNvPr>
              <xdr:cNvSpPr txBox="1"/>
            </xdr:nvSpPr>
            <xdr:spPr>
              <a:xfrm>
                <a:off x="12771322" y="7816915"/>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2E06D31F-69A1-41BB-8C9B-B0B2395790BF}" type="TxLink">
                  <a:rPr lang="en-US" sz="2800" b="1" i="0" u="none" strike="noStrike">
                    <a:solidFill>
                      <a:schemeClr val="bg1"/>
                    </a:solidFill>
                    <a:latin typeface="Arial"/>
                    <a:ea typeface="Lato"/>
                    <a:cs typeface="Arial"/>
                  </a:rPr>
                  <a:pPr algn="l"/>
                  <a:t>$2,200</a:t>
                </a:fld>
                <a:endParaRPr lang="en-US" sz="9600" b="1" i="0" u="none" strike="noStrike">
                  <a:solidFill>
                    <a:schemeClr val="bg1"/>
                  </a:solidFill>
                  <a:latin typeface="Lato"/>
                  <a:ea typeface="Lato"/>
                  <a:cs typeface="Lato"/>
                </a:endParaRPr>
              </a:p>
            </xdr:txBody>
          </xdr:sp>
        </xdr:grpSp>
        <xdr:pic>
          <xdr:nvPicPr>
            <xdr:cNvPr id="134" name="Picture 133">
              <a:extLst>
                <a:ext uri="{FF2B5EF4-FFF2-40B4-BE49-F238E27FC236}">
                  <a16:creationId xmlns:a16="http://schemas.microsoft.com/office/drawing/2014/main" id="{7B420365-45E2-C6F9-324C-D1E3C5AAE3CD}"/>
                </a:ext>
              </a:extLst>
            </xdr:cNvPr>
            <xdr:cNvPicPr>
              <a:picLocks noChangeAspect="1"/>
            </xdr:cNvPicPr>
          </xdr:nvPicPr>
          <xdr:blipFill>
            <a:blip xmlns:r="http://schemas.openxmlformats.org/officeDocument/2006/relationships" r:embed="rId2"/>
            <a:stretch>
              <a:fillRect/>
            </a:stretch>
          </xdr:blipFill>
          <xdr:spPr>
            <a:xfrm>
              <a:off x="14810857" y="7896661"/>
              <a:ext cx="716901" cy="734283"/>
            </a:xfrm>
            <a:prstGeom prst="rect">
              <a:avLst/>
            </a:prstGeom>
          </xdr:spPr>
        </xdr:pic>
      </xdr:grpSp>
      <xdr:grpSp>
        <xdr:nvGrpSpPr>
          <xdr:cNvPr id="166" name="Group 165">
            <a:extLst>
              <a:ext uri="{FF2B5EF4-FFF2-40B4-BE49-F238E27FC236}">
                <a16:creationId xmlns:a16="http://schemas.microsoft.com/office/drawing/2014/main" id="{0634616B-884D-97F1-B873-02A16755D13B}"/>
              </a:ext>
            </a:extLst>
          </xdr:cNvPr>
          <xdr:cNvGrpSpPr/>
        </xdr:nvGrpSpPr>
        <xdr:grpSpPr>
          <a:xfrm>
            <a:off x="12669266" y="8494822"/>
            <a:ext cx="1926481" cy="1947603"/>
            <a:chOff x="12200405" y="6793566"/>
            <a:chExt cx="1930114" cy="1830450"/>
          </a:xfrm>
        </xdr:grpSpPr>
        <xdr:sp macro="" textlink="">
          <xdr:nvSpPr>
            <xdr:cNvPr id="115" name="Rectangle: Rounded Corners 114">
              <a:extLst>
                <a:ext uri="{FF2B5EF4-FFF2-40B4-BE49-F238E27FC236}">
                  <a16:creationId xmlns:a16="http://schemas.microsoft.com/office/drawing/2014/main" id="{36AD509F-1483-25A3-3F48-CACE49FB22AD}"/>
                </a:ext>
              </a:extLst>
            </xdr:cNvPr>
            <xdr:cNvSpPr/>
          </xdr:nvSpPr>
          <xdr:spPr>
            <a:xfrm>
              <a:off x="12200405" y="6793566"/>
              <a:ext cx="1894210" cy="1830450"/>
            </a:xfrm>
            <a:prstGeom prst="roundRect">
              <a:avLst>
                <a:gd name="adj" fmla="val 8797"/>
              </a:avLst>
            </a:prstGeom>
            <a:solidFill>
              <a:srgbClr val="F04465"/>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19" name="Group 118">
              <a:extLst>
                <a:ext uri="{FF2B5EF4-FFF2-40B4-BE49-F238E27FC236}">
                  <a16:creationId xmlns:a16="http://schemas.microsoft.com/office/drawing/2014/main" id="{A656E7A3-F7F4-6FAF-56C3-645F3C89E62A}"/>
                </a:ext>
              </a:extLst>
            </xdr:cNvPr>
            <xdr:cNvGrpSpPr/>
          </xdr:nvGrpSpPr>
          <xdr:grpSpPr>
            <a:xfrm>
              <a:off x="12254001" y="6952564"/>
              <a:ext cx="1876518" cy="840290"/>
              <a:chOff x="12543492" y="7556745"/>
              <a:chExt cx="1811105" cy="754830"/>
            </a:xfrm>
          </xdr:grpSpPr>
          <xdr:sp macro="" textlink="">
            <xdr:nvSpPr>
              <xdr:cNvPr id="117" name="TextBox 116">
                <a:extLst>
                  <a:ext uri="{FF2B5EF4-FFF2-40B4-BE49-F238E27FC236}">
                    <a16:creationId xmlns:a16="http://schemas.microsoft.com/office/drawing/2014/main" id="{BD69D864-5A88-40C8-BDED-B1DCCB596E16}"/>
                  </a:ext>
                </a:extLst>
              </xdr:cNvPr>
              <xdr:cNvSpPr txBox="1"/>
            </xdr:nvSpPr>
            <xdr:spPr>
              <a:xfrm>
                <a:off x="12543492" y="7556745"/>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i="0" u="none" strike="noStrike">
                    <a:solidFill>
                      <a:schemeClr val="bg1"/>
                    </a:solidFill>
                    <a:latin typeface="Lato"/>
                    <a:ea typeface="Lato"/>
                    <a:cs typeface="Lato"/>
                  </a:rPr>
                  <a:t>Housing</a:t>
                </a:r>
              </a:p>
            </xdr:txBody>
          </xdr:sp>
          <xdr:sp macro="" textlink="'Pivot Table'!C4">
            <xdr:nvSpPr>
              <xdr:cNvPr id="118" name="TextBox 117">
                <a:extLst>
                  <a:ext uri="{FF2B5EF4-FFF2-40B4-BE49-F238E27FC236}">
                    <a16:creationId xmlns:a16="http://schemas.microsoft.com/office/drawing/2014/main" id="{CACBE709-34A9-7170-1F0C-3DCA817D42CF}"/>
                  </a:ext>
                </a:extLst>
              </xdr:cNvPr>
              <xdr:cNvSpPr txBox="1"/>
            </xdr:nvSpPr>
            <xdr:spPr>
              <a:xfrm>
                <a:off x="12735348" y="7876146"/>
                <a:ext cx="1619249" cy="435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E83E036B-6A05-4E6D-BC2D-98AC61DDDBB1}" type="TxLink">
                  <a:rPr lang="en-US" sz="2800" b="1" i="0" u="none" strike="noStrike">
                    <a:solidFill>
                      <a:schemeClr val="bg1"/>
                    </a:solidFill>
                    <a:latin typeface="Arial"/>
                    <a:ea typeface="Lato"/>
                    <a:cs typeface="Arial"/>
                  </a:rPr>
                  <a:pPr algn="l"/>
                  <a:t>$3,452</a:t>
                </a:fld>
                <a:endParaRPr lang="en-US" sz="6600" b="1" i="0" u="none" strike="noStrike">
                  <a:solidFill>
                    <a:schemeClr val="bg1"/>
                  </a:solidFill>
                  <a:latin typeface="Lato"/>
                  <a:ea typeface="Lato"/>
                  <a:cs typeface="Lato"/>
                </a:endParaRPr>
              </a:p>
            </xdr:txBody>
          </xdr:sp>
        </xdr:grpSp>
        <xdr:pic>
          <xdr:nvPicPr>
            <xdr:cNvPr id="15" name="Picture 14">
              <a:extLst>
                <a:ext uri="{FF2B5EF4-FFF2-40B4-BE49-F238E27FC236}">
                  <a16:creationId xmlns:a16="http://schemas.microsoft.com/office/drawing/2014/main" id="{F53A3F19-5A35-330E-7EE2-DD3562BF253F}"/>
                </a:ext>
              </a:extLst>
            </xdr:cNvPr>
            <xdr:cNvPicPr>
              <a:picLocks noChangeAspect="1"/>
            </xdr:cNvPicPr>
          </xdr:nvPicPr>
          <xdr:blipFill>
            <a:blip xmlns:r="http://schemas.openxmlformats.org/officeDocument/2006/relationships" r:embed="rId3"/>
            <a:stretch>
              <a:fillRect/>
            </a:stretch>
          </xdr:blipFill>
          <xdr:spPr>
            <a:xfrm>
              <a:off x="12546292" y="7791276"/>
              <a:ext cx="721862" cy="775220"/>
            </a:xfrm>
            <a:prstGeom prst="rect">
              <a:avLst/>
            </a:prstGeom>
          </xdr:spPr>
        </xdr:pic>
      </xdr:grpSp>
    </xdr:grpSp>
    <xdr:clientData/>
  </xdr:twoCellAnchor>
  <xdr:twoCellAnchor editAs="absolute">
    <xdr:from>
      <xdr:col>12</xdr:col>
      <xdr:colOff>346362</xdr:colOff>
      <xdr:row>45</xdr:row>
      <xdr:rowOff>3945</xdr:rowOff>
    </xdr:from>
    <xdr:to>
      <xdr:col>14</xdr:col>
      <xdr:colOff>228851</xdr:colOff>
      <xdr:row>47</xdr:row>
      <xdr:rowOff>36241</xdr:rowOff>
    </xdr:to>
    <xdr:sp macro="" textlink="">
      <xdr:nvSpPr>
        <xdr:cNvPr id="111" name="TextBox 110">
          <a:extLst>
            <a:ext uri="{FF2B5EF4-FFF2-40B4-BE49-F238E27FC236}">
              <a16:creationId xmlns:a16="http://schemas.microsoft.com/office/drawing/2014/main" id="{1AD4D817-3300-9352-4D21-A9E3089BEAAB}"/>
            </a:ext>
          </a:extLst>
        </xdr:cNvPr>
        <xdr:cNvSpPr txBox="1"/>
      </xdr:nvSpPr>
      <xdr:spPr>
        <a:xfrm>
          <a:off x="14997544" y="9355763"/>
          <a:ext cx="3069034" cy="447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Spending</a:t>
          </a:r>
          <a:r>
            <a:rPr lang="en-US" sz="2400" b="1" baseline="0">
              <a:solidFill>
                <a:schemeClr val="tx1"/>
              </a:solidFill>
              <a:latin typeface="Lato" panose="020F0502020204030203" pitchFamily="34" charset="0"/>
              <a:ea typeface="Lato" panose="020F0502020204030203" pitchFamily="34" charset="0"/>
              <a:cs typeface="Lato" panose="020F0502020204030203" pitchFamily="34" charset="0"/>
            </a:rPr>
            <a:t>s</a:t>
          </a:r>
          <a:endParaRPr lang="en-US" sz="2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8</xdr:col>
      <xdr:colOff>210621</xdr:colOff>
      <xdr:row>0</xdr:row>
      <xdr:rowOff>34637</xdr:rowOff>
    </xdr:from>
    <xdr:to>
      <xdr:col>10</xdr:col>
      <xdr:colOff>1568218</xdr:colOff>
      <xdr:row>4</xdr:row>
      <xdr:rowOff>179193</xdr:rowOff>
    </xdr:to>
    <xdr:grpSp>
      <xdr:nvGrpSpPr>
        <xdr:cNvPr id="146" name="Group 145">
          <a:extLst>
            <a:ext uri="{FF2B5EF4-FFF2-40B4-BE49-F238E27FC236}">
              <a16:creationId xmlns:a16="http://schemas.microsoft.com/office/drawing/2014/main" id="{35CF412E-4522-3689-13CF-6DF9B88516AA}"/>
            </a:ext>
          </a:extLst>
        </xdr:cNvPr>
        <xdr:cNvGrpSpPr/>
      </xdr:nvGrpSpPr>
      <xdr:grpSpPr>
        <a:xfrm>
          <a:off x="8488712" y="34637"/>
          <a:ext cx="4544142" cy="975829"/>
          <a:chOff x="11345956" y="3249707"/>
          <a:chExt cx="4552389" cy="1052792"/>
        </a:xfrm>
      </xdr:grpSpPr>
      <xdr:pic>
        <xdr:nvPicPr>
          <xdr:cNvPr id="128" name="Picture 127">
            <a:extLst>
              <a:ext uri="{FF2B5EF4-FFF2-40B4-BE49-F238E27FC236}">
                <a16:creationId xmlns:a16="http://schemas.microsoft.com/office/drawing/2014/main" id="{F5B5F3C0-486D-1117-07F1-FDF64A4A7872}"/>
              </a:ext>
            </a:extLst>
          </xdr:cNvPr>
          <xdr:cNvPicPr>
            <a:picLocks noChangeAspect="1"/>
          </xdr:cNvPicPr>
        </xdr:nvPicPr>
        <xdr:blipFill>
          <a:blip xmlns:r="http://schemas.openxmlformats.org/officeDocument/2006/relationships" r:embed="rId4"/>
          <a:stretch>
            <a:fillRect/>
          </a:stretch>
        </xdr:blipFill>
        <xdr:spPr>
          <a:xfrm>
            <a:off x="11345956" y="3432923"/>
            <a:ext cx="686360" cy="686360"/>
          </a:xfrm>
          <a:prstGeom prst="rect">
            <a:avLst/>
          </a:prstGeom>
        </xdr:spPr>
      </xdr:pic>
      <xdr:pic>
        <xdr:nvPicPr>
          <xdr:cNvPr id="129" name="Picture 128">
            <a:extLst>
              <a:ext uri="{FF2B5EF4-FFF2-40B4-BE49-F238E27FC236}">
                <a16:creationId xmlns:a16="http://schemas.microsoft.com/office/drawing/2014/main" id="{49B81AED-810E-A5D7-1BE2-DA28F2DE1CB6}"/>
              </a:ext>
            </a:extLst>
          </xdr:cNvPr>
          <xdr:cNvPicPr>
            <a:picLocks noChangeAspect="1"/>
          </xdr:cNvPicPr>
        </xdr:nvPicPr>
        <xdr:blipFill>
          <a:blip xmlns:r="http://schemas.openxmlformats.org/officeDocument/2006/relationships" r:embed="rId5"/>
          <a:stretch>
            <a:fillRect/>
          </a:stretch>
        </xdr:blipFill>
        <xdr:spPr>
          <a:xfrm>
            <a:off x="12620626" y="3341875"/>
            <a:ext cx="868456" cy="868456"/>
          </a:xfrm>
          <a:prstGeom prst="rect">
            <a:avLst/>
          </a:prstGeom>
        </xdr:spPr>
      </xdr:pic>
      <xdr:pic>
        <xdr:nvPicPr>
          <xdr:cNvPr id="131" name="Picture 130">
            <a:extLst>
              <a:ext uri="{FF2B5EF4-FFF2-40B4-BE49-F238E27FC236}">
                <a16:creationId xmlns:a16="http://schemas.microsoft.com/office/drawing/2014/main" id="{456D616F-8B03-2137-639C-2B37DB6FFE4B}"/>
              </a:ext>
            </a:extLst>
          </xdr:cNvPr>
          <xdr:cNvPicPr>
            <a:picLocks noChangeAspect="1"/>
          </xdr:cNvPicPr>
        </xdr:nvPicPr>
        <xdr:blipFill>
          <a:blip xmlns:r="http://schemas.openxmlformats.org/officeDocument/2006/relationships" r:embed="rId6"/>
          <a:stretch>
            <a:fillRect/>
          </a:stretch>
        </xdr:blipFill>
        <xdr:spPr>
          <a:xfrm>
            <a:off x="12032317" y="3376893"/>
            <a:ext cx="798420" cy="798420"/>
          </a:xfrm>
          <a:prstGeom prst="rect">
            <a:avLst/>
          </a:prstGeom>
        </xdr:spPr>
      </xdr:pic>
      <xdr:pic>
        <xdr:nvPicPr>
          <xdr:cNvPr id="133" name="Picture 132">
            <a:extLst>
              <a:ext uri="{FF2B5EF4-FFF2-40B4-BE49-F238E27FC236}">
                <a16:creationId xmlns:a16="http://schemas.microsoft.com/office/drawing/2014/main" id="{C85B83EF-0B0C-2497-4557-04CC311D68EB}"/>
              </a:ext>
            </a:extLst>
          </xdr:cNvPr>
          <xdr:cNvPicPr>
            <a:picLocks noChangeAspect="1"/>
          </xdr:cNvPicPr>
        </xdr:nvPicPr>
        <xdr:blipFill>
          <a:blip xmlns:r="http://schemas.openxmlformats.org/officeDocument/2006/relationships" r:embed="rId7"/>
          <a:stretch>
            <a:fillRect/>
          </a:stretch>
        </xdr:blipFill>
        <xdr:spPr>
          <a:xfrm>
            <a:off x="13306986" y="3404909"/>
            <a:ext cx="742388" cy="742388"/>
          </a:xfrm>
          <a:prstGeom prst="rect">
            <a:avLst/>
          </a:prstGeom>
        </xdr:spPr>
      </xdr:pic>
      <xdr:pic>
        <xdr:nvPicPr>
          <xdr:cNvPr id="137" name="Picture 136">
            <a:extLst>
              <a:ext uri="{FF2B5EF4-FFF2-40B4-BE49-F238E27FC236}">
                <a16:creationId xmlns:a16="http://schemas.microsoft.com/office/drawing/2014/main" id="{EA8CD99C-C08E-40CD-BE43-929115D1D472}"/>
              </a:ext>
            </a:extLst>
          </xdr:cNvPr>
          <xdr:cNvPicPr>
            <a:picLocks noChangeAspect="1"/>
          </xdr:cNvPicPr>
        </xdr:nvPicPr>
        <xdr:blipFill>
          <a:blip xmlns:r="http://schemas.openxmlformats.org/officeDocument/2006/relationships" r:embed="rId8"/>
          <a:stretch>
            <a:fillRect/>
          </a:stretch>
        </xdr:blipFill>
        <xdr:spPr>
          <a:xfrm>
            <a:off x="13979339" y="3383898"/>
            <a:ext cx="784411" cy="784411"/>
          </a:xfrm>
          <a:prstGeom prst="rect">
            <a:avLst/>
          </a:prstGeom>
        </xdr:spPr>
      </xdr:pic>
      <xdr:pic>
        <xdr:nvPicPr>
          <xdr:cNvPr id="138" name="Picture 137">
            <a:extLst>
              <a:ext uri="{FF2B5EF4-FFF2-40B4-BE49-F238E27FC236}">
                <a16:creationId xmlns:a16="http://schemas.microsoft.com/office/drawing/2014/main" id="{8DC1497F-9A75-A211-59A4-7C1029B83CB1}"/>
              </a:ext>
            </a:extLst>
          </xdr:cNvPr>
          <xdr:cNvPicPr>
            <a:picLocks noChangeAspect="1"/>
          </xdr:cNvPicPr>
        </xdr:nvPicPr>
        <xdr:blipFill>
          <a:blip xmlns:r="http://schemas.openxmlformats.org/officeDocument/2006/relationships" r:embed="rId9"/>
          <a:stretch>
            <a:fillRect/>
          </a:stretch>
        </xdr:blipFill>
        <xdr:spPr>
          <a:xfrm>
            <a:off x="14469595" y="3249707"/>
            <a:ext cx="1078567" cy="1052792"/>
          </a:xfrm>
          <a:prstGeom prst="rect">
            <a:avLst/>
          </a:prstGeom>
        </xdr:spPr>
      </xdr:pic>
      <xdr:pic>
        <xdr:nvPicPr>
          <xdr:cNvPr id="139" name="Picture 138">
            <a:extLst>
              <a:ext uri="{FF2B5EF4-FFF2-40B4-BE49-F238E27FC236}">
                <a16:creationId xmlns:a16="http://schemas.microsoft.com/office/drawing/2014/main" id="{F4323C9D-2C56-CEBC-D936-58667DEAF16B}"/>
              </a:ext>
            </a:extLst>
          </xdr:cNvPr>
          <xdr:cNvPicPr>
            <a:picLocks noChangeAspect="1"/>
          </xdr:cNvPicPr>
        </xdr:nvPicPr>
        <xdr:blipFill>
          <a:blip xmlns:r="http://schemas.openxmlformats.org/officeDocument/2006/relationships" r:embed="rId10"/>
          <a:stretch>
            <a:fillRect/>
          </a:stretch>
        </xdr:blipFill>
        <xdr:spPr>
          <a:xfrm>
            <a:off x="15155956" y="3404909"/>
            <a:ext cx="742389" cy="742389"/>
          </a:xfrm>
          <a:prstGeom prst="rect">
            <a:avLst/>
          </a:prstGeom>
        </xdr:spPr>
      </xdr:pic>
    </xdr:grpSp>
    <xdr:clientData/>
  </xdr:twoCellAnchor>
  <xdr:twoCellAnchor editAs="absolute">
    <xdr:from>
      <xdr:col>11</xdr:col>
      <xdr:colOff>44855</xdr:colOff>
      <xdr:row>0</xdr:row>
      <xdr:rowOff>76656</xdr:rowOff>
    </xdr:from>
    <xdr:to>
      <xdr:col>12</xdr:col>
      <xdr:colOff>1415763</xdr:colOff>
      <xdr:row>4</xdr:row>
      <xdr:rowOff>125264</xdr:rowOff>
    </xdr:to>
    <xdr:grpSp>
      <xdr:nvGrpSpPr>
        <xdr:cNvPr id="145" name="Group 144">
          <a:extLst>
            <a:ext uri="{FF2B5EF4-FFF2-40B4-BE49-F238E27FC236}">
              <a16:creationId xmlns:a16="http://schemas.microsoft.com/office/drawing/2014/main" id="{F9C06D7A-0A80-33A4-5E47-EBAF347C26BB}"/>
            </a:ext>
          </a:extLst>
        </xdr:cNvPr>
        <xdr:cNvGrpSpPr/>
      </xdr:nvGrpSpPr>
      <xdr:grpSpPr>
        <a:xfrm>
          <a:off x="13102764" y="76656"/>
          <a:ext cx="2964181" cy="879881"/>
          <a:chOff x="11696140" y="2743830"/>
          <a:chExt cx="2969560" cy="949277"/>
        </a:xfrm>
      </xdr:grpSpPr>
      <xdr:pic>
        <xdr:nvPicPr>
          <xdr:cNvPr id="140" name="Picture 139">
            <a:extLst>
              <a:ext uri="{FF2B5EF4-FFF2-40B4-BE49-F238E27FC236}">
                <a16:creationId xmlns:a16="http://schemas.microsoft.com/office/drawing/2014/main" id="{D23B81BB-E74F-43FC-9568-7E39B162FA5B}"/>
              </a:ext>
            </a:extLst>
          </xdr:cNvPr>
          <xdr:cNvPicPr>
            <a:picLocks noChangeAspect="1"/>
          </xdr:cNvPicPr>
        </xdr:nvPicPr>
        <xdr:blipFill>
          <a:blip xmlns:r="http://schemas.openxmlformats.org/officeDocument/2006/relationships" r:embed="rId5"/>
          <a:stretch>
            <a:fillRect/>
          </a:stretch>
        </xdr:blipFill>
        <xdr:spPr>
          <a:xfrm>
            <a:off x="11696140" y="2784240"/>
            <a:ext cx="868456" cy="868456"/>
          </a:xfrm>
          <a:prstGeom prst="rect">
            <a:avLst/>
          </a:prstGeom>
        </xdr:spPr>
      </xdr:pic>
      <xdr:pic>
        <xdr:nvPicPr>
          <xdr:cNvPr id="141" name="Picture 140">
            <a:extLst>
              <a:ext uri="{FF2B5EF4-FFF2-40B4-BE49-F238E27FC236}">
                <a16:creationId xmlns:a16="http://schemas.microsoft.com/office/drawing/2014/main" id="{E2503F90-5BBC-4818-8694-6C8EBB8085F6}"/>
              </a:ext>
            </a:extLst>
          </xdr:cNvPr>
          <xdr:cNvPicPr>
            <a:picLocks noChangeAspect="1"/>
          </xdr:cNvPicPr>
        </xdr:nvPicPr>
        <xdr:blipFill>
          <a:blip xmlns:r="http://schemas.openxmlformats.org/officeDocument/2006/relationships" r:embed="rId7"/>
          <a:stretch>
            <a:fillRect/>
          </a:stretch>
        </xdr:blipFill>
        <xdr:spPr>
          <a:xfrm>
            <a:off x="12396507" y="2883903"/>
            <a:ext cx="669131" cy="669131"/>
          </a:xfrm>
          <a:prstGeom prst="rect">
            <a:avLst/>
          </a:prstGeom>
        </xdr:spPr>
      </xdr:pic>
      <xdr:pic>
        <xdr:nvPicPr>
          <xdr:cNvPr id="142" name="Picture 141">
            <a:extLst>
              <a:ext uri="{FF2B5EF4-FFF2-40B4-BE49-F238E27FC236}">
                <a16:creationId xmlns:a16="http://schemas.microsoft.com/office/drawing/2014/main" id="{AEAED7C4-9659-4FBE-8D8D-0906BF3387B0}"/>
              </a:ext>
            </a:extLst>
          </xdr:cNvPr>
          <xdr:cNvPicPr>
            <a:picLocks noChangeAspect="1"/>
          </xdr:cNvPicPr>
        </xdr:nvPicPr>
        <xdr:blipFill>
          <a:blip xmlns:r="http://schemas.openxmlformats.org/officeDocument/2006/relationships" r:embed="rId8"/>
          <a:stretch>
            <a:fillRect/>
          </a:stretch>
        </xdr:blipFill>
        <xdr:spPr>
          <a:xfrm>
            <a:off x="12984814" y="2869896"/>
            <a:ext cx="697145" cy="697145"/>
          </a:xfrm>
          <a:prstGeom prst="rect">
            <a:avLst/>
          </a:prstGeom>
        </xdr:spPr>
      </xdr:pic>
      <xdr:pic>
        <xdr:nvPicPr>
          <xdr:cNvPr id="143" name="Picture 142">
            <a:extLst>
              <a:ext uri="{FF2B5EF4-FFF2-40B4-BE49-F238E27FC236}">
                <a16:creationId xmlns:a16="http://schemas.microsoft.com/office/drawing/2014/main" id="{26F10E51-25B3-4182-A748-600EAA8C07D6}"/>
              </a:ext>
            </a:extLst>
          </xdr:cNvPr>
          <xdr:cNvPicPr>
            <a:picLocks noChangeAspect="1"/>
          </xdr:cNvPicPr>
        </xdr:nvPicPr>
        <xdr:blipFill>
          <a:blip xmlns:r="http://schemas.openxmlformats.org/officeDocument/2006/relationships" r:embed="rId9"/>
          <a:stretch>
            <a:fillRect/>
          </a:stretch>
        </xdr:blipFill>
        <xdr:spPr>
          <a:xfrm>
            <a:off x="13405035" y="2743830"/>
            <a:ext cx="972518" cy="949277"/>
          </a:xfrm>
          <a:prstGeom prst="rect">
            <a:avLst/>
          </a:prstGeom>
        </xdr:spPr>
      </xdr:pic>
      <xdr:pic>
        <xdr:nvPicPr>
          <xdr:cNvPr id="144" name="Picture 143">
            <a:extLst>
              <a:ext uri="{FF2B5EF4-FFF2-40B4-BE49-F238E27FC236}">
                <a16:creationId xmlns:a16="http://schemas.microsoft.com/office/drawing/2014/main" id="{E571CF1F-546E-4A8C-A51A-0BB0AF03252F}"/>
              </a:ext>
            </a:extLst>
          </xdr:cNvPr>
          <xdr:cNvPicPr>
            <a:picLocks noChangeAspect="1"/>
          </xdr:cNvPicPr>
        </xdr:nvPicPr>
        <xdr:blipFill>
          <a:blip xmlns:r="http://schemas.openxmlformats.org/officeDocument/2006/relationships" r:embed="rId10"/>
          <a:stretch>
            <a:fillRect/>
          </a:stretch>
        </xdr:blipFill>
        <xdr:spPr>
          <a:xfrm>
            <a:off x="14021360" y="2896298"/>
            <a:ext cx="644340" cy="644340"/>
          </a:xfrm>
          <a:prstGeom prst="rect">
            <a:avLst/>
          </a:prstGeom>
        </xdr:spPr>
      </xdr:pic>
    </xdr:grpSp>
    <xdr:clientData/>
  </xdr:twoCellAnchor>
  <xdr:twoCellAnchor editAs="absolute">
    <xdr:from>
      <xdr:col>5</xdr:col>
      <xdr:colOff>471155</xdr:colOff>
      <xdr:row>44</xdr:row>
      <xdr:rowOff>16180</xdr:rowOff>
    </xdr:from>
    <xdr:to>
      <xdr:col>10</xdr:col>
      <xdr:colOff>1506681</xdr:colOff>
      <xdr:row>57</xdr:row>
      <xdr:rowOff>121228</xdr:rowOff>
    </xdr:to>
    <xdr:grpSp>
      <xdr:nvGrpSpPr>
        <xdr:cNvPr id="170" name="Group 169">
          <a:extLst>
            <a:ext uri="{FF2B5EF4-FFF2-40B4-BE49-F238E27FC236}">
              <a16:creationId xmlns:a16="http://schemas.microsoft.com/office/drawing/2014/main" id="{0EF112BC-39B1-D170-B1EE-ACF53AE24E2F}"/>
            </a:ext>
          </a:extLst>
        </xdr:cNvPr>
        <xdr:cNvGrpSpPr/>
      </xdr:nvGrpSpPr>
      <xdr:grpSpPr>
        <a:xfrm>
          <a:off x="4973882" y="9160180"/>
          <a:ext cx="7997435" cy="2806684"/>
          <a:chOff x="4146176" y="6400465"/>
          <a:chExt cx="7405227" cy="2280492"/>
        </a:xfrm>
      </xdr:grpSpPr>
      <xdr:cxnSp macro="">
        <xdr:nvCxnSpPr>
          <xdr:cNvPr id="126" name="Straight Connector 125">
            <a:extLst>
              <a:ext uri="{FF2B5EF4-FFF2-40B4-BE49-F238E27FC236}">
                <a16:creationId xmlns:a16="http://schemas.microsoft.com/office/drawing/2014/main" id="{31FB2A9B-FA61-285E-3C68-D1CB7B49371A}"/>
              </a:ext>
            </a:extLst>
          </xdr:cNvPr>
          <xdr:cNvCxnSpPr/>
        </xdr:nvCxnSpPr>
        <xdr:spPr>
          <a:xfrm>
            <a:off x="4244227" y="6835588"/>
            <a:ext cx="6583680" cy="0"/>
          </a:xfrm>
          <a:prstGeom prst="line">
            <a:avLst/>
          </a:prstGeom>
          <a:ln>
            <a:solidFill>
              <a:schemeClr val="bg1">
                <a:lumMod val="85000"/>
              </a:schemeClr>
            </a:solidFill>
          </a:ln>
        </xdr:spPr>
        <xdr:style>
          <a:lnRef idx="1">
            <a:schemeClr val="accent1"/>
          </a:lnRef>
          <a:fillRef idx="0">
            <a:schemeClr val="accent1"/>
          </a:fillRef>
          <a:effectRef idx="0">
            <a:schemeClr val="accent1"/>
          </a:effectRef>
          <a:fontRef idx="minor">
            <a:schemeClr val="tx1"/>
          </a:fontRef>
        </xdr:style>
      </xdr:cxnSp>
      <xdr:grpSp>
        <xdr:nvGrpSpPr>
          <xdr:cNvPr id="168" name="Group 167">
            <a:extLst>
              <a:ext uri="{FF2B5EF4-FFF2-40B4-BE49-F238E27FC236}">
                <a16:creationId xmlns:a16="http://schemas.microsoft.com/office/drawing/2014/main" id="{E2A404B5-2DDD-A13C-669C-8509EA888274}"/>
              </a:ext>
            </a:extLst>
          </xdr:cNvPr>
          <xdr:cNvGrpSpPr/>
        </xdr:nvGrpSpPr>
        <xdr:grpSpPr>
          <a:xfrm>
            <a:off x="4256239" y="6400465"/>
            <a:ext cx="7295164" cy="2280492"/>
            <a:chOff x="4256239" y="6400465"/>
            <a:chExt cx="7295164" cy="2280492"/>
          </a:xfrm>
        </xdr:grpSpPr>
        <xdr:sp macro="" textlink="">
          <xdr:nvSpPr>
            <xdr:cNvPr id="112" name="TextBox 111">
              <a:extLst>
                <a:ext uri="{FF2B5EF4-FFF2-40B4-BE49-F238E27FC236}">
                  <a16:creationId xmlns:a16="http://schemas.microsoft.com/office/drawing/2014/main" id="{3B16CEE7-3F20-0CFE-5237-3A706E814F63}"/>
                </a:ext>
              </a:extLst>
            </xdr:cNvPr>
            <xdr:cNvSpPr txBox="1"/>
          </xdr:nvSpPr>
          <xdr:spPr>
            <a:xfrm>
              <a:off x="4256239" y="6422945"/>
              <a:ext cx="1977034" cy="3249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tx1"/>
                  </a:solidFill>
                  <a:latin typeface="Lato" panose="020F0502020204030203" pitchFamily="34" charset="0"/>
                  <a:ea typeface="Lato" panose="020F0502020204030203" pitchFamily="34" charset="0"/>
                  <a:cs typeface="Lato" panose="020F0502020204030203" pitchFamily="34" charset="0"/>
                </a:rPr>
                <a:t>Income</a:t>
              </a:r>
              <a:r>
                <a:rPr lang="en-US" sz="2000" b="1" baseline="0">
                  <a:solidFill>
                    <a:schemeClr val="tx1"/>
                  </a:solidFill>
                  <a:latin typeface="Lato" panose="020F0502020204030203" pitchFamily="34" charset="0"/>
                  <a:ea typeface="Lato" panose="020F0502020204030203" pitchFamily="34" charset="0"/>
                  <a:cs typeface="Lato" panose="020F0502020204030203" pitchFamily="34" charset="0"/>
                </a:rPr>
                <a:t> Source</a:t>
              </a:r>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48" name="TextBox 147">
              <a:hlinkClick xmlns:r="http://schemas.openxmlformats.org/officeDocument/2006/relationships" r:id="rId11" tooltip="View All"/>
              <a:extLst>
                <a:ext uri="{FF2B5EF4-FFF2-40B4-BE49-F238E27FC236}">
                  <a16:creationId xmlns:a16="http://schemas.microsoft.com/office/drawing/2014/main" id="{2EB3EC23-7E84-9955-35AC-130101D6D1D0}"/>
                </a:ext>
              </a:extLst>
            </xdr:cNvPr>
            <xdr:cNvSpPr txBox="1"/>
          </xdr:nvSpPr>
          <xdr:spPr>
            <a:xfrm>
              <a:off x="9959228" y="6400465"/>
              <a:ext cx="1022538"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View All</a:t>
              </a:r>
            </a:p>
          </xdr:txBody>
        </xdr:sp>
        <xdr:sp macro="" textlink="#REF!">
          <xdr:nvSpPr>
            <xdr:cNvPr id="149" name="TextBox 148">
              <a:extLst>
                <a:ext uri="{FF2B5EF4-FFF2-40B4-BE49-F238E27FC236}">
                  <a16:creationId xmlns:a16="http://schemas.microsoft.com/office/drawing/2014/main" id="{CAA0E5FD-158A-E50F-C5DC-EC780D6E2F28}"/>
                </a:ext>
              </a:extLst>
            </xdr:cNvPr>
            <xdr:cNvSpPr txBox="1"/>
          </xdr:nvSpPr>
          <xdr:spPr>
            <a:xfrm>
              <a:off x="4424328" y="6904730"/>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107A7B36-55BF-4298-B604-19527E20F59F}" type="TxLink">
                <a:rPr lang="en-US" sz="1600" b="1" i="0" u="none" strike="noStrike">
                  <a:solidFill>
                    <a:schemeClr val="bg1">
                      <a:lumMod val="50000"/>
                    </a:schemeClr>
                  </a:solidFill>
                  <a:latin typeface="Arial"/>
                  <a:ea typeface="Lato" panose="020F0502020204030203" pitchFamily="34" charset="0"/>
                  <a:cs typeface="Arial"/>
                </a:rPr>
                <a:pPr algn="ctr"/>
                <a:t>Salary</a:t>
              </a:fld>
              <a:endParaRPr lang="en-US" sz="32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7">
          <xdr:nvSpPr>
            <xdr:cNvPr id="150" name="TextBox 149">
              <a:extLst>
                <a:ext uri="{FF2B5EF4-FFF2-40B4-BE49-F238E27FC236}">
                  <a16:creationId xmlns:a16="http://schemas.microsoft.com/office/drawing/2014/main" id="{74A73EA1-81F9-F1C6-E314-6EA50E1EDD86}"/>
                </a:ext>
              </a:extLst>
            </xdr:cNvPr>
            <xdr:cNvSpPr txBox="1"/>
          </xdr:nvSpPr>
          <xdr:spPr>
            <a:xfrm>
              <a:off x="4522379" y="7212892"/>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A5426652-ED25-47EB-9F58-1853BDDD6A6C}" type="TxLink">
                <a:rPr lang="en-US" sz="1800" b="1" i="0" u="none" strike="noStrike">
                  <a:solidFill>
                    <a:srgbClr val="000000"/>
                  </a:solidFill>
                  <a:latin typeface="Arial"/>
                  <a:ea typeface="Lato" panose="020F0502020204030203" pitchFamily="34" charset="0"/>
                  <a:cs typeface="Arial"/>
                </a:rPr>
                <a:pPr algn="ctr"/>
                <a:t>$13,000</a:t>
              </a:fld>
              <a:endParaRPr lang="en-US" sz="4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3" name="TextBox 152">
              <a:extLst>
                <a:ext uri="{FF2B5EF4-FFF2-40B4-BE49-F238E27FC236}">
                  <a16:creationId xmlns:a16="http://schemas.microsoft.com/office/drawing/2014/main" id="{79493B27-A526-581B-7924-1CDA1A22452D}"/>
                </a:ext>
              </a:extLst>
            </xdr:cNvPr>
            <xdr:cNvSpPr txBox="1"/>
          </xdr:nvSpPr>
          <xdr:spPr>
            <a:xfrm>
              <a:off x="4984623" y="7927267"/>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898CAF22-2952-49F9-95FC-9F494381628A}" type="TxLink">
                <a:rPr lang="en-US" sz="1600" b="1" i="0" u="none" strike="noStrike">
                  <a:solidFill>
                    <a:schemeClr val="bg1">
                      <a:lumMod val="50000"/>
                    </a:schemeClr>
                  </a:solidFill>
                  <a:latin typeface="Arial"/>
                  <a:ea typeface="Lato" panose="020F0502020204030203" pitchFamily="34" charset="0"/>
                  <a:cs typeface="Arial"/>
                </a:rPr>
                <a:pPr algn="l"/>
                <a:t>My Shop</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6">
          <xdr:nvSpPr>
            <xdr:cNvPr id="154" name="TextBox 153">
              <a:extLst>
                <a:ext uri="{FF2B5EF4-FFF2-40B4-BE49-F238E27FC236}">
                  <a16:creationId xmlns:a16="http://schemas.microsoft.com/office/drawing/2014/main" id="{2C3EE044-2579-A38A-360C-4A2370BD1715}"/>
                </a:ext>
              </a:extLst>
            </xdr:cNvPr>
            <xdr:cNvSpPr txBox="1"/>
          </xdr:nvSpPr>
          <xdr:spPr>
            <a:xfrm>
              <a:off x="4956608" y="8249437"/>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ADCB9F-15CA-4B9E-8AB4-A95719513A42}" type="TxLink">
                <a:rPr lang="en-US" sz="1800" b="1" i="0" u="none" strike="noStrike">
                  <a:solidFill>
                    <a:srgbClr val="000000"/>
                  </a:solidFill>
                  <a:latin typeface="Arial"/>
                  <a:ea typeface="Lato" panose="020F0502020204030203" pitchFamily="34" charset="0"/>
                  <a:cs typeface="Arial"/>
                </a:rPr>
                <a:pPr algn="l"/>
                <a:t>$8,000</a:t>
              </a:fld>
              <a:endParaRPr lang="en-US" sz="54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6" name="TextBox 155">
              <a:extLst>
                <a:ext uri="{FF2B5EF4-FFF2-40B4-BE49-F238E27FC236}">
                  <a16:creationId xmlns:a16="http://schemas.microsoft.com/office/drawing/2014/main" id="{0D1A7EFB-B385-2E6E-DF1C-FE83A9FBECF5}"/>
                </a:ext>
              </a:extLst>
            </xdr:cNvPr>
            <xdr:cNvSpPr txBox="1"/>
          </xdr:nvSpPr>
          <xdr:spPr>
            <a:xfrm>
              <a:off x="9452967" y="6932744"/>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EB197851-4E08-42AF-8ABA-49DC9045E090}" type="TxLink">
                <a:rPr lang="en-US" sz="1600" b="1" i="0" u="none" strike="noStrike">
                  <a:solidFill>
                    <a:schemeClr val="bg1">
                      <a:lumMod val="50000"/>
                    </a:schemeClr>
                  </a:solidFill>
                  <a:latin typeface="Arial"/>
                  <a:ea typeface="Lato" panose="020F0502020204030203" pitchFamily="34" charset="0"/>
                  <a:cs typeface="Arial"/>
                </a:rPr>
                <a:pPr algn="ctr"/>
                <a:t>E-commerce</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4">
          <xdr:nvSpPr>
            <xdr:cNvPr id="157" name="TextBox 156">
              <a:extLst>
                <a:ext uri="{FF2B5EF4-FFF2-40B4-BE49-F238E27FC236}">
                  <a16:creationId xmlns:a16="http://schemas.microsoft.com/office/drawing/2014/main" id="{87FC49D0-0C81-5027-4991-DE9B748C8490}"/>
                </a:ext>
              </a:extLst>
            </xdr:cNvPr>
            <xdr:cNvSpPr txBox="1"/>
          </xdr:nvSpPr>
          <xdr:spPr>
            <a:xfrm>
              <a:off x="9368923" y="7268921"/>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F9608E4D-9845-4847-8FEB-0C0434B1C205}" type="TxLink">
                <a:rPr lang="en-US" sz="1800" b="1" i="0" u="none" strike="noStrike">
                  <a:solidFill>
                    <a:srgbClr val="000000"/>
                  </a:solidFill>
                  <a:latin typeface="Arial"/>
                  <a:ea typeface="Lato" panose="020F0502020204030203" pitchFamily="34" charset="0"/>
                  <a:cs typeface="Arial"/>
                </a:rPr>
                <a:pPr algn="ctr"/>
                <a:t>$2,100</a:t>
              </a:fld>
              <a:endParaRPr lang="en-US" sz="6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sp macro="" textlink="#REF!">
          <xdr:nvSpPr>
            <xdr:cNvPr id="159" name="TextBox 158">
              <a:extLst>
                <a:ext uri="{FF2B5EF4-FFF2-40B4-BE49-F238E27FC236}">
                  <a16:creationId xmlns:a16="http://schemas.microsoft.com/office/drawing/2014/main" id="{042C5CE2-1328-EAEB-1214-EF4BAC53F726}"/>
                </a:ext>
              </a:extLst>
            </xdr:cNvPr>
            <xdr:cNvSpPr txBox="1"/>
          </xdr:nvSpPr>
          <xdr:spPr>
            <a:xfrm>
              <a:off x="9574369" y="7908616"/>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4ED7CD15-72DA-4230-8A1D-F4E4D0B3DB11}" type="TxLink">
                <a:rPr lang="en-US" sz="1600" b="1" i="0" u="none" strike="noStrike">
                  <a:solidFill>
                    <a:schemeClr val="bg1">
                      <a:lumMod val="50000"/>
                    </a:schemeClr>
                  </a:solidFill>
                  <a:latin typeface="Arial"/>
                  <a:ea typeface="Lato" panose="020F0502020204030203" pitchFamily="34" charset="0"/>
                  <a:cs typeface="Arial"/>
                </a:rPr>
                <a:pPr algn="ctr"/>
                <a:t>Google Adsecne</a:t>
              </a:fld>
              <a:endParaRPr lang="en-US" sz="4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Pivot Table'!G5">
          <xdr:nvSpPr>
            <xdr:cNvPr id="160" name="TextBox 159">
              <a:extLst>
                <a:ext uri="{FF2B5EF4-FFF2-40B4-BE49-F238E27FC236}">
                  <a16:creationId xmlns:a16="http://schemas.microsoft.com/office/drawing/2014/main" id="{268BC137-4FC9-56CA-E052-3F95272E9235}"/>
                </a:ext>
              </a:extLst>
            </xdr:cNvPr>
            <xdr:cNvSpPr txBox="1"/>
          </xdr:nvSpPr>
          <xdr:spPr>
            <a:xfrm>
              <a:off x="9523005" y="8277450"/>
              <a:ext cx="1977034" cy="4035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81924DFB-FD33-44D9-BF4A-28CDFDDC9FFF}" type="TxLink">
                <a:rPr lang="en-US" sz="1800" b="1" i="0" u="none" strike="noStrike">
                  <a:solidFill>
                    <a:srgbClr val="000000"/>
                  </a:solidFill>
                  <a:latin typeface="Arial"/>
                  <a:ea typeface="Lato" panose="020F0502020204030203" pitchFamily="34" charset="0"/>
                  <a:cs typeface="Arial"/>
                </a:rPr>
                <a:pPr algn="ctr"/>
                <a:t>$140</a:t>
              </a:fld>
              <a:endParaRPr lang="en-US" sz="6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sp macro="" textlink="">
        <xdr:nvSpPr>
          <xdr:cNvPr id="161" name="Rectangle: Rounded Corners 160">
            <a:extLst>
              <a:ext uri="{FF2B5EF4-FFF2-40B4-BE49-F238E27FC236}">
                <a16:creationId xmlns:a16="http://schemas.microsoft.com/office/drawing/2014/main" id="{275CFC67-7370-47F0-AD91-D228CD503F8C}"/>
              </a:ext>
            </a:extLst>
          </xdr:cNvPr>
          <xdr:cNvSpPr/>
        </xdr:nvSpPr>
        <xdr:spPr>
          <a:xfrm>
            <a:off x="8908677" y="7984191"/>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Rectangle: Rounded Corners 161">
            <a:extLst>
              <a:ext uri="{FF2B5EF4-FFF2-40B4-BE49-F238E27FC236}">
                <a16:creationId xmlns:a16="http://schemas.microsoft.com/office/drawing/2014/main" id="{08E2DA35-7E65-C903-CAE7-C73413307CFB}"/>
              </a:ext>
            </a:extLst>
          </xdr:cNvPr>
          <xdr:cNvSpPr/>
        </xdr:nvSpPr>
        <xdr:spPr>
          <a:xfrm>
            <a:off x="8894670" y="6989668"/>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Rectangle: Rounded Corners 162">
            <a:extLst>
              <a:ext uri="{FF2B5EF4-FFF2-40B4-BE49-F238E27FC236}">
                <a16:creationId xmlns:a16="http://schemas.microsoft.com/office/drawing/2014/main" id="{A2A9CA1F-E2ED-D5DA-C6C2-D8D725780375}"/>
              </a:ext>
            </a:extLst>
          </xdr:cNvPr>
          <xdr:cNvSpPr/>
        </xdr:nvSpPr>
        <xdr:spPr>
          <a:xfrm>
            <a:off x="4146176" y="7998197"/>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Rectangle: Rounded Corners 163">
            <a:extLst>
              <a:ext uri="{FF2B5EF4-FFF2-40B4-BE49-F238E27FC236}">
                <a16:creationId xmlns:a16="http://schemas.microsoft.com/office/drawing/2014/main" id="{1CD24FA7-E15A-210B-C6A2-7F1AD405BDEE}"/>
              </a:ext>
            </a:extLst>
          </xdr:cNvPr>
          <xdr:cNvSpPr/>
        </xdr:nvSpPr>
        <xdr:spPr>
          <a:xfrm>
            <a:off x="4160186" y="6975661"/>
            <a:ext cx="713232" cy="640080"/>
          </a:xfrm>
          <a:prstGeom prst="roundRect">
            <a:avLst>
              <a:gd name="adj" fmla="val 23748"/>
            </a:avLst>
          </a:prstGeom>
          <a:solidFill>
            <a:schemeClr val="bg1"/>
          </a:solidFill>
          <a:ln>
            <a:noFill/>
          </a:ln>
          <a:effectLst>
            <a:outerShdw blurRad="76200" dist="12700" dir="5400000" algn="tr" rotWithShape="0">
              <a:prstClr val="black">
                <a:alpha val="5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absolute">
    <xdr:from>
      <xdr:col>5</xdr:col>
      <xdr:colOff>554476</xdr:colOff>
      <xdr:row>47</xdr:row>
      <xdr:rowOff>106406</xdr:rowOff>
    </xdr:from>
    <xdr:to>
      <xdr:col>6</xdr:col>
      <xdr:colOff>311344</xdr:colOff>
      <xdr:row>51</xdr:row>
      <xdr:rowOff>17430</xdr:rowOff>
    </xdr:to>
    <xdr:pic>
      <xdr:nvPicPr>
        <xdr:cNvPr id="167" name="Picture 166">
          <a:extLst>
            <a:ext uri="{FF2B5EF4-FFF2-40B4-BE49-F238E27FC236}">
              <a16:creationId xmlns:a16="http://schemas.microsoft.com/office/drawing/2014/main" id="{7D719AD8-6D19-207D-BB28-0064A778170B}"/>
            </a:ext>
          </a:extLst>
        </xdr:cNvPr>
        <xdr:cNvPicPr>
          <a:picLocks noChangeAspect="1"/>
        </xdr:cNvPicPr>
      </xdr:nvPicPr>
      <xdr:blipFill>
        <a:blip xmlns:r="http://schemas.openxmlformats.org/officeDocument/2006/relationships" r:embed="rId12"/>
        <a:stretch>
          <a:fillRect/>
        </a:stretch>
      </xdr:blipFill>
      <xdr:spPr>
        <a:xfrm>
          <a:off x="5057203" y="9873861"/>
          <a:ext cx="657414" cy="742296"/>
        </a:xfrm>
        <a:prstGeom prst="rect">
          <a:avLst/>
        </a:prstGeom>
        <a:noFill/>
        <a:ln>
          <a:noFill/>
        </a:ln>
      </xdr:spPr>
    </xdr:pic>
    <xdr:clientData/>
  </xdr:twoCellAnchor>
  <xdr:twoCellAnchor editAs="absolute">
    <xdr:from>
      <xdr:col>5</xdr:col>
      <xdr:colOff>524179</xdr:colOff>
      <xdr:row>53</xdr:row>
      <xdr:rowOff>154626</xdr:rowOff>
    </xdr:from>
    <xdr:to>
      <xdr:col>6</xdr:col>
      <xdr:colOff>220450</xdr:colOff>
      <xdr:row>57</xdr:row>
      <xdr:rowOff>635</xdr:rowOff>
    </xdr:to>
    <xdr:pic>
      <xdr:nvPicPr>
        <xdr:cNvPr id="171" name="Picture 170">
          <a:extLst>
            <a:ext uri="{FF2B5EF4-FFF2-40B4-BE49-F238E27FC236}">
              <a16:creationId xmlns:a16="http://schemas.microsoft.com/office/drawing/2014/main" id="{FAEEF1D9-AAF1-C61A-E125-EB192F74E7A7}"/>
            </a:ext>
          </a:extLst>
        </xdr:cNvPr>
        <xdr:cNvPicPr>
          <a:picLocks noChangeAspect="1"/>
        </xdr:cNvPicPr>
      </xdr:nvPicPr>
      <xdr:blipFill>
        <a:blip xmlns:r="http://schemas.openxmlformats.org/officeDocument/2006/relationships" r:embed="rId13"/>
        <a:stretch>
          <a:fillRect/>
        </a:stretch>
      </xdr:blipFill>
      <xdr:spPr>
        <a:xfrm>
          <a:off x="5026906" y="11168990"/>
          <a:ext cx="596817" cy="677281"/>
        </a:xfrm>
        <a:prstGeom prst="rect">
          <a:avLst/>
        </a:prstGeom>
        <a:noFill/>
        <a:ln>
          <a:noFill/>
        </a:ln>
      </xdr:spPr>
    </xdr:pic>
    <xdr:clientData/>
  </xdr:twoCellAnchor>
  <xdr:twoCellAnchor editAs="absolute">
    <xdr:from>
      <xdr:col>9</xdr:col>
      <xdr:colOff>310216</xdr:colOff>
      <xdr:row>47</xdr:row>
      <xdr:rowOff>107707</xdr:rowOff>
    </xdr:from>
    <xdr:to>
      <xdr:col>9</xdr:col>
      <xdr:colOff>961623</xdr:colOff>
      <xdr:row>51</xdr:row>
      <xdr:rowOff>16128</xdr:rowOff>
    </xdr:to>
    <xdr:pic>
      <xdr:nvPicPr>
        <xdr:cNvPr id="172" name="Picture 171">
          <a:extLst>
            <a:ext uri="{FF2B5EF4-FFF2-40B4-BE49-F238E27FC236}">
              <a16:creationId xmlns:a16="http://schemas.microsoft.com/office/drawing/2014/main" id="{A32DCB52-C4F7-382F-6171-095470FB73C3}"/>
            </a:ext>
          </a:extLst>
        </xdr:cNvPr>
        <xdr:cNvPicPr>
          <a:picLocks noChangeAspect="1"/>
        </xdr:cNvPicPr>
      </xdr:nvPicPr>
      <xdr:blipFill>
        <a:blip xmlns:r="http://schemas.openxmlformats.org/officeDocument/2006/relationships" r:embed="rId14"/>
        <a:stretch>
          <a:fillRect/>
        </a:stretch>
      </xdr:blipFill>
      <xdr:spPr>
        <a:xfrm>
          <a:off x="10181580" y="9875162"/>
          <a:ext cx="651407" cy="739693"/>
        </a:xfrm>
        <a:prstGeom prst="rect">
          <a:avLst/>
        </a:prstGeom>
        <a:noFill/>
        <a:ln>
          <a:noFill/>
        </a:ln>
      </xdr:spPr>
    </xdr:pic>
    <xdr:clientData/>
  </xdr:twoCellAnchor>
  <xdr:twoCellAnchor editAs="absolute">
    <xdr:from>
      <xdr:col>5</xdr:col>
      <xdr:colOff>511686</xdr:colOff>
      <xdr:row>39</xdr:row>
      <xdr:rowOff>62952</xdr:rowOff>
    </xdr:from>
    <xdr:to>
      <xdr:col>8</xdr:col>
      <xdr:colOff>255310</xdr:colOff>
      <xdr:row>43</xdr:row>
      <xdr:rowOff>69263</xdr:rowOff>
    </xdr:to>
    <xdr:sp macro="" textlink="">
      <xdr:nvSpPr>
        <xdr:cNvPr id="173" name="Rectangle: Rounded Corners 172">
          <a:extLst>
            <a:ext uri="{FF2B5EF4-FFF2-40B4-BE49-F238E27FC236}">
              <a16:creationId xmlns:a16="http://schemas.microsoft.com/office/drawing/2014/main" id="{07663E9A-2B17-5B13-39DE-707B3A3FD209}"/>
            </a:ext>
          </a:extLst>
        </xdr:cNvPr>
        <xdr:cNvSpPr/>
      </xdr:nvSpPr>
      <xdr:spPr>
        <a:xfrm>
          <a:off x="5014413" y="8167861"/>
          <a:ext cx="3518988" cy="837584"/>
        </a:xfrm>
        <a:prstGeom prst="roundRect">
          <a:avLst>
            <a:gd name="adj" fmla="val 8504"/>
          </a:avLst>
        </a:prstGeom>
        <a:solidFill>
          <a:srgbClr val="F9F9F9"/>
        </a:solidFill>
        <a:ln>
          <a:solidFill>
            <a:schemeClr val="bg1">
              <a:lumMod val="7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7</xdr:col>
      <xdr:colOff>693327</xdr:colOff>
      <xdr:row>39</xdr:row>
      <xdr:rowOff>112401</xdr:rowOff>
    </xdr:from>
    <xdr:to>
      <xdr:col>8</xdr:col>
      <xdr:colOff>225022</xdr:colOff>
      <xdr:row>43</xdr:row>
      <xdr:rowOff>5687</xdr:rowOff>
    </xdr:to>
    <xdr:grpSp>
      <xdr:nvGrpSpPr>
        <xdr:cNvPr id="116" name="Group 115">
          <a:extLst>
            <a:ext uri="{FF2B5EF4-FFF2-40B4-BE49-F238E27FC236}">
              <a16:creationId xmlns:a16="http://schemas.microsoft.com/office/drawing/2014/main" id="{FCCEC568-9CAB-41CE-29FA-9DDA67012984}"/>
            </a:ext>
          </a:extLst>
        </xdr:cNvPr>
        <xdr:cNvGrpSpPr/>
      </xdr:nvGrpSpPr>
      <xdr:grpSpPr>
        <a:xfrm>
          <a:off x="7378145" y="8217310"/>
          <a:ext cx="1124968" cy="724559"/>
          <a:chOff x="6275294" y="5476876"/>
          <a:chExt cx="1036544" cy="686360"/>
        </a:xfrm>
      </xdr:grpSpPr>
      <xdr:sp macro="" textlink="">
        <xdr:nvSpPr>
          <xdr:cNvPr id="88" name="TextBox 87">
            <a:extLst>
              <a:ext uri="{FF2B5EF4-FFF2-40B4-BE49-F238E27FC236}">
                <a16:creationId xmlns:a16="http://schemas.microsoft.com/office/drawing/2014/main" id="{C6FEECA8-6B6F-4901-8F94-90DDB94421EE}"/>
              </a:ext>
            </a:extLst>
          </xdr:cNvPr>
          <xdr:cNvSpPr txBox="1"/>
        </xdr:nvSpPr>
        <xdr:spPr>
          <a:xfrm>
            <a:off x="6275294" y="5476876"/>
            <a:ext cx="1036544" cy="3641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p>
        </xdr:txBody>
      </xdr:sp>
      <xdr:sp macro="" textlink="'Pivot Table'!G8">
        <xdr:nvSpPr>
          <xdr:cNvPr id="109" name="TextBox 108">
            <a:extLst>
              <a:ext uri="{FF2B5EF4-FFF2-40B4-BE49-F238E27FC236}">
                <a16:creationId xmlns:a16="http://schemas.microsoft.com/office/drawing/2014/main" id="{5CC1BCC5-5F13-13EA-743E-5418E56F7B71}"/>
              </a:ext>
            </a:extLst>
          </xdr:cNvPr>
          <xdr:cNvSpPr txBox="1"/>
        </xdr:nvSpPr>
        <xdr:spPr>
          <a:xfrm>
            <a:off x="6331324" y="5764125"/>
            <a:ext cx="961666" cy="3991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BFE70210-0996-4A69-A0BA-E74D30377662}" type="TxLink">
              <a:rPr lang="en-US" sz="1600" b="1" i="0" u="none" strike="noStrike">
                <a:solidFill>
                  <a:schemeClr val="tx1"/>
                </a:solidFill>
                <a:latin typeface="Arial"/>
                <a:ea typeface="Lato" panose="020F0502020204030203" pitchFamily="34" charset="0"/>
                <a:cs typeface="Arial"/>
              </a:rPr>
              <a:pPr algn="l"/>
              <a:t>$23,240</a:t>
            </a:fld>
            <a:endParaRPr lang="en-US" sz="16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8</xdr:col>
      <xdr:colOff>763028</xdr:colOff>
      <xdr:row>39</xdr:row>
      <xdr:rowOff>86594</xdr:rowOff>
    </xdr:from>
    <xdr:to>
      <xdr:col>10</xdr:col>
      <xdr:colOff>1064494</xdr:colOff>
      <xdr:row>43</xdr:row>
      <xdr:rowOff>55821</xdr:rowOff>
    </xdr:to>
    <xdr:grpSp>
      <xdr:nvGrpSpPr>
        <xdr:cNvPr id="158" name="Group 157">
          <a:extLst>
            <a:ext uri="{FF2B5EF4-FFF2-40B4-BE49-F238E27FC236}">
              <a16:creationId xmlns:a16="http://schemas.microsoft.com/office/drawing/2014/main" id="{AB75EAA0-2862-6767-3CAD-9F4D6D5AB60E}"/>
            </a:ext>
          </a:extLst>
        </xdr:cNvPr>
        <xdr:cNvGrpSpPr/>
      </xdr:nvGrpSpPr>
      <xdr:grpSpPr>
        <a:xfrm>
          <a:off x="9041119" y="8191503"/>
          <a:ext cx="3488011" cy="800500"/>
          <a:chOff x="7781354" y="5435649"/>
          <a:chExt cx="3235698" cy="764543"/>
        </a:xfrm>
        <a:solidFill>
          <a:schemeClr val="bg1"/>
        </a:solidFill>
        <a:effectLst>
          <a:outerShdw blurRad="215900" dist="38100" dir="8100000" sx="102000" sy="102000" algn="tr" rotWithShape="0">
            <a:prstClr val="black">
              <a:alpha val="14000"/>
            </a:prstClr>
          </a:outerShdw>
        </a:effectLst>
      </xdr:grpSpPr>
      <xdr:sp macro="" textlink="">
        <xdr:nvSpPr>
          <xdr:cNvPr id="16" name="Rectangle: Rounded Corners 15">
            <a:extLst>
              <a:ext uri="{FF2B5EF4-FFF2-40B4-BE49-F238E27FC236}">
                <a16:creationId xmlns:a16="http://schemas.microsoft.com/office/drawing/2014/main" id="{83BE130B-8238-6D05-7537-127C9B2AFFCE}"/>
              </a:ext>
            </a:extLst>
          </xdr:cNvPr>
          <xdr:cNvSpPr/>
        </xdr:nvSpPr>
        <xdr:spPr>
          <a:xfrm>
            <a:off x="7781354" y="5435649"/>
            <a:ext cx="3235698" cy="764543"/>
          </a:xfrm>
          <a:prstGeom prst="roundRect">
            <a:avLst>
              <a:gd name="adj" fmla="val 8504"/>
            </a:avLst>
          </a:prstGeom>
          <a:grpFill/>
          <a:ln>
            <a:noFill/>
          </a:ln>
          <a:effectLst>
            <a:outerShdw blurRad="50800" dist="50800" dir="5400000" algn="ctr" rotWithShape="0">
              <a:schemeClr val="bg1"/>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151" name="Group 150">
            <a:extLst>
              <a:ext uri="{FF2B5EF4-FFF2-40B4-BE49-F238E27FC236}">
                <a16:creationId xmlns:a16="http://schemas.microsoft.com/office/drawing/2014/main" id="{FC9D4479-D956-D143-A4CB-652C0F35C62F}"/>
              </a:ext>
            </a:extLst>
          </xdr:cNvPr>
          <xdr:cNvGrpSpPr/>
        </xdr:nvGrpSpPr>
        <xdr:grpSpPr>
          <a:xfrm>
            <a:off x="9666685" y="5518349"/>
            <a:ext cx="1297455" cy="637136"/>
            <a:chOff x="6066796" y="5504342"/>
            <a:chExt cx="1297455" cy="637136"/>
          </a:xfrm>
          <a:grpFill/>
        </xdr:grpSpPr>
        <xdr:sp macro="" textlink="">
          <xdr:nvSpPr>
            <xdr:cNvPr id="152" name="TextBox 151">
              <a:extLst>
                <a:ext uri="{FF2B5EF4-FFF2-40B4-BE49-F238E27FC236}">
                  <a16:creationId xmlns:a16="http://schemas.microsoft.com/office/drawing/2014/main" id="{DC0D243C-5EF9-D941-A2AB-008B3CF5509C}"/>
                </a:ext>
              </a:extLst>
            </xdr:cNvPr>
            <xdr:cNvSpPr txBox="1"/>
          </xdr:nvSpPr>
          <xdr:spPr>
            <a:xfrm>
              <a:off x="6066796" y="5504342"/>
              <a:ext cx="1297455" cy="330805"/>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Spending</a:t>
              </a:r>
            </a:p>
          </xdr:txBody>
        </xdr:sp>
        <xdr:sp macro="" textlink="'Pivot Table'!C7">
          <xdr:nvSpPr>
            <xdr:cNvPr id="155" name="TextBox 154">
              <a:extLst>
                <a:ext uri="{FF2B5EF4-FFF2-40B4-BE49-F238E27FC236}">
                  <a16:creationId xmlns:a16="http://schemas.microsoft.com/office/drawing/2014/main" id="{35A2C019-5215-A6B4-05C7-DE1A63B6B7AE}"/>
                </a:ext>
              </a:extLst>
            </xdr:cNvPr>
            <xdr:cNvSpPr txBox="1"/>
          </xdr:nvSpPr>
          <xdr:spPr>
            <a:xfrm>
              <a:off x="6234346" y="5818611"/>
              <a:ext cx="973531" cy="322867"/>
            </a:xfrm>
            <a:prstGeom prst="rect">
              <a:avLst/>
            </a:prstGeom>
            <a:grp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AC8916CB-F296-411F-82BA-24A13C0DE3D8}" type="TxLink">
                <a:rPr lang="en-US" sz="1600" b="1" i="0" u="none" strike="noStrike">
                  <a:solidFill>
                    <a:schemeClr val="tx1"/>
                  </a:solidFill>
                  <a:latin typeface="Arial"/>
                  <a:ea typeface="Lato" panose="020F0502020204030203" pitchFamily="34" charset="0"/>
                  <a:cs typeface="Arial"/>
                </a:rPr>
                <a:pPr algn="l"/>
                <a:t>$7,842</a:t>
              </a:fld>
              <a:endParaRPr lang="en-US" sz="2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grpSp>
    <xdr:clientData/>
  </xdr:twoCellAnchor>
  <xdr:twoCellAnchor editAs="absolute">
    <xdr:from>
      <xdr:col>5</xdr:col>
      <xdr:colOff>432994</xdr:colOff>
      <xdr:row>39</xdr:row>
      <xdr:rowOff>4949</xdr:rowOff>
    </xdr:from>
    <xdr:to>
      <xdr:col>7</xdr:col>
      <xdr:colOff>528901</xdr:colOff>
      <xdr:row>44</xdr:row>
      <xdr:rowOff>15535</xdr:rowOff>
    </xdr:to>
    <xdr:graphicFrame macro="">
      <xdr:nvGraphicFramePr>
        <xdr:cNvPr id="132" name="Chart 131">
          <a:extLst>
            <a:ext uri="{FF2B5EF4-FFF2-40B4-BE49-F238E27FC236}">
              <a16:creationId xmlns:a16="http://schemas.microsoft.com/office/drawing/2014/main" id="{D5B0F1A5-7B93-4490-9481-29619B7AAC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editAs="absolute">
    <xdr:from>
      <xdr:col>12</xdr:col>
      <xdr:colOff>311728</xdr:colOff>
      <xdr:row>14</xdr:row>
      <xdr:rowOff>121228</xdr:rowOff>
    </xdr:from>
    <xdr:to>
      <xdr:col>20</xdr:col>
      <xdr:colOff>675411</xdr:colOff>
      <xdr:row>33</xdr:row>
      <xdr:rowOff>197428</xdr:rowOff>
    </xdr:to>
    <xdr:graphicFrame macro="">
      <xdr:nvGraphicFramePr>
        <xdr:cNvPr id="175" name="Chart 174">
          <a:extLst>
            <a:ext uri="{FF2B5EF4-FFF2-40B4-BE49-F238E27FC236}">
              <a16:creationId xmlns:a16="http://schemas.microsoft.com/office/drawing/2014/main" id="{1DB4FC7A-6394-4299-9631-4106CB3EE8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editAs="absolute">
    <xdr:from>
      <xdr:col>12</xdr:col>
      <xdr:colOff>225135</xdr:colOff>
      <xdr:row>11</xdr:row>
      <xdr:rowOff>17318</xdr:rowOff>
    </xdr:from>
    <xdr:to>
      <xdr:col>13</xdr:col>
      <xdr:colOff>1593271</xdr:colOff>
      <xdr:row>13</xdr:row>
      <xdr:rowOff>28619</xdr:rowOff>
    </xdr:to>
    <xdr:sp macro="" textlink="">
      <xdr:nvSpPr>
        <xdr:cNvPr id="179" name="TextBox 178">
          <a:extLst>
            <a:ext uri="{FF2B5EF4-FFF2-40B4-BE49-F238E27FC236}">
              <a16:creationId xmlns:a16="http://schemas.microsoft.com/office/drawing/2014/main" id="{BD3F3E6E-7910-4760-AB4B-CB7FEE4EC4EB}"/>
            </a:ext>
          </a:extLst>
        </xdr:cNvPr>
        <xdr:cNvSpPr txBox="1"/>
      </xdr:nvSpPr>
      <xdr:spPr>
        <a:xfrm>
          <a:off x="14876317" y="2303318"/>
          <a:ext cx="2961409" cy="42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tx1"/>
              </a:solidFill>
              <a:latin typeface="Lato" panose="020F0502020204030203" pitchFamily="34" charset="0"/>
              <a:ea typeface="Lato" panose="020F0502020204030203" pitchFamily="34" charset="0"/>
              <a:cs typeface="Lato" panose="020F0502020204030203" pitchFamily="34" charset="0"/>
            </a:rPr>
            <a:t>Income &amp; Expenses</a:t>
          </a:r>
        </a:p>
      </xdr:txBody>
    </xdr:sp>
    <xdr:clientData/>
  </xdr:twoCellAnchor>
  <xdr:twoCellAnchor editAs="absolute">
    <xdr:from>
      <xdr:col>17</xdr:col>
      <xdr:colOff>623454</xdr:colOff>
      <xdr:row>11</xdr:row>
      <xdr:rowOff>190502</xdr:rowOff>
    </xdr:from>
    <xdr:to>
      <xdr:col>21</xdr:col>
      <xdr:colOff>623454</xdr:colOff>
      <xdr:row>15</xdr:row>
      <xdr:rowOff>115211</xdr:rowOff>
    </xdr:to>
    <xdr:grpSp>
      <xdr:nvGrpSpPr>
        <xdr:cNvPr id="185" name="Group 184">
          <a:extLst>
            <a:ext uri="{FF2B5EF4-FFF2-40B4-BE49-F238E27FC236}">
              <a16:creationId xmlns:a16="http://schemas.microsoft.com/office/drawing/2014/main" id="{140F6930-91D2-9816-69B3-DC8D457AEAC7}"/>
            </a:ext>
          </a:extLst>
        </xdr:cNvPr>
        <xdr:cNvGrpSpPr/>
      </xdr:nvGrpSpPr>
      <xdr:grpSpPr>
        <a:xfrm>
          <a:off x="21335999" y="2476502"/>
          <a:ext cx="2770910" cy="755982"/>
          <a:chOff x="18374589" y="2407229"/>
          <a:chExt cx="2770910" cy="755982"/>
        </a:xfrm>
      </xdr:grpSpPr>
      <xdr:sp macro="" textlink="">
        <xdr:nvSpPr>
          <xdr:cNvPr id="180" name="TextBox 179">
            <a:extLst>
              <a:ext uri="{FF2B5EF4-FFF2-40B4-BE49-F238E27FC236}">
                <a16:creationId xmlns:a16="http://schemas.microsoft.com/office/drawing/2014/main" id="{04A350C4-9551-0C10-C2B8-79319C96EEF6}"/>
              </a:ext>
            </a:extLst>
          </xdr:cNvPr>
          <xdr:cNvSpPr txBox="1"/>
        </xdr:nvSpPr>
        <xdr:spPr>
          <a:xfrm>
            <a:off x="18859498" y="2736274"/>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8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Max, Income </a:t>
            </a:r>
          </a:p>
        </xdr:txBody>
      </xdr:sp>
      <xdr:sp macro="" textlink="'Pivot Table'!AB9">
        <xdr:nvSpPr>
          <xdr:cNvPr id="182" name="TextBox 181">
            <a:extLst>
              <a:ext uri="{FF2B5EF4-FFF2-40B4-BE49-F238E27FC236}">
                <a16:creationId xmlns:a16="http://schemas.microsoft.com/office/drawing/2014/main" id="{50DD2396-8DCB-E7C4-1E99-10B2DADCB784}"/>
              </a:ext>
            </a:extLst>
          </xdr:cNvPr>
          <xdr:cNvSpPr txBox="1"/>
        </xdr:nvSpPr>
        <xdr:spPr>
          <a:xfrm>
            <a:off x="18374589" y="2407229"/>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8D19791-3B36-4BDD-8210-9A1787B41525}" type="TxLink">
              <a:rPr lang="en-US" sz="2000" b="1" i="0" u="none" strike="noStrike">
                <a:solidFill>
                  <a:schemeClr val="tx1"/>
                </a:solidFill>
                <a:latin typeface="Calibri"/>
                <a:ea typeface="Lato" panose="020F0502020204030203" pitchFamily="34" charset="0"/>
                <a:cs typeface="Calibri"/>
              </a:rPr>
              <a:pPr algn="ctr"/>
              <a:t>$81,487</a:t>
            </a:fld>
            <a:endParaRPr lang="en-US" sz="32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15</xdr:col>
      <xdr:colOff>631244</xdr:colOff>
      <xdr:row>11</xdr:row>
      <xdr:rowOff>155864</xdr:rowOff>
    </xdr:from>
    <xdr:to>
      <xdr:col>19</xdr:col>
      <xdr:colOff>173180</xdr:colOff>
      <xdr:row>15</xdr:row>
      <xdr:rowOff>97892</xdr:rowOff>
    </xdr:to>
    <xdr:grpSp>
      <xdr:nvGrpSpPr>
        <xdr:cNvPr id="184" name="Group 183">
          <a:extLst>
            <a:ext uri="{FF2B5EF4-FFF2-40B4-BE49-F238E27FC236}">
              <a16:creationId xmlns:a16="http://schemas.microsoft.com/office/drawing/2014/main" id="{3B85DB88-069A-B01F-D711-F7FDCD4E5B1C}"/>
            </a:ext>
          </a:extLst>
        </xdr:cNvPr>
        <xdr:cNvGrpSpPr/>
      </xdr:nvGrpSpPr>
      <xdr:grpSpPr>
        <a:xfrm>
          <a:off x="19560017" y="2441864"/>
          <a:ext cx="2711163" cy="773301"/>
          <a:chOff x="21014745" y="2407227"/>
          <a:chExt cx="2711163" cy="773301"/>
        </a:xfrm>
      </xdr:grpSpPr>
      <xdr:sp macro="" textlink="">
        <xdr:nvSpPr>
          <xdr:cNvPr id="181" name="TextBox 180">
            <a:extLst>
              <a:ext uri="{FF2B5EF4-FFF2-40B4-BE49-F238E27FC236}">
                <a16:creationId xmlns:a16="http://schemas.microsoft.com/office/drawing/2014/main" id="{5EEE3AED-BA82-FAAD-AB75-229E78047876}"/>
              </a:ext>
            </a:extLst>
          </xdr:cNvPr>
          <xdr:cNvSpPr txBox="1"/>
        </xdr:nvSpPr>
        <xdr:spPr>
          <a:xfrm>
            <a:off x="21439907" y="2753591"/>
            <a:ext cx="2286001"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Max, Expenses</a:t>
            </a:r>
          </a:p>
        </xdr:txBody>
      </xdr:sp>
      <xdr:sp macro="" textlink="'Pivot Table'!AB10">
        <xdr:nvSpPr>
          <xdr:cNvPr id="183" name="TextBox 182">
            <a:extLst>
              <a:ext uri="{FF2B5EF4-FFF2-40B4-BE49-F238E27FC236}">
                <a16:creationId xmlns:a16="http://schemas.microsoft.com/office/drawing/2014/main" id="{43AA4EA8-D493-12D5-CF3F-A3DD8463C413}"/>
              </a:ext>
            </a:extLst>
          </xdr:cNvPr>
          <xdr:cNvSpPr txBox="1"/>
        </xdr:nvSpPr>
        <xdr:spPr>
          <a:xfrm>
            <a:off x="21014745" y="2407227"/>
            <a:ext cx="2295526" cy="426937"/>
          </a:xfrm>
          <a:prstGeom prst="rect">
            <a:avLst/>
          </a:prstGeom>
          <a:noFill/>
          <a:ln w="9525" cmpd="sng">
            <a:noFill/>
          </a:ln>
          <a:effectLst>
            <a:outerShdw blurRad="127000" dist="38100" dir="5400000" sx="102000" sy="102000" algn="tr" rotWithShape="0">
              <a:prstClr val="black">
                <a:alpha val="7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90C14F1C-978C-4FE8-8787-274E2A88C6AF}" type="TxLink">
              <a:rPr lang="en-US" sz="2000" b="1" i="0" u="none" strike="noStrike">
                <a:solidFill>
                  <a:schemeClr val="tx1"/>
                </a:solidFill>
                <a:latin typeface="Calibri"/>
                <a:ea typeface="Lato" panose="020F0502020204030203" pitchFamily="34" charset="0"/>
                <a:cs typeface="Calibri"/>
              </a:rPr>
              <a:pPr algn="ctr"/>
              <a:t>$53,353</a:t>
            </a:fld>
            <a:endParaRPr lang="en-US" sz="28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12</xdr:col>
      <xdr:colOff>450272</xdr:colOff>
      <xdr:row>36</xdr:row>
      <xdr:rowOff>155864</xdr:rowOff>
    </xdr:from>
    <xdr:to>
      <xdr:col>20</xdr:col>
      <xdr:colOff>554183</xdr:colOff>
      <xdr:row>42</xdr:row>
      <xdr:rowOff>17319</xdr:rowOff>
    </xdr:to>
    <xdr:sp macro="" textlink="">
      <xdr:nvSpPr>
        <xdr:cNvPr id="187" name="Rectangle: Rounded Corners 186">
          <a:extLst>
            <a:ext uri="{FF2B5EF4-FFF2-40B4-BE49-F238E27FC236}">
              <a16:creationId xmlns:a16="http://schemas.microsoft.com/office/drawing/2014/main" id="{2FB35D26-1A44-4FBB-B926-5C837D0E2A5C}"/>
            </a:ext>
          </a:extLst>
        </xdr:cNvPr>
        <xdr:cNvSpPr/>
      </xdr:nvSpPr>
      <xdr:spPr>
        <a:xfrm>
          <a:off x="15101454" y="7637319"/>
          <a:ext cx="8243456" cy="1108364"/>
        </a:xfrm>
        <a:prstGeom prst="roundRect">
          <a:avLst>
            <a:gd name="adj" fmla="val 36629"/>
          </a:avLst>
        </a:prstGeom>
        <a:solidFill>
          <a:schemeClr val="bg1"/>
        </a:solidFill>
        <a:ln>
          <a:noFill/>
        </a:ln>
        <a:effectLst>
          <a:outerShdw blurRad="127000" dist="38100" dir="5400000" sx="102000" sy="102000" algn="tr" rotWithShape="0">
            <a:prstClr val="black">
              <a:alpha val="8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12</xdr:col>
      <xdr:colOff>761999</xdr:colOff>
      <xdr:row>37</xdr:row>
      <xdr:rowOff>17319</xdr:rowOff>
    </xdr:from>
    <xdr:to>
      <xdr:col>14</xdr:col>
      <xdr:colOff>644488</xdr:colOff>
      <xdr:row>39</xdr:row>
      <xdr:rowOff>23386</xdr:rowOff>
    </xdr:to>
    <xdr:sp macro="" textlink="">
      <xdr:nvSpPr>
        <xdr:cNvPr id="188" name="TextBox 187">
          <a:extLst>
            <a:ext uri="{FF2B5EF4-FFF2-40B4-BE49-F238E27FC236}">
              <a16:creationId xmlns:a16="http://schemas.microsoft.com/office/drawing/2014/main" id="{C2EA6708-1BCE-4254-98E3-DB56460E024F}"/>
            </a:ext>
          </a:extLst>
        </xdr:cNvPr>
        <xdr:cNvSpPr txBox="1"/>
      </xdr:nvSpPr>
      <xdr:spPr>
        <a:xfrm>
          <a:off x="15413181" y="7706592"/>
          <a:ext cx="3069034" cy="421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Notification</a:t>
          </a:r>
        </a:p>
      </xdr:txBody>
    </xdr:sp>
    <xdr:clientData/>
  </xdr:twoCellAnchor>
  <xdr:twoCellAnchor editAs="absolute">
    <xdr:from>
      <xdr:col>12</xdr:col>
      <xdr:colOff>710044</xdr:colOff>
      <xdr:row>39</xdr:row>
      <xdr:rowOff>34637</xdr:rowOff>
    </xdr:from>
    <xdr:to>
      <xdr:col>20</xdr:col>
      <xdr:colOff>242455</xdr:colOff>
      <xdr:row>41</xdr:row>
      <xdr:rowOff>138547</xdr:rowOff>
    </xdr:to>
    <xdr:sp macro="" textlink="'Pivot Table'!AE16">
      <xdr:nvSpPr>
        <xdr:cNvPr id="189" name="TextBox 188">
          <a:extLst>
            <a:ext uri="{FF2B5EF4-FFF2-40B4-BE49-F238E27FC236}">
              <a16:creationId xmlns:a16="http://schemas.microsoft.com/office/drawing/2014/main" id="{2EA931AC-C60F-FAE7-6711-7411DE9061B8}"/>
            </a:ext>
          </a:extLst>
        </xdr:cNvPr>
        <xdr:cNvSpPr txBox="1"/>
      </xdr:nvSpPr>
      <xdr:spPr>
        <a:xfrm>
          <a:off x="15361226" y="8139546"/>
          <a:ext cx="7671956" cy="5195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fld id="{1D830F44-0093-4996-A870-8D218C653EFD}" type="TxLink">
            <a:rPr lang="en-US" sz="2000" b="1" i="0" u="none" strike="noStrike">
              <a:solidFill>
                <a:schemeClr val="tx1"/>
              </a:solidFill>
              <a:latin typeface="Calibri"/>
              <a:ea typeface="Lato" panose="020F0502020204030203" pitchFamily="34" charset="0"/>
              <a:cs typeface="Calibri"/>
            </a:rPr>
            <a:pPr algn="l"/>
            <a:t>2 Bill are past Due, Pay sonn to avoid late fees,</a:t>
          </a:fld>
          <a:endParaRPr lang="en-US" sz="4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0</xdr:col>
      <xdr:colOff>0</xdr:colOff>
      <xdr:row>0</xdr:row>
      <xdr:rowOff>0</xdr:rowOff>
    </xdr:from>
    <xdr:to>
      <xdr:col>22</xdr:col>
      <xdr:colOff>179170</xdr:colOff>
      <xdr:row>60</xdr:row>
      <xdr:rowOff>77906</xdr:rowOff>
    </xdr:to>
    <xdr:grpSp>
      <xdr:nvGrpSpPr>
        <xdr:cNvPr id="2" name="Group 1">
          <a:extLst>
            <a:ext uri="{FF2B5EF4-FFF2-40B4-BE49-F238E27FC236}">
              <a16:creationId xmlns:a16="http://schemas.microsoft.com/office/drawing/2014/main" id="{09D891E7-F1A3-469F-9089-549E3975E7AA}"/>
            </a:ext>
          </a:extLst>
        </xdr:cNvPr>
        <xdr:cNvGrpSpPr/>
      </xdr:nvGrpSpPr>
      <xdr:grpSpPr>
        <a:xfrm>
          <a:off x="0" y="0"/>
          <a:ext cx="24355352" cy="12546997"/>
          <a:chOff x="0" y="1"/>
          <a:chExt cx="16803979" cy="9955844"/>
        </a:xfrm>
      </xdr:grpSpPr>
      <xdr:sp macro="" textlink="">
        <xdr:nvSpPr>
          <xdr:cNvPr id="3" name="Isosceles Triangle 2">
            <a:extLst>
              <a:ext uri="{FF2B5EF4-FFF2-40B4-BE49-F238E27FC236}">
                <a16:creationId xmlns:a16="http://schemas.microsoft.com/office/drawing/2014/main" id="{52A52707-1968-BE6D-3A87-B280A7365574}"/>
              </a:ext>
            </a:extLst>
          </xdr:cNvPr>
          <xdr:cNvSpPr/>
        </xdr:nvSpPr>
        <xdr:spPr>
          <a:xfrm rot="10800000" flipH="1">
            <a:off x="0" y="1"/>
            <a:ext cx="460550" cy="571009"/>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extLst>
              <a:ext uri="{FF2B5EF4-FFF2-40B4-BE49-F238E27FC236}">
                <a16:creationId xmlns:a16="http://schemas.microsoft.com/office/drawing/2014/main" id="{9B146104-59C7-CF94-3C0C-BBEF999F5612}"/>
              </a:ext>
            </a:extLst>
          </xdr:cNvPr>
          <xdr:cNvGrpSpPr/>
        </xdr:nvGrpSpPr>
        <xdr:grpSpPr>
          <a:xfrm>
            <a:off x="0" y="9550"/>
            <a:ext cx="16803979" cy="9946295"/>
            <a:chOff x="0" y="9527"/>
            <a:chExt cx="15322575" cy="9923687"/>
          </a:xfrm>
        </xdr:grpSpPr>
        <xdr:sp macro="" textlink="">
          <xdr:nvSpPr>
            <xdr:cNvPr id="82" name="Rectangle: Rounded Corners 81">
              <a:extLst>
                <a:ext uri="{FF2B5EF4-FFF2-40B4-BE49-F238E27FC236}">
                  <a16:creationId xmlns:a16="http://schemas.microsoft.com/office/drawing/2014/main" id="{CE5C18E8-2483-3EBB-CB79-A11E33A558A5}"/>
                </a:ext>
              </a:extLst>
            </xdr:cNvPr>
            <xdr:cNvSpPr/>
          </xdr:nvSpPr>
          <xdr:spPr>
            <a:xfrm>
              <a:off x="0" y="13710"/>
              <a:ext cx="15102525" cy="9816695"/>
            </a:xfrm>
            <a:prstGeom prst="roundRect">
              <a:avLst>
                <a:gd name="adj" fmla="val 4585"/>
              </a:avLst>
            </a:prstGeom>
            <a:noFill/>
            <a:ln w="339725">
              <a:solidFill>
                <a:srgbClr val="7F778A"/>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83" name="Group 82">
              <a:extLst>
                <a:ext uri="{FF2B5EF4-FFF2-40B4-BE49-F238E27FC236}">
                  <a16:creationId xmlns:a16="http://schemas.microsoft.com/office/drawing/2014/main" id="{09E74CAE-264B-AB3F-B710-DE26094A33B4}"/>
                </a:ext>
              </a:extLst>
            </xdr:cNvPr>
            <xdr:cNvGrpSpPr/>
          </xdr:nvGrpSpPr>
          <xdr:grpSpPr>
            <a:xfrm>
              <a:off x="0" y="9527"/>
              <a:ext cx="15322575" cy="9923687"/>
              <a:chOff x="0" y="9527"/>
              <a:chExt cx="15322575" cy="9923687"/>
            </a:xfrm>
          </xdr:grpSpPr>
          <xdr:sp macro="" textlink="">
            <xdr:nvSpPr>
              <xdr:cNvPr id="84" name="Isosceles Triangle 83">
                <a:extLst>
                  <a:ext uri="{FF2B5EF4-FFF2-40B4-BE49-F238E27FC236}">
                    <a16:creationId xmlns:a16="http://schemas.microsoft.com/office/drawing/2014/main" id="{6B165EAC-EA88-4B25-3F96-97C5B8A68A72}"/>
                  </a:ext>
                </a:extLst>
              </xdr:cNvPr>
              <xdr:cNvSpPr/>
            </xdr:nvSpPr>
            <xdr:spPr>
              <a:xfrm>
                <a:off x="0" y="9578731"/>
                <a:ext cx="436608" cy="32022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5" name="Isosceles Triangle 84">
                <a:extLst>
                  <a:ext uri="{FF2B5EF4-FFF2-40B4-BE49-F238E27FC236}">
                    <a16:creationId xmlns:a16="http://schemas.microsoft.com/office/drawing/2014/main" id="{BD915E9C-2F44-29F0-1DCF-4C6925564227}"/>
                  </a:ext>
                </a:extLst>
              </xdr:cNvPr>
              <xdr:cNvSpPr/>
            </xdr:nvSpPr>
            <xdr:spPr>
              <a:xfrm rot="10800000" flipV="1">
                <a:off x="14504761" y="9372097"/>
                <a:ext cx="817814" cy="561117"/>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6" name="Isosceles Triangle 85">
                <a:extLst>
                  <a:ext uri="{FF2B5EF4-FFF2-40B4-BE49-F238E27FC236}">
                    <a16:creationId xmlns:a16="http://schemas.microsoft.com/office/drawing/2014/main" id="{C7549CEC-D90B-5398-AC26-8A9DD46929E0}"/>
                  </a:ext>
                </a:extLst>
              </xdr:cNvPr>
              <xdr:cNvSpPr/>
            </xdr:nvSpPr>
            <xdr:spPr>
              <a:xfrm rot="5400000" flipV="1">
                <a:off x="14673432" y="139786"/>
                <a:ext cx="742948" cy="482430"/>
              </a:xfrm>
              <a:prstGeom prst="triangle">
                <a:avLst>
                  <a:gd name="adj" fmla="val 0"/>
                </a:avLst>
              </a:prstGeom>
              <a:solidFill>
                <a:srgbClr val="7F778A"/>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 name="Group 4">
            <a:extLst>
              <a:ext uri="{FF2B5EF4-FFF2-40B4-BE49-F238E27FC236}">
                <a16:creationId xmlns:a16="http://schemas.microsoft.com/office/drawing/2014/main" id="{0DD4C9A2-E75C-F318-1434-AA76F068D716}"/>
              </a:ext>
            </a:extLst>
          </xdr:cNvPr>
          <xdr:cNvGrpSpPr/>
        </xdr:nvGrpSpPr>
        <xdr:grpSpPr>
          <a:xfrm>
            <a:off x="119044" y="147718"/>
            <a:ext cx="16362437" cy="1773230"/>
            <a:chOff x="134260" y="165296"/>
            <a:chExt cx="15207859" cy="1783799"/>
          </a:xfrm>
        </xdr:grpSpPr>
        <xdr:grpSp>
          <xdr:nvGrpSpPr>
            <xdr:cNvPr id="23" name="Group 22">
              <a:extLst>
                <a:ext uri="{FF2B5EF4-FFF2-40B4-BE49-F238E27FC236}">
                  <a16:creationId xmlns:a16="http://schemas.microsoft.com/office/drawing/2014/main" id="{A6FE4055-4446-F1CB-4221-F1DAE8881C39}"/>
                </a:ext>
              </a:extLst>
            </xdr:cNvPr>
            <xdr:cNvGrpSpPr/>
          </xdr:nvGrpSpPr>
          <xdr:grpSpPr>
            <a:xfrm>
              <a:off x="134260" y="165296"/>
              <a:ext cx="15207859" cy="1783799"/>
              <a:chOff x="621564" y="283019"/>
              <a:chExt cx="15492901" cy="1783799"/>
            </a:xfrm>
          </xdr:grpSpPr>
          <xdr:grpSp>
            <xdr:nvGrpSpPr>
              <xdr:cNvPr id="28" name="Group 27">
                <a:extLst>
                  <a:ext uri="{FF2B5EF4-FFF2-40B4-BE49-F238E27FC236}">
                    <a16:creationId xmlns:a16="http://schemas.microsoft.com/office/drawing/2014/main" id="{9C2203F0-7A65-F6FE-2E49-1018C691C1E3}"/>
                  </a:ext>
                </a:extLst>
              </xdr:cNvPr>
              <xdr:cNvGrpSpPr/>
            </xdr:nvGrpSpPr>
            <xdr:grpSpPr>
              <a:xfrm>
                <a:off x="621564" y="283019"/>
                <a:ext cx="15492901" cy="1536363"/>
                <a:chOff x="261524" y="238125"/>
                <a:chExt cx="14358197" cy="1543050"/>
              </a:xfrm>
            </xdr:grpSpPr>
            <xdr:sp macro="" textlink="">
              <xdr:nvSpPr>
                <xdr:cNvPr id="33" name="Rectangle 32">
                  <a:extLst>
                    <a:ext uri="{FF2B5EF4-FFF2-40B4-BE49-F238E27FC236}">
                      <a16:creationId xmlns:a16="http://schemas.microsoft.com/office/drawing/2014/main" id="{CE4AF834-B44D-FE31-C230-266EE2A37E1C}"/>
                    </a:ext>
                  </a:extLst>
                </xdr:cNvPr>
                <xdr:cNvSpPr/>
              </xdr:nvSpPr>
              <xdr:spPr>
                <a:xfrm>
                  <a:off x="264675" y="1009650"/>
                  <a:ext cx="1268851"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4" name="Rectangle 33">
                  <a:extLst>
                    <a:ext uri="{FF2B5EF4-FFF2-40B4-BE49-F238E27FC236}">
                      <a16:creationId xmlns:a16="http://schemas.microsoft.com/office/drawing/2014/main" id="{CC87942F-D60F-8BA2-BEE3-A4204667AAD9}"/>
                    </a:ext>
                  </a:extLst>
                </xdr:cNvPr>
                <xdr:cNvSpPr/>
              </xdr:nvSpPr>
              <xdr:spPr>
                <a:xfrm>
                  <a:off x="1876426" y="238125"/>
                  <a:ext cx="647700" cy="768096"/>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5" name="Rectangle 34">
                  <a:extLst>
                    <a:ext uri="{FF2B5EF4-FFF2-40B4-BE49-F238E27FC236}">
                      <a16:creationId xmlns:a16="http://schemas.microsoft.com/office/drawing/2014/main" id="{F2ED4899-2DAA-B189-3837-769F4E0F696B}"/>
                    </a:ext>
                  </a:extLst>
                </xdr:cNvPr>
                <xdr:cNvSpPr/>
              </xdr:nvSpPr>
              <xdr:spPr>
                <a:xfrm>
                  <a:off x="1533525" y="1009650"/>
                  <a:ext cx="1885950" cy="768096"/>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6" name="Rectangle 35">
                  <a:extLst>
                    <a:ext uri="{FF2B5EF4-FFF2-40B4-BE49-F238E27FC236}">
                      <a16:creationId xmlns:a16="http://schemas.microsoft.com/office/drawing/2014/main" id="{BBF533F7-323F-E274-8D4A-7960773AC461}"/>
                    </a:ext>
                  </a:extLst>
                </xdr:cNvPr>
                <xdr:cNvSpPr/>
              </xdr:nvSpPr>
              <xdr:spPr>
                <a:xfrm>
                  <a:off x="261524" y="238125"/>
                  <a:ext cx="1614902" cy="768096"/>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37" name="Group 36">
                  <a:extLst>
                    <a:ext uri="{FF2B5EF4-FFF2-40B4-BE49-F238E27FC236}">
                      <a16:creationId xmlns:a16="http://schemas.microsoft.com/office/drawing/2014/main" id="{A9339808-6689-F01A-D945-2FBF766776B4}"/>
                    </a:ext>
                  </a:extLst>
                </xdr:cNvPr>
                <xdr:cNvGrpSpPr/>
              </xdr:nvGrpSpPr>
              <xdr:grpSpPr>
                <a:xfrm>
                  <a:off x="349650" y="317205"/>
                  <a:ext cx="1411605" cy="220979"/>
                  <a:chOff x="73425" y="79080"/>
                  <a:chExt cx="1411605" cy="220979"/>
                </a:xfrm>
              </xdr:grpSpPr>
              <xdr:sp macro="" textlink="">
                <xdr:nvSpPr>
                  <xdr:cNvPr id="78" name="Oval 77">
                    <a:extLst>
                      <a:ext uri="{FF2B5EF4-FFF2-40B4-BE49-F238E27FC236}">
                        <a16:creationId xmlns:a16="http://schemas.microsoft.com/office/drawing/2014/main" id="{216878D8-2CC6-5842-9F09-81EB1A27EEBF}"/>
                      </a:ext>
                    </a:extLst>
                  </xdr:cNvPr>
                  <xdr:cNvSpPr/>
                </xdr:nvSpPr>
                <xdr:spPr>
                  <a:xfrm>
                    <a:off x="892576" y="107655"/>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9" name="Oval 78">
                    <a:extLst>
                      <a:ext uri="{FF2B5EF4-FFF2-40B4-BE49-F238E27FC236}">
                        <a16:creationId xmlns:a16="http://schemas.microsoft.com/office/drawing/2014/main" id="{85DB2175-A7A8-762F-B515-8AFD934EAA84}"/>
                      </a:ext>
                    </a:extLst>
                  </xdr:cNvPr>
                  <xdr:cNvSpPr/>
                </xdr:nvSpPr>
                <xdr:spPr>
                  <a:xfrm>
                    <a:off x="1302150" y="117179"/>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Oval 79">
                    <a:extLst>
                      <a:ext uri="{FF2B5EF4-FFF2-40B4-BE49-F238E27FC236}">
                        <a16:creationId xmlns:a16="http://schemas.microsoft.com/office/drawing/2014/main" id="{442F3433-8E59-3F48-C8B4-0064AA77D5D8}"/>
                      </a:ext>
                    </a:extLst>
                  </xdr:cNvPr>
                  <xdr:cNvSpPr/>
                </xdr:nvSpPr>
                <xdr:spPr>
                  <a:xfrm>
                    <a:off x="73425" y="79080"/>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1" name="Oval 80">
                    <a:extLst>
                      <a:ext uri="{FF2B5EF4-FFF2-40B4-BE49-F238E27FC236}">
                        <a16:creationId xmlns:a16="http://schemas.microsoft.com/office/drawing/2014/main" id="{7AD307EA-7134-35B4-1EF4-17AA42A32EB0}"/>
                      </a:ext>
                    </a:extLst>
                  </xdr:cNvPr>
                  <xdr:cNvSpPr/>
                </xdr:nvSpPr>
                <xdr:spPr>
                  <a:xfrm>
                    <a:off x="483001" y="88604"/>
                    <a:ext cx="182880" cy="182880"/>
                  </a:xfrm>
                  <a:prstGeom prst="ellipse">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38" name="Group 37">
                  <a:extLst>
                    <a:ext uri="{FF2B5EF4-FFF2-40B4-BE49-F238E27FC236}">
                      <a16:creationId xmlns:a16="http://schemas.microsoft.com/office/drawing/2014/main" id="{ACCE8700-E4BC-6BB0-B1C2-B182FB0F5529}"/>
                    </a:ext>
                  </a:extLst>
                </xdr:cNvPr>
                <xdr:cNvGrpSpPr/>
              </xdr:nvGrpSpPr>
              <xdr:grpSpPr>
                <a:xfrm>
                  <a:off x="2524127" y="238125"/>
                  <a:ext cx="2133598" cy="771525"/>
                  <a:chOff x="2247902" y="0"/>
                  <a:chExt cx="2133598" cy="771525"/>
                </a:xfrm>
              </xdr:grpSpPr>
              <xdr:sp macro="" textlink="">
                <xdr:nvSpPr>
                  <xdr:cNvPr id="76" name="Rectangle 75">
                    <a:extLst>
                      <a:ext uri="{FF2B5EF4-FFF2-40B4-BE49-F238E27FC236}">
                        <a16:creationId xmlns:a16="http://schemas.microsoft.com/office/drawing/2014/main" id="{54F0CBBE-6AC3-844A-9704-CFCBEA2FDF78}"/>
                      </a:ext>
                    </a:extLst>
                  </xdr:cNvPr>
                  <xdr:cNvSpPr/>
                </xdr:nvSpPr>
                <xdr:spPr>
                  <a:xfrm>
                    <a:off x="2247902" y="0"/>
                    <a:ext cx="1495424" cy="768096"/>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7" name="Partial Circle 76">
                    <a:extLst>
                      <a:ext uri="{FF2B5EF4-FFF2-40B4-BE49-F238E27FC236}">
                        <a16:creationId xmlns:a16="http://schemas.microsoft.com/office/drawing/2014/main" id="{2A8FF4CB-BE03-BC4E-4EE3-5E013204FA32}"/>
                      </a:ext>
                    </a:extLst>
                  </xdr:cNvPr>
                  <xdr:cNvSpPr/>
                </xdr:nvSpPr>
                <xdr:spPr>
                  <a:xfrm>
                    <a:off x="3095625" y="0"/>
                    <a:ext cx="1285875" cy="771525"/>
                  </a:xfrm>
                  <a:prstGeom prst="pie">
                    <a:avLst>
                      <a:gd name="adj1" fmla="val 5406482"/>
                      <a:gd name="adj2" fmla="val 162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sp macro="" textlink="">
              <xdr:nvSpPr>
                <xdr:cNvPr id="39" name="Rectangle 38">
                  <a:extLst>
                    <a:ext uri="{FF2B5EF4-FFF2-40B4-BE49-F238E27FC236}">
                      <a16:creationId xmlns:a16="http://schemas.microsoft.com/office/drawing/2014/main" id="{35D43847-845E-5A59-FF7C-3C053874C5F4}"/>
                    </a:ext>
                  </a:extLst>
                </xdr:cNvPr>
                <xdr:cNvSpPr/>
              </xdr:nvSpPr>
              <xdr:spPr>
                <a:xfrm>
                  <a:off x="4010504" y="238125"/>
                  <a:ext cx="1266346" cy="768096"/>
                </a:xfrm>
                <a:prstGeom prst="rect">
                  <a:avLst/>
                </a:prstGeom>
                <a:pattFill prst="wdDnDiag">
                  <a:fgClr>
                    <a:srgbClr val="003C4F"/>
                  </a:fgClr>
                  <a:bgClr>
                    <a:srgbClr val="CC8409"/>
                  </a:bgClr>
                </a:patt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0" name="Rectangle 39">
                  <a:extLst>
                    <a:ext uri="{FF2B5EF4-FFF2-40B4-BE49-F238E27FC236}">
                      <a16:creationId xmlns:a16="http://schemas.microsoft.com/office/drawing/2014/main" id="{E3D34C4E-9BD7-4053-282D-0C51FA2A3E3A}"/>
                    </a:ext>
                  </a:extLst>
                </xdr:cNvPr>
                <xdr:cNvSpPr/>
              </xdr:nvSpPr>
              <xdr:spPr>
                <a:xfrm>
                  <a:off x="3409950" y="1009650"/>
                  <a:ext cx="1866900" cy="768096"/>
                </a:xfrm>
                <a:prstGeom prst="rect">
                  <a:avLst/>
                </a:prstGeom>
                <a:solidFill>
                  <a:schemeClr val="bg1">
                    <a:lumMod val="75000"/>
                  </a:schemeClr>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1" name="Group 40">
                  <a:extLst>
                    <a:ext uri="{FF2B5EF4-FFF2-40B4-BE49-F238E27FC236}">
                      <a16:creationId xmlns:a16="http://schemas.microsoft.com/office/drawing/2014/main" id="{3F3F5EC7-1B03-7C95-A846-AC530AAEFEFD}"/>
                    </a:ext>
                  </a:extLst>
                </xdr:cNvPr>
                <xdr:cNvGrpSpPr/>
              </xdr:nvGrpSpPr>
              <xdr:grpSpPr>
                <a:xfrm>
                  <a:off x="5260653" y="238126"/>
                  <a:ext cx="1311597" cy="768096"/>
                  <a:chOff x="4984428" y="1"/>
                  <a:chExt cx="1311597" cy="768096"/>
                </a:xfrm>
              </xdr:grpSpPr>
              <xdr:sp macro="" textlink="">
                <xdr:nvSpPr>
                  <xdr:cNvPr id="74" name="Isosceles Triangle 73">
                    <a:extLst>
                      <a:ext uri="{FF2B5EF4-FFF2-40B4-BE49-F238E27FC236}">
                        <a16:creationId xmlns:a16="http://schemas.microsoft.com/office/drawing/2014/main" id="{16EC7FA6-F3E9-0666-B7F3-6999F39060E2}"/>
                      </a:ext>
                    </a:extLst>
                  </xdr:cNvPr>
                  <xdr:cNvSpPr/>
                </xdr:nvSpPr>
                <xdr:spPr>
                  <a:xfrm rot="5400000">
                    <a:off x="5260957" y="-266972"/>
                    <a:ext cx="768096" cy="1302041"/>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5" name="Isosceles Triangle 74">
                    <a:extLst>
                      <a:ext uri="{FF2B5EF4-FFF2-40B4-BE49-F238E27FC236}">
                        <a16:creationId xmlns:a16="http://schemas.microsoft.com/office/drawing/2014/main" id="{CF46A82E-7384-4184-A60E-DE0EDD2A15D4}"/>
                      </a:ext>
                    </a:extLst>
                  </xdr:cNvPr>
                  <xdr:cNvSpPr/>
                </xdr:nvSpPr>
                <xdr:spPr>
                  <a:xfrm rot="16200000">
                    <a:off x="5251417" y="-266988"/>
                    <a:ext cx="768096" cy="1302074"/>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42" name="Group 41">
                  <a:extLst>
                    <a:ext uri="{FF2B5EF4-FFF2-40B4-BE49-F238E27FC236}">
                      <a16:creationId xmlns:a16="http://schemas.microsoft.com/office/drawing/2014/main" id="{1BBA27DE-CDBE-BBB8-3FCD-3FC05E2105F8}"/>
                    </a:ext>
                  </a:extLst>
                </xdr:cNvPr>
                <xdr:cNvGrpSpPr/>
              </xdr:nvGrpSpPr>
              <xdr:grpSpPr>
                <a:xfrm>
                  <a:off x="5240107" y="1009650"/>
                  <a:ext cx="1332143" cy="768097"/>
                  <a:chOff x="4963882" y="0"/>
                  <a:chExt cx="1332143" cy="768097"/>
                </a:xfrm>
              </xdr:grpSpPr>
              <xdr:sp macro="" textlink="">
                <xdr:nvSpPr>
                  <xdr:cNvPr id="72" name="Isosceles Triangle 71">
                    <a:extLst>
                      <a:ext uri="{FF2B5EF4-FFF2-40B4-BE49-F238E27FC236}">
                        <a16:creationId xmlns:a16="http://schemas.microsoft.com/office/drawing/2014/main" id="{C248A7F6-E74F-C2B0-ACCB-FDD7E77880A8}"/>
                      </a:ext>
                    </a:extLst>
                  </xdr:cNvPr>
                  <xdr:cNvSpPr/>
                </xdr:nvSpPr>
                <xdr:spPr>
                  <a:xfrm rot="5400000">
                    <a:off x="5250667" y="-277262"/>
                    <a:ext cx="768096" cy="1322621"/>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3" name="Isosceles Triangle 72">
                    <a:extLst>
                      <a:ext uri="{FF2B5EF4-FFF2-40B4-BE49-F238E27FC236}">
                        <a16:creationId xmlns:a16="http://schemas.microsoft.com/office/drawing/2014/main" id="{8F23EDA4-4ECD-8CB8-6AF7-256B0BC4094C}"/>
                      </a:ext>
                    </a:extLst>
                  </xdr:cNvPr>
                  <xdr:cNvSpPr/>
                </xdr:nvSpPr>
                <xdr:spPr>
                  <a:xfrm rot="16200000">
                    <a:off x="5241144" y="-277262"/>
                    <a:ext cx="768096" cy="1322620"/>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3" name="Rectangle 42">
                  <a:extLst>
                    <a:ext uri="{FF2B5EF4-FFF2-40B4-BE49-F238E27FC236}">
                      <a16:creationId xmlns:a16="http://schemas.microsoft.com/office/drawing/2014/main" id="{EB054DF3-961C-CE96-CEA3-75D2AE08BF08}"/>
                    </a:ext>
                  </a:extLst>
                </xdr:cNvPr>
                <xdr:cNvSpPr/>
              </xdr:nvSpPr>
              <xdr:spPr>
                <a:xfrm>
                  <a:off x="6553197" y="1009650"/>
                  <a:ext cx="1371603"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4" name="Rectangle 43">
                  <a:extLst>
                    <a:ext uri="{FF2B5EF4-FFF2-40B4-BE49-F238E27FC236}">
                      <a16:creationId xmlns:a16="http://schemas.microsoft.com/office/drawing/2014/main" id="{85B1A030-B209-455C-DF61-2537A28509D4}"/>
                    </a:ext>
                  </a:extLst>
                </xdr:cNvPr>
                <xdr:cNvSpPr/>
              </xdr:nvSpPr>
              <xdr:spPr>
                <a:xfrm>
                  <a:off x="656272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5" name="Group 44">
                  <a:extLst>
                    <a:ext uri="{FF2B5EF4-FFF2-40B4-BE49-F238E27FC236}">
                      <a16:creationId xmlns:a16="http://schemas.microsoft.com/office/drawing/2014/main" id="{7A7ADFAC-7D1F-008D-31F7-D36ACE93A400}"/>
                    </a:ext>
                  </a:extLst>
                </xdr:cNvPr>
                <xdr:cNvGrpSpPr/>
              </xdr:nvGrpSpPr>
              <xdr:grpSpPr>
                <a:xfrm>
                  <a:off x="7886699" y="238125"/>
                  <a:ext cx="1380744" cy="768096"/>
                  <a:chOff x="7610474" y="0"/>
                  <a:chExt cx="1381126" cy="790575"/>
                </a:xfrm>
              </xdr:grpSpPr>
              <xdr:sp macro="" textlink="">
                <xdr:nvSpPr>
                  <xdr:cNvPr id="70" name="Rectangle 69">
                    <a:extLst>
                      <a:ext uri="{FF2B5EF4-FFF2-40B4-BE49-F238E27FC236}">
                        <a16:creationId xmlns:a16="http://schemas.microsoft.com/office/drawing/2014/main" id="{BAA4309E-63E0-3F50-A250-B8939F2F0316}"/>
                      </a:ext>
                    </a:extLst>
                  </xdr:cNvPr>
                  <xdr:cNvSpPr/>
                </xdr:nvSpPr>
                <xdr:spPr>
                  <a:xfrm>
                    <a:off x="7610474" y="0"/>
                    <a:ext cx="1381126" cy="400050"/>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71" name="Rectangle 70">
                    <a:extLst>
                      <a:ext uri="{FF2B5EF4-FFF2-40B4-BE49-F238E27FC236}">
                        <a16:creationId xmlns:a16="http://schemas.microsoft.com/office/drawing/2014/main" id="{9714E5EC-F751-9AD6-457A-78E18FB39806}"/>
                      </a:ext>
                    </a:extLst>
                  </xdr:cNvPr>
                  <xdr:cNvSpPr/>
                </xdr:nvSpPr>
                <xdr:spPr>
                  <a:xfrm>
                    <a:off x="7610474" y="390525"/>
                    <a:ext cx="1381126" cy="400050"/>
                  </a:xfrm>
                  <a:prstGeom prst="rect">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6" name="Rectangle 45">
                  <a:extLst>
                    <a:ext uri="{FF2B5EF4-FFF2-40B4-BE49-F238E27FC236}">
                      <a16:creationId xmlns:a16="http://schemas.microsoft.com/office/drawing/2014/main" id="{DEF131D0-982D-4F82-4A3E-DF8683865172}"/>
                    </a:ext>
                  </a:extLst>
                </xdr:cNvPr>
                <xdr:cNvSpPr/>
              </xdr:nvSpPr>
              <xdr:spPr>
                <a:xfrm>
                  <a:off x="7886698" y="1000125"/>
                  <a:ext cx="2695577" cy="781050"/>
                </a:xfrm>
                <a:prstGeom prst="rect">
                  <a:avLst/>
                </a:prstGeom>
                <a:solidFill>
                  <a:srgbClr val="727272"/>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7" name="Group 46">
                  <a:extLst>
                    <a:ext uri="{FF2B5EF4-FFF2-40B4-BE49-F238E27FC236}">
                      <a16:creationId xmlns:a16="http://schemas.microsoft.com/office/drawing/2014/main" id="{DDFB31F7-7818-8CA5-D1AC-410734725BA9}"/>
                    </a:ext>
                  </a:extLst>
                </xdr:cNvPr>
                <xdr:cNvGrpSpPr/>
              </xdr:nvGrpSpPr>
              <xdr:grpSpPr>
                <a:xfrm>
                  <a:off x="9239249" y="238125"/>
                  <a:ext cx="1352551" cy="771524"/>
                  <a:chOff x="8963024" y="0"/>
                  <a:chExt cx="1838326" cy="771524"/>
                </a:xfrm>
              </xdr:grpSpPr>
              <xdr:sp macro="" textlink="">
                <xdr:nvSpPr>
                  <xdr:cNvPr id="68" name="Rectangle 67">
                    <a:extLst>
                      <a:ext uri="{FF2B5EF4-FFF2-40B4-BE49-F238E27FC236}">
                        <a16:creationId xmlns:a16="http://schemas.microsoft.com/office/drawing/2014/main" id="{BB5A20BF-7006-FACB-046A-86938068A226}"/>
                      </a:ext>
                    </a:extLst>
                  </xdr:cNvPr>
                  <xdr:cNvSpPr/>
                </xdr:nvSpPr>
                <xdr:spPr>
                  <a:xfrm>
                    <a:off x="8991600" y="0"/>
                    <a:ext cx="1809750" cy="771524"/>
                  </a:xfrm>
                  <a:prstGeom prst="rect">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9" name="Isosceles Triangle 68">
                    <a:extLst>
                      <a:ext uri="{FF2B5EF4-FFF2-40B4-BE49-F238E27FC236}">
                        <a16:creationId xmlns:a16="http://schemas.microsoft.com/office/drawing/2014/main" id="{9311EDA5-6CEC-2FF4-FC59-F5FC599561CB}"/>
                      </a:ext>
                    </a:extLst>
                  </xdr:cNvPr>
                  <xdr:cNvSpPr/>
                </xdr:nvSpPr>
                <xdr:spPr>
                  <a:xfrm rot="10800000">
                    <a:off x="8963024" y="0"/>
                    <a:ext cx="1838326" cy="619124"/>
                  </a:xfrm>
                  <a:prstGeom prst="triangle">
                    <a:avLst>
                      <a:gd name="adj" fmla="val 49136"/>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48" name="Rectangle 47">
                  <a:extLst>
                    <a:ext uri="{FF2B5EF4-FFF2-40B4-BE49-F238E27FC236}">
                      <a16:creationId xmlns:a16="http://schemas.microsoft.com/office/drawing/2014/main" id="{5A1D79A4-027F-44DB-E45A-E8D82379072D}"/>
                    </a:ext>
                  </a:extLst>
                </xdr:cNvPr>
                <xdr:cNvSpPr/>
              </xdr:nvSpPr>
              <xdr:spPr>
                <a:xfrm>
                  <a:off x="10582274" y="238125"/>
                  <a:ext cx="1323975" cy="771524"/>
                </a:xfrm>
                <a:prstGeom prst="rect">
                  <a:avLst/>
                </a:prstGeom>
                <a:solidFill>
                  <a:srgbClr val="09C9C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9" name="Group 48">
                  <a:extLst>
                    <a:ext uri="{FF2B5EF4-FFF2-40B4-BE49-F238E27FC236}">
                      <a16:creationId xmlns:a16="http://schemas.microsoft.com/office/drawing/2014/main" id="{B9C52BCF-31F1-4ECD-A8C0-9F6E5EB3AAB9}"/>
                    </a:ext>
                  </a:extLst>
                </xdr:cNvPr>
                <xdr:cNvGrpSpPr/>
              </xdr:nvGrpSpPr>
              <xdr:grpSpPr>
                <a:xfrm>
                  <a:off x="9953624" y="1009647"/>
                  <a:ext cx="1952626" cy="762003"/>
                  <a:chOff x="10153649" y="771522"/>
                  <a:chExt cx="1962151" cy="768099"/>
                </a:xfrm>
              </xdr:grpSpPr>
              <xdr:sp macro="" textlink="">
                <xdr:nvSpPr>
                  <xdr:cNvPr id="66" name="Rectangle 65">
                    <a:extLst>
                      <a:ext uri="{FF2B5EF4-FFF2-40B4-BE49-F238E27FC236}">
                        <a16:creationId xmlns:a16="http://schemas.microsoft.com/office/drawing/2014/main" id="{74052EA7-8524-1F83-F01B-6055D8DC9B96}"/>
                      </a:ext>
                    </a:extLst>
                  </xdr:cNvPr>
                  <xdr:cNvSpPr/>
                </xdr:nvSpPr>
                <xdr:spPr>
                  <a:xfrm>
                    <a:off x="10782300" y="771525"/>
                    <a:ext cx="1333500" cy="768096"/>
                  </a:xfrm>
                  <a:prstGeom prst="rect">
                    <a:avLst/>
                  </a:prstGeom>
                  <a:solidFill>
                    <a:srgbClr val="CF7326"/>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7" name="Partial Circle 66">
                    <a:extLst>
                      <a:ext uri="{FF2B5EF4-FFF2-40B4-BE49-F238E27FC236}">
                        <a16:creationId xmlns:a16="http://schemas.microsoft.com/office/drawing/2014/main" id="{514276A9-2CB2-452D-60B1-316FFD8001FC}"/>
                      </a:ext>
                    </a:extLst>
                  </xdr:cNvPr>
                  <xdr:cNvSpPr/>
                </xdr:nvSpPr>
                <xdr:spPr>
                  <a:xfrm rot="10800000">
                    <a:off x="10153649" y="771522"/>
                    <a:ext cx="1263433" cy="762002"/>
                  </a:xfrm>
                  <a:prstGeom prst="pie">
                    <a:avLst>
                      <a:gd name="adj1" fmla="val 5406482"/>
                      <a:gd name="adj2" fmla="val 162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tx1"/>
                      </a:solidFill>
                    </a:endParaRPr>
                  </a:p>
                </xdr:txBody>
              </xdr:sp>
            </xdr:grpSp>
            <xdr:grpSp>
              <xdr:nvGrpSpPr>
                <xdr:cNvPr id="50" name="Group 49">
                  <a:extLst>
                    <a:ext uri="{FF2B5EF4-FFF2-40B4-BE49-F238E27FC236}">
                      <a16:creationId xmlns:a16="http://schemas.microsoft.com/office/drawing/2014/main" id="{32767F27-94D6-09C0-E496-8043F25D0DFB}"/>
                    </a:ext>
                  </a:extLst>
                </xdr:cNvPr>
                <xdr:cNvGrpSpPr/>
              </xdr:nvGrpSpPr>
              <xdr:grpSpPr>
                <a:xfrm flipH="1">
                  <a:off x="11896345" y="238125"/>
                  <a:ext cx="1300542" cy="1539621"/>
                  <a:chOff x="11620120" y="0"/>
                  <a:chExt cx="1300542" cy="1539621"/>
                </a:xfrm>
              </xdr:grpSpPr>
              <xdr:grpSp>
                <xdr:nvGrpSpPr>
                  <xdr:cNvPr id="60" name="Group 59">
                    <a:extLst>
                      <a:ext uri="{FF2B5EF4-FFF2-40B4-BE49-F238E27FC236}">
                        <a16:creationId xmlns:a16="http://schemas.microsoft.com/office/drawing/2014/main" id="{941AC311-6859-0633-D7C8-62B5D120373E}"/>
                      </a:ext>
                    </a:extLst>
                  </xdr:cNvPr>
                  <xdr:cNvGrpSpPr/>
                </xdr:nvGrpSpPr>
                <xdr:grpSpPr>
                  <a:xfrm>
                    <a:off x="11620120" y="0"/>
                    <a:ext cx="1300542" cy="768096"/>
                    <a:chOff x="4995483" y="0"/>
                    <a:chExt cx="1300542" cy="768096"/>
                  </a:xfrm>
                </xdr:grpSpPr>
                <xdr:sp macro="" textlink="">
                  <xdr:nvSpPr>
                    <xdr:cNvPr id="64" name="Isosceles Triangle 63">
                      <a:extLst>
                        <a:ext uri="{FF2B5EF4-FFF2-40B4-BE49-F238E27FC236}">
                          <a16:creationId xmlns:a16="http://schemas.microsoft.com/office/drawing/2014/main" id="{D8F6B679-8B24-8155-8BE6-FD6B9C3F33A9}"/>
                        </a:ext>
                      </a:extLst>
                    </xdr:cNvPr>
                    <xdr:cNvSpPr/>
                  </xdr:nvSpPr>
                  <xdr:spPr>
                    <a:xfrm rot="5400000">
                      <a:off x="5266468" y="-261461"/>
                      <a:ext cx="768096" cy="1291018"/>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5" name="Isosceles Triangle 64">
                      <a:extLst>
                        <a:ext uri="{FF2B5EF4-FFF2-40B4-BE49-F238E27FC236}">
                          <a16:creationId xmlns:a16="http://schemas.microsoft.com/office/drawing/2014/main" id="{334786B2-5747-83C0-AB46-CD8DA9ED3DD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1" name="Group 60">
                    <a:extLst>
                      <a:ext uri="{FF2B5EF4-FFF2-40B4-BE49-F238E27FC236}">
                        <a16:creationId xmlns:a16="http://schemas.microsoft.com/office/drawing/2014/main" id="{70B91AA1-D53E-FD7F-9F26-E6BD5DDA7F33}"/>
                      </a:ext>
                    </a:extLst>
                  </xdr:cNvPr>
                  <xdr:cNvGrpSpPr/>
                </xdr:nvGrpSpPr>
                <xdr:grpSpPr>
                  <a:xfrm>
                    <a:off x="11620120" y="771525"/>
                    <a:ext cx="1300542" cy="768096"/>
                    <a:chOff x="4995483" y="0"/>
                    <a:chExt cx="1300542" cy="768096"/>
                  </a:xfrm>
                </xdr:grpSpPr>
                <xdr:sp macro="" textlink="">
                  <xdr:nvSpPr>
                    <xdr:cNvPr id="62" name="Isosceles Triangle 61">
                      <a:extLst>
                        <a:ext uri="{FF2B5EF4-FFF2-40B4-BE49-F238E27FC236}">
                          <a16:creationId xmlns:a16="http://schemas.microsoft.com/office/drawing/2014/main" id="{9EBFE10C-5383-9D83-AC04-0823D6252F35}"/>
                        </a:ext>
                      </a:extLst>
                    </xdr:cNvPr>
                    <xdr:cNvSpPr/>
                  </xdr:nvSpPr>
                  <xdr:spPr>
                    <a:xfrm rot="5400000">
                      <a:off x="5266468" y="-261461"/>
                      <a:ext cx="768096" cy="1291018"/>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63" name="Isosceles Triangle 62">
                      <a:extLst>
                        <a:ext uri="{FF2B5EF4-FFF2-40B4-BE49-F238E27FC236}">
                          <a16:creationId xmlns:a16="http://schemas.microsoft.com/office/drawing/2014/main" id="{5A0DBDDA-824D-88DB-009F-4BFA08C2677C}"/>
                        </a:ext>
                      </a:extLst>
                    </xdr:cNvPr>
                    <xdr:cNvSpPr/>
                  </xdr:nvSpPr>
                  <xdr:spPr>
                    <a:xfrm rot="16200000">
                      <a:off x="5256944" y="-261461"/>
                      <a:ext cx="768096" cy="1291018"/>
                    </a:xfrm>
                    <a:prstGeom prst="triangle">
                      <a:avLst>
                        <a:gd name="adj" fmla="val 100000"/>
                      </a:avLst>
                    </a:prstGeom>
                    <a:solidFill>
                      <a:srgbClr val="F5DFDD"/>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51" name="Group 50">
                  <a:extLst>
                    <a:ext uri="{FF2B5EF4-FFF2-40B4-BE49-F238E27FC236}">
                      <a16:creationId xmlns:a16="http://schemas.microsoft.com/office/drawing/2014/main" id="{E366EADB-8954-8605-2517-4B3EA02510AF}"/>
                    </a:ext>
                  </a:extLst>
                </xdr:cNvPr>
                <xdr:cNvGrpSpPr/>
              </xdr:nvGrpSpPr>
              <xdr:grpSpPr>
                <a:xfrm flipV="1">
                  <a:off x="13177460" y="1009649"/>
                  <a:ext cx="1442261" cy="768097"/>
                  <a:chOff x="4995484" y="0"/>
                  <a:chExt cx="1353073" cy="768097"/>
                </a:xfrm>
              </xdr:grpSpPr>
              <xdr:sp macro="" textlink="">
                <xdr:nvSpPr>
                  <xdr:cNvPr id="58" name="Isosceles Triangle 57">
                    <a:extLst>
                      <a:ext uri="{FF2B5EF4-FFF2-40B4-BE49-F238E27FC236}">
                        <a16:creationId xmlns:a16="http://schemas.microsoft.com/office/drawing/2014/main" id="{84186856-D555-2C3F-4023-BEC5F725216D}"/>
                      </a:ext>
                    </a:extLst>
                  </xdr:cNvPr>
                  <xdr:cNvSpPr/>
                </xdr:nvSpPr>
                <xdr:spPr>
                  <a:xfrm rot="5400000">
                    <a:off x="5290385" y="-290076"/>
                    <a:ext cx="768096" cy="1348249"/>
                  </a:xfrm>
                  <a:prstGeom prst="triangle">
                    <a:avLst>
                      <a:gd name="adj" fmla="val 100000"/>
                    </a:avLst>
                  </a:prstGeom>
                  <a:solidFill>
                    <a:srgbClr val="F26178"/>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9" name="Isosceles Triangle 58">
                    <a:extLst>
                      <a:ext uri="{FF2B5EF4-FFF2-40B4-BE49-F238E27FC236}">
                        <a16:creationId xmlns:a16="http://schemas.microsoft.com/office/drawing/2014/main" id="{B444D9B4-315D-C255-DACD-17F9D17A19E8}"/>
                      </a:ext>
                    </a:extLst>
                  </xdr:cNvPr>
                  <xdr:cNvSpPr/>
                </xdr:nvSpPr>
                <xdr:spPr>
                  <a:xfrm rot="16200000">
                    <a:off x="5283116" y="-287632"/>
                    <a:ext cx="768096" cy="1343360"/>
                  </a:xfrm>
                  <a:prstGeom prst="triangle">
                    <a:avLst>
                      <a:gd name="adj" fmla="val 100000"/>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52" name="Rectangle 51">
                  <a:extLst>
                    <a:ext uri="{FF2B5EF4-FFF2-40B4-BE49-F238E27FC236}">
                      <a16:creationId xmlns:a16="http://schemas.microsoft.com/office/drawing/2014/main" id="{84DC8C9D-852E-EB6F-CEF7-A542972F735A}"/>
                    </a:ext>
                  </a:extLst>
                </xdr:cNvPr>
                <xdr:cNvSpPr/>
              </xdr:nvSpPr>
              <xdr:spPr>
                <a:xfrm>
                  <a:off x="13182601" y="238125"/>
                  <a:ext cx="1426635" cy="771524"/>
                </a:xfrm>
                <a:prstGeom prst="rect">
                  <a:avLst/>
                </a:prstGeom>
                <a:solidFill>
                  <a:srgbClr val="003C4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53" name="Group 52">
                  <a:extLst>
                    <a:ext uri="{FF2B5EF4-FFF2-40B4-BE49-F238E27FC236}">
                      <a16:creationId xmlns:a16="http://schemas.microsoft.com/office/drawing/2014/main" id="{A76DF9A1-DEF5-0B3C-4E39-773716C86DC3}"/>
                    </a:ext>
                  </a:extLst>
                </xdr:cNvPr>
                <xdr:cNvGrpSpPr/>
              </xdr:nvGrpSpPr>
              <xdr:grpSpPr>
                <a:xfrm>
                  <a:off x="3686175" y="1219200"/>
                  <a:ext cx="1411605" cy="220980"/>
                  <a:chOff x="161925" y="180975"/>
                  <a:chExt cx="1411605" cy="220980"/>
                </a:xfrm>
                <a:solidFill>
                  <a:srgbClr val="211025"/>
                </a:solidFill>
              </xdr:grpSpPr>
              <xdr:sp macro="" textlink="">
                <xdr:nvSpPr>
                  <xdr:cNvPr id="54" name="Oval 53">
                    <a:extLst>
                      <a:ext uri="{FF2B5EF4-FFF2-40B4-BE49-F238E27FC236}">
                        <a16:creationId xmlns:a16="http://schemas.microsoft.com/office/drawing/2014/main" id="{ED5A459C-4306-0015-37B3-2DCFED6CDB02}"/>
                      </a:ext>
                    </a:extLst>
                  </xdr:cNvPr>
                  <xdr:cNvSpPr/>
                </xdr:nvSpPr>
                <xdr:spPr>
                  <a:xfrm>
                    <a:off x="981075" y="20955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5" name="Oval 54">
                    <a:extLst>
                      <a:ext uri="{FF2B5EF4-FFF2-40B4-BE49-F238E27FC236}">
                        <a16:creationId xmlns:a16="http://schemas.microsoft.com/office/drawing/2014/main" id="{84FD2E58-5B61-21BC-B1CE-8815CAF077B9}"/>
                      </a:ext>
                    </a:extLst>
                  </xdr:cNvPr>
                  <xdr:cNvSpPr/>
                </xdr:nvSpPr>
                <xdr:spPr>
                  <a:xfrm>
                    <a:off x="1390650" y="2190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6" name="Oval 55">
                    <a:extLst>
                      <a:ext uri="{FF2B5EF4-FFF2-40B4-BE49-F238E27FC236}">
                        <a16:creationId xmlns:a16="http://schemas.microsoft.com/office/drawing/2014/main" id="{4C4EBD2A-4741-F9E7-E616-16D8237FE770}"/>
                      </a:ext>
                    </a:extLst>
                  </xdr:cNvPr>
                  <xdr:cNvSpPr/>
                </xdr:nvSpPr>
                <xdr:spPr>
                  <a:xfrm>
                    <a:off x="161925" y="180975"/>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57" name="Oval 56">
                    <a:extLst>
                      <a:ext uri="{FF2B5EF4-FFF2-40B4-BE49-F238E27FC236}">
                        <a16:creationId xmlns:a16="http://schemas.microsoft.com/office/drawing/2014/main" id="{4C6E143C-FD6C-111B-673D-6BB94F29AEBD}"/>
                      </a:ext>
                    </a:extLst>
                  </xdr:cNvPr>
                  <xdr:cNvSpPr/>
                </xdr:nvSpPr>
                <xdr:spPr>
                  <a:xfrm>
                    <a:off x="571500" y="190500"/>
                    <a:ext cx="182880" cy="182880"/>
                  </a:xfrm>
                  <a:prstGeom prst="ellipse">
                    <a:avLst/>
                  </a:prstGeom>
                  <a:grp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29" name="Group 28">
                <a:extLst>
                  <a:ext uri="{FF2B5EF4-FFF2-40B4-BE49-F238E27FC236}">
                    <a16:creationId xmlns:a16="http://schemas.microsoft.com/office/drawing/2014/main" id="{1990D389-F7C1-18C7-872B-FB33E7D7BFB8}"/>
                  </a:ext>
                </a:extLst>
              </xdr:cNvPr>
              <xdr:cNvGrpSpPr/>
            </xdr:nvGrpSpPr>
            <xdr:grpSpPr>
              <a:xfrm>
                <a:off x="8855347" y="932487"/>
                <a:ext cx="2430708" cy="1134331"/>
                <a:chOff x="8245319" y="771953"/>
                <a:chExt cx="2430708" cy="1134331"/>
              </a:xfrm>
            </xdr:grpSpPr>
            <xdr:sp macro="" textlink="">
              <xdr:nvSpPr>
                <xdr:cNvPr id="30" name="TextBox 29">
                  <a:extLst>
                    <a:ext uri="{FF2B5EF4-FFF2-40B4-BE49-F238E27FC236}">
                      <a16:creationId xmlns:a16="http://schemas.microsoft.com/office/drawing/2014/main" id="{1AAA2D8D-BA1A-74A5-A432-70BECC42D03F}"/>
                    </a:ext>
                  </a:extLst>
                </xdr:cNvPr>
                <xdr:cNvSpPr txBox="1"/>
              </xdr:nvSpPr>
              <xdr:spPr>
                <a:xfrm>
                  <a:off x="8886698" y="979093"/>
                  <a:ext cx="1789329" cy="2598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latin typeface="Abadi" panose="020B0604020104020204" pitchFamily="34" charset="0"/>
                    </a:rPr>
                    <a:t>Mohamed Hamed</a:t>
                  </a:r>
                </a:p>
              </xdr:txBody>
            </xdr:sp>
            <xdr:sp macro="" textlink="">
              <xdr:nvSpPr>
                <xdr:cNvPr id="31" name="TextBox 30">
                  <a:extLst>
                    <a:ext uri="{FF2B5EF4-FFF2-40B4-BE49-F238E27FC236}">
                      <a16:creationId xmlns:a16="http://schemas.microsoft.com/office/drawing/2014/main" id="{63FE6D06-FB85-E987-D024-2BFF2E4FAC45}"/>
                    </a:ext>
                  </a:extLst>
                </xdr:cNvPr>
                <xdr:cNvSpPr txBox="1"/>
              </xdr:nvSpPr>
              <xdr:spPr>
                <a:xfrm>
                  <a:off x="8830227" y="1256621"/>
                  <a:ext cx="1702925" cy="3033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800" b="1">
                      <a:solidFill>
                        <a:schemeClr val="bg1"/>
                      </a:solidFill>
                      <a:latin typeface="Abadi" panose="020B0604020104020204" pitchFamily="34" charset="0"/>
                    </a:rPr>
                    <a:t>Financial Analyst</a:t>
                  </a:r>
                </a:p>
              </xdr:txBody>
            </xdr:sp>
            <xdr:pic>
              <xdr:nvPicPr>
                <xdr:cNvPr id="32" name="Picture 31">
                  <a:extLst>
                    <a:ext uri="{FF2B5EF4-FFF2-40B4-BE49-F238E27FC236}">
                      <a16:creationId xmlns:a16="http://schemas.microsoft.com/office/drawing/2014/main" id="{59D8C099-6DD3-F78E-8EF5-70A563C4A008}"/>
                    </a:ext>
                  </a:extLst>
                </xdr:cNvPr>
                <xdr:cNvPicPr>
                  <a:picLocks noChangeAspect="1"/>
                </xdr:cNvPicPr>
              </xdr:nvPicPr>
              <xdr:blipFill rotWithShape="1">
                <a:blip xmlns:r="http://schemas.openxmlformats.org/officeDocument/2006/relationships" r:embed="rId17" cstate="print">
                  <a:extLst>
                    <a:ext uri="{BEBA8EAE-BF5A-486C-A8C5-ECC9F3942E4B}">
                      <a14:imgProps xmlns:a14="http://schemas.microsoft.com/office/drawing/2010/main">
                        <a14:imgLayer r:embed="rId18">
                          <a14:imgEffect>
                            <a14:backgroundRemoval t="10000" b="90000" l="10000" r="90000"/>
                          </a14:imgEffect>
                        </a14:imgLayer>
                      </a14:imgProps>
                    </a:ext>
                    <a:ext uri="{28A0092B-C50C-407E-A947-70E740481C1C}">
                      <a14:useLocalDpi xmlns:a14="http://schemas.microsoft.com/office/drawing/2010/main" val="0"/>
                    </a:ext>
                  </a:extLst>
                </a:blip>
                <a:srcRect l="39054" t="-1987" r="16567" b="1987"/>
                <a:stretch/>
              </xdr:blipFill>
              <xdr:spPr>
                <a:xfrm>
                  <a:off x="8245319" y="771953"/>
                  <a:ext cx="523268" cy="1134331"/>
                </a:xfrm>
                <a:prstGeom prst="rect">
                  <a:avLst/>
                </a:prstGeom>
              </xdr:spPr>
            </xdr:pic>
          </xdr:grpSp>
        </xdr:grpSp>
        <xdr:grpSp>
          <xdr:nvGrpSpPr>
            <xdr:cNvPr id="24" name="Group 23">
              <a:extLst>
                <a:ext uri="{FF2B5EF4-FFF2-40B4-BE49-F238E27FC236}">
                  <a16:creationId xmlns:a16="http://schemas.microsoft.com/office/drawing/2014/main" id="{508F5FA6-29A9-2ED5-5CE5-CF4750B9F575}"/>
                </a:ext>
              </a:extLst>
            </xdr:cNvPr>
            <xdr:cNvGrpSpPr/>
          </xdr:nvGrpSpPr>
          <xdr:grpSpPr>
            <a:xfrm>
              <a:off x="13878045" y="202167"/>
              <a:ext cx="1384799" cy="657653"/>
              <a:chOff x="14001751" y="200025"/>
              <a:chExt cx="1390649" cy="647700"/>
            </a:xfrm>
          </xdr:grpSpPr>
          <xdr:pic>
            <xdr:nvPicPr>
              <xdr:cNvPr id="25" name="Picture 24">
                <a:extLst>
                  <a:ext uri="{FF2B5EF4-FFF2-40B4-BE49-F238E27FC236}">
                    <a16:creationId xmlns:a16="http://schemas.microsoft.com/office/drawing/2014/main" id="{87EEE72F-75FA-F6F1-10BE-FEF55936B26A}"/>
                  </a:ext>
                </a:extLst>
              </xdr:cNvPr>
              <xdr:cNvPicPr>
                <a:picLocks noChangeAspect="1"/>
              </xdr:cNvPicPr>
            </xdr:nvPicPr>
            <xdr:blipFill>
              <a:blip xmlns:r="http://schemas.openxmlformats.org/officeDocument/2006/relationships" r:embed="rId19"/>
              <a:stretch>
                <a:fillRect/>
              </a:stretch>
            </xdr:blipFill>
            <xdr:spPr>
              <a:xfrm>
                <a:off x="14001751" y="266699"/>
                <a:ext cx="514350" cy="514350"/>
              </a:xfrm>
              <a:prstGeom prst="rect">
                <a:avLst/>
              </a:prstGeom>
            </xdr:spPr>
          </xdr:pic>
          <xdr:sp macro="" textlink="">
            <xdr:nvSpPr>
              <xdr:cNvPr id="26" name="Minus Sign 25">
                <a:extLst>
                  <a:ext uri="{FF2B5EF4-FFF2-40B4-BE49-F238E27FC236}">
                    <a16:creationId xmlns:a16="http://schemas.microsoft.com/office/drawing/2014/main" id="{71EBA923-498B-47F9-386A-4DCF684D16E5}"/>
                  </a:ext>
                </a:extLst>
              </xdr:cNvPr>
              <xdr:cNvSpPr/>
            </xdr:nvSpPr>
            <xdr:spPr>
              <a:xfrm>
                <a:off x="14516100" y="419100"/>
                <a:ext cx="276225" cy="219075"/>
              </a:xfrm>
              <a:prstGeom prst="mathMinu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27" name="Picture 26">
                <a:extLst>
                  <a:ext uri="{FF2B5EF4-FFF2-40B4-BE49-F238E27FC236}">
                    <a16:creationId xmlns:a16="http://schemas.microsoft.com/office/drawing/2014/main" id="{3C921AEF-9CF6-A1F3-15B9-4D4DC5743508}"/>
                  </a:ext>
                </a:extLst>
              </xdr:cNvPr>
              <xdr:cNvPicPr>
                <a:picLocks noChangeAspect="1"/>
              </xdr:cNvPicPr>
            </xdr:nvPicPr>
            <xdr:blipFill>
              <a:blip xmlns:r="http://schemas.openxmlformats.org/officeDocument/2006/relationships" r:embed="rId5"/>
              <a:stretch>
                <a:fillRect/>
              </a:stretch>
            </xdr:blipFill>
            <xdr:spPr>
              <a:xfrm>
                <a:off x="14744700" y="200025"/>
                <a:ext cx="647700" cy="647700"/>
              </a:xfrm>
              <a:prstGeom prst="rect">
                <a:avLst/>
              </a:prstGeom>
            </xdr:spPr>
          </xdr:pic>
        </xdr:grpSp>
      </xdr:grpSp>
      <xdr:sp macro="" textlink="">
        <xdr:nvSpPr>
          <xdr:cNvPr id="6" name="Rectangle: Rounded Corners 5">
            <a:extLst>
              <a:ext uri="{FF2B5EF4-FFF2-40B4-BE49-F238E27FC236}">
                <a16:creationId xmlns:a16="http://schemas.microsoft.com/office/drawing/2014/main" id="{8C55B4BA-E998-7223-3032-E7DCC53985BE}"/>
              </a:ext>
            </a:extLst>
          </xdr:cNvPr>
          <xdr:cNvSpPr/>
        </xdr:nvSpPr>
        <xdr:spPr>
          <a:xfrm>
            <a:off x="334563" y="566679"/>
            <a:ext cx="2891581" cy="8873873"/>
          </a:xfrm>
          <a:prstGeom prst="roundRect">
            <a:avLst>
              <a:gd name="adj" fmla="val 6291"/>
            </a:avLst>
          </a:prstGeom>
          <a:solidFill>
            <a:schemeClr val="tx1"/>
          </a:solidFill>
        </xdr:spPr>
        <xdr:style>
          <a:lnRef idx="2">
            <a:schemeClr val="dk1">
              <a:shade val="15000"/>
            </a:schemeClr>
          </a:lnRef>
          <a:fillRef idx="1">
            <a:schemeClr val="dk1"/>
          </a:fillRef>
          <a:effectRef idx="0">
            <a:schemeClr val="dk1"/>
          </a:effectRef>
          <a:fontRef idx="minor">
            <a:schemeClr val="lt1"/>
          </a:fontRef>
        </xdr:style>
        <xdr:txBody>
          <a:bodyPr vertOverflow="clip" horzOverflow="clip" rtlCol="0" anchor="t"/>
          <a:lstStyle/>
          <a:p>
            <a:pPr algn="l"/>
            <a:endParaRPr lang="en-US" sz="1400" b="1"/>
          </a:p>
        </xdr:txBody>
      </xdr:sp>
      <xdr:grpSp>
        <xdr:nvGrpSpPr>
          <xdr:cNvPr id="7" name="Group 6">
            <a:extLst>
              <a:ext uri="{FF2B5EF4-FFF2-40B4-BE49-F238E27FC236}">
                <a16:creationId xmlns:a16="http://schemas.microsoft.com/office/drawing/2014/main" id="{C094A32B-13BC-BD0C-B959-1AF2DD5888CF}"/>
              </a:ext>
            </a:extLst>
          </xdr:cNvPr>
          <xdr:cNvGrpSpPr/>
        </xdr:nvGrpSpPr>
        <xdr:grpSpPr>
          <a:xfrm>
            <a:off x="521817" y="3624113"/>
            <a:ext cx="2363296" cy="5404328"/>
            <a:chOff x="521817" y="3624113"/>
            <a:chExt cx="2363296" cy="5404328"/>
          </a:xfrm>
        </xdr:grpSpPr>
        <xdr:grpSp>
          <xdr:nvGrpSpPr>
            <xdr:cNvPr id="8" name="Group 7">
              <a:extLst>
                <a:ext uri="{FF2B5EF4-FFF2-40B4-BE49-F238E27FC236}">
                  <a16:creationId xmlns:a16="http://schemas.microsoft.com/office/drawing/2014/main" id="{514EA455-2BBB-01E8-8FE0-2E52D23E0DAC}"/>
                </a:ext>
              </a:extLst>
            </xdr:cNvPr>
            <xdr:cNvGrpSpPr/>
          </xdr:nvGrpSpPr>
          <xdr:grpSpPr>
            <a:xfrm>
              <a:off x="521817" y="3624113"/>
              <a:ext cx="2363296" cy="1351431"/>
              <a:chOff x="440188" y="3310348"/>
              <a:chExt cx="2422084" cy="1351431"/>
            </a:xfrm>
          </xdr:grpSpPr>
          <xdr:sp macro="" textlink="">
            <xdr:nvSpPr>
              <xdr:cNvPr id="17" name="TextBox 16">
                <a:hlinkClick xmlns:r="http://schemas.openxmlformats.org/officeDocument/2006/relationships" r:id="rId20" tooltip="Dashboards"/>
                <a:extLst>
                  <a:ext uri="{FF2B5EF4-FFF2-40B4-BE49-F238E27FC236}">
                    <a16:creationId xmlns:a16="http://schemas.microsoft.com/office/drawing/2014/main" id="{52B8D81C-4578-814B-25B8-BDA1083EFE55}"/>
                  </a:ext>
                </a:extLst>
              </xdr:cNvPr>
              <xdr:cNvSpPr txBox="1"/>
            </xdr:nvSpPr>
            <xdr:spPr>
              <a:xfrm>
                <a:off x="879387" y="3330518"/>
                <a:ext cx="1545852"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solidFill>
                    <a:latin typeface="Lato" panose="020F0502020204030203" pitchFamily="34" charset="0"/>
                    <a:ea typeface="Lato" panose="020F0502020204030203" pitchFamily="34" charset="0"/>
                    <a:cs typeface="Lato" panose="020F0502020204030203" pitchFamily="34" charset="0"/>
                  </a:rPr>
                  <a:t>Dashboard</a:t>
                </a:r>
              </a:p>
            </xdr:txBody>
          </xdr:sp>
          <xdr:sp macro="" textlink="">
            <xdr:nvSpPr>
              <xdr:cNvPr id="18" name="TextBox 17">
                <a:hlinkClick xmlns:r="http://schemas.openxmlformats.org/officeDocument/2006/relationships" r:id="rId11" tooltip="Income &amp; Expenses"/>
                <a:extLst>
                  <a:ext uri="{FF2B5EF4-FFF2-40B4-BE49-F238E27FC236}">
                    <a16:creationId xmlns:a16="http://schemas.microsoft.com/office/drawing/2014/main" id="{3F55EA87-2BF5-6A92-660A-A70342E86C72}"/>
                  </a:ext>
                </a:extLst>
              </xdr:cNvPr>
              <xdr:cNvSpPr txBox="1"/>
            </xdr:nvSpPr>
            <xdr:spPr>
              <a:xfrm>
                <a:off x="856417" y="3745137"/>
                <a:ext cx="2005855"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20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&amp; Expenses</a:t>
                </a:r>
                <a:endParaRPr lang="en-US" sz="20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19" name="TextBox 18">
                <a:hlinkClick xmlns:r="http://schemas.openxmlformats.org/officeDocument/2006/relationships" r:id="rId21" tooltip="Assets &amp; Goals"/>
                <a:extLst>
                  <a:ext uri="{FF2B5EF4-FFF2-40B4-BE49-F238E27FC236}">
                    <a16:creationId xmlns:a16="http://schemas.microsoft.com/office/drawing/2014/main" id="{1931FEA7-FC9C-D88C-9DF5-4A2D1511604B}"/>
                  </a:ext>
                </a:extLst>
              </xdr:cNvPr>
              <xdr:cNvSpPr txBox="1"/>
            </xdr:nvSpPr>
            <xdr:spPr>
              <a:xfrm>
                <a:off x="901240" y="4316636"/>
                <a:ext cx="1765794" cy="34514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Assets &amp; Goals</a:t>
                </a:r>
              </a:p>
            </xdr:txBody>
          </xdr:sp>
          <xdr:pic>
            <xdr:nvPicPr>
              <xdr:cNvPr id="20" name="Picture 19">
                <a:extLst>
                  <a:ext uri="{FF2B5EF4-FFF2-40B4-BE49-F238E27FC236}">
                    <a16:creationId xmlns:a16="http://schemas.microsoft.com/office/drawing/2014/main" id="{070C3ECE-D9AA-D59E-810A-FC9BCF0EC31D}"/>
                  </a:ext>
                </a:extLst>
              </xdr:cNvPr>
              <xdr:cNvPicPr>
                <a:picLocks noChangeAspect="1"/>
              </xdr:cNvPicPr>
            </xdr:nvPicPr>
            <xdr:blipFill>
              <a:blip xmlns:r="http://schemas.openxmlformats.org/officeDocument/2006/relationships" r:embed="rId22"/>
              <a:stretch>
                <a:fillRect/>
              </a:stretch>
            </xdr:blipFill>
            <xdr:spPr>
              <a:xfrm>
                <a:off x="501821" y="3310348"/>
                <a:ext cx="246530" cy="246530"/>
              </a:xfrm>
              <a:prstGeom prst="rect">
                <a:avLst/>
              </a:prstGeom>
            </xdr:spPr>
          </xdr:pic>
          <xdr:pic>
            <xdr:nvPicPr>
              <xdr:cNvPr id="21" name="Picture 20">
                <a:extLst>
                  <a:ext uri="{FF2B5EF4-FFF2-40B4-BE49-F238E27FC236}">
                    <a16:creationId xmlns:a16="http://schemas.microsoft.com/office/drawing/2014/main" id="{25E0BA74-9E9E-F6F5-6B52-6961F23B1AF0}"/>
                  </a:ext>
                </a:extLst>
              </xdr:cNvPr>
              <xdr:cNvPicPr>
                <a:picLocks noChangeAspect="1"/>
              </xdr:cNvPicPr>
            </xdr:nvPicPr>
            <xdr:blipFill>
              <a:blip xmlns:r="http://schemas.openxmlformats.org/officeDocument/2006/relationships" r:embed="rId23">
                <a:duotone>
                  <a:prstClr val="black"/>
                  <a:schemeClr val="tx2">
                    <a:tint val="45000"/>
                    <a:satMod val="400000"/>
                  </a:schemeClr>
                </a:duotone>
              </a:blip>
              <a:stretch>
                <a:fillRect/>
              </a:stretch>
            </xdr:blipFill>
            <xdr:spPr>
              <a:xfrm>
                <a:off x="451394" y="3713760"/>
                <a:ext cx="358589" cy="358589"/>
              </a:xfrm>
              <a:prstGeom prst="rect">
                <a:avLst/>
              </a:prstGeom>
            </xdr:spPr>
          </xdr:pic>
          <xdr:pic>
            <xdr:nvPicPr>
              <xdr:cNvPr id="22" name="Picture 21">
                <a:extLst>
                  <a:ext uri="{FF2B5EF4-FFF2-40B4-BE49-F238E27FC236}">
                    <a16:creationId xmlns:a16="http://schemas.microsoft.com/office/drawing/2014/main" id="{38F78DDA-2B8F-097F-1D16-D3093D8DFEBE}"/>
                  </a:ext>
                </a:extLst>
              </xdr:cNvPr>
              <xdr:cNvPicPr>
                <a:picLocks noChangeAspect="1"/>
              </xdr:cNvPicPr>
            </xdr:nvPicPr>
            <xdr:blipFill>
              <a:blip xmlns:r="http://schemas.openxmlformats.org/officeDocument/2006/relationships" r:embed="rId24">
                <a:duotone>
                  <a:prstClr val="black"/>
                  <a:schemeClr val="tx2">
                    <a:tint val="45000"/>
                    <a:satMod val="400000"/>
                  </a:schemeClr>
                </a:duotone>
              </a:blip>
              <a:stretch>
                <a:fillRect/>
              </a:stretch>
            </xdr:blipFill>
            <xdr:spPr>
              <a:xfrm>
                <a:off x="440188" y="4229230"/>
                <a:ext cx="381000" cy="381000"/>
              </a:xfrm>
              <a:prstGeom prst="rect">
                <a:avLst/>
              </a:prstGeom>
            </xdr:spPr>
          </xdr:pic>
        </xdr:grpSp>
        <xdr:grpSp>
          <xdr:nvGrpSpPr>
            <xdr:cNvPr id="9" name="Group 8">
              <a:extLst>
                <a:ext uri="{FF2B5EF4-FFF2-40B4-BE49-F238E27FC236}">
                  <a16:creationId xmlns:a16="http://schemas.microsoft.com/office/drawing/2014/main" id="{4169CC61-831A-63F5-5331-A89548FAB284}"/>
                </a:ext>
              </a:extLst>
            </xdr:cNvPr>
            <xdr:cNvGrpSpPr/>
          </xdr:nvGrpSpPr>
          <xdr:grpSpPr>
            <a:xfrm>
              <a:off x="536537" y="8012202"/>
              <a:ext cx="2324403" cy="1016239"/>
              <a:chOff x="531185" y="7944971"/>
              <a:chExt cx="2593899" cy="1073518"/>
            </a:xfrm>
          </xdr:grpSpPr>
          <xdr:sp macro="" textlink="">
            <xdr:nvSpPr>
              <xdr:cNvPr id="10" name="TextBox 9">
                <a:extLst>
                  <a:ext uri="{FF2B5EF4-FFF2-40B4-BE49-F238E27FC236}">
                    <a16:creationId xmlns:a16="http://schemas.microsoft.com/office/drawing/2014/main" id="{5F469274-F672-2FC7-B3FB-F71A8039E478}"/>
                  </a:ext>
                </a:extLst>
              </xdr:cNvPr>
              <xdr:cNvSpPr txBox="1"/>
            </xdr:nvSpPr>
            <xdr:spPr>
              <a:xfrm>
                <a:off x="582705" y="7944971"/>
                <a:ext cx="2487706" cy="2779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1">
                    <a:solidFill>
                      <a:schemeClr val="bg1"/>
                    </a:solidFill>
                    <a:latin typeface="Lato" panose="020F0502020204030203" pitchFamily="34" charset="0"/>
                    <a:ea typeface="Lato" panose="020F0502020204030203" pitchFamily="34" charset="0"/>
                    <a:cs typeface="Lato" panose="020F0502020204030203" pitchFamily="34" charset="0"/>
                  </a:rPr>
                  <a:t>Personal Finance Tracker</a:t>
                </a:r>
              </a:p>
            </xdr:txBody>
          </xdr:sp>
          <xdr:pic>
            <xdr:nvPicPr>
              <xdr:cNvPr id="11" name="Picture 10">
                <a:hlinkClick xmlns:r="http://schemas.openxmlformats.org/officeDocument/2006/relationships" r:id="rId25"/>
                <a:extLst>
                  <a:ext uri="{FF2B5EF4-FFF2-40B4-BE49-F238E27FC236}">
                    <a16:creationId xmlns:a16="http://schemas.microsoft.com/office/drawing/2014/main" id="{4E22243D-A2B1-239E-9FED-4A086EE8348C}"/>
                  </a:ext>
                </a:extLst>
              </xdr:cNvPr>
              <xdr:cNvPicPr>
                <a:picLocks noChangeAspect="1"/>
              </xdr:cNvPicPr>
            </xdr:nvPicPr>
            <xdr:blipFill>
              <a:blip xmlns:r="http://schemas.openxmlformats.org/officeDocument/2006/relationships" r:embed="rId26"/>
              <a:stretch>
                <a:fillRect/>
              </a:stretch>
            </xdr:blipFill>
            <xdr:spPr>
              <a:xfrm>
                <a:off x="531185" y="8328557"/>
                <a:ext cx="742165" cy="659492"/>
              </a:xfrm>
              <a:prstGeom prst="rect">
                <a:avLst/>
              </a:prstGeom>
            </xdr:spPr>
          </xdr:pic>
          <xdr:pic>
            <xdr:nvPicPr>
              <xdr:cNvPr id="12" name="Picture 11">
                <a:hlinkClick xmlns:r="http://schemas.openxmlformats.org/officeDocument/2006/relationships" r:id="rId27"/>
                <a:extLst>
                  <a:ext uri="{FF2B5EF4-FFF2-40B4-BE49-F238E27FC236}">
                    <a16:creationId xmlns:a16="http://schemas.microsoft.com/office/drawing/2014/main" id="{4EE3FD47-DAD8-60F4-BB66-BB083EBF4E0A}"/>
                  </a:ext>
                </a:extLst>
              </xdr:cNvPr>
              <xdr:cNvPicPr>
                <a:picLocks noChangeAspect="1"/>
              </xdr:cNvPicPr>
            </xdr:nvPicPr>
            <xdr:blipFill>
              <a:blip xmlns:r="http://schemas.openxmlformats.org/officeDocument/2006/relationships" r:embed="rId28"/>
              <a:stretch>
                <a:fillRect/>
              </a:stretch>
            </xdr:blipFill>
            <xdr:spPr>
              <a:xfrm>
                <a:off x="2253523" y="8355240"/>
                <a:ext cx="871561" cy="663249"/>
              </a:xfrm>
              <a:prstGeom prst="rect">
                <a:avLst/>
              </a:prstGeom>
            </xdr:spPr>
          </xdr:pic>
        </xdr:grpSp>
      </xdr:grpSp>
    </xdr:grpSp>
    <xdr:clientData/>
  </xdr:twoCellAnchor>
  <xdr:twoCellAnchor editAs="absolute">
    <xdr:from>
      <xdr:col>2</xdr:col>
      <xdr:colOff>351888</xdr:colOff>
      <xdr:row>50</xdr:row>
      <xdr:rowOff>102925</xdr:rowOff>
    </xdr:from>
    <xdr:to>
      <xdr:col>3</xdr:col>
      <xdr:colOff>329046</xdr:colOff>
      <xdr:row>55</xdr:row>
      <xdr:rowOff>70942</xdr:rowOff>
    </xdr:to>
    <xdr:pic>
      <xdr:nvPicPr>
        <xdr:cNvPr id="87" name="Picture 86">
          <a:hlinkClick xmlns:r="http://schemas.openxmlformats.org/officeDocument/2006/relationships" r:id="rId29"/>
          <a:extLst>
            <a:ext uri="{FF2B5EF4-FFF2-40B4-BE49-F238E27FC236}">
              <a16:creationId xmlns:a16="http://schemas.microsoft.com/office/drawing/2014/main" id="{DD28C476-7CBD-42E2-992C-6BB9D812F6E2}"/>
            </a:ext>
          </a:extLst>
        </xdr:cNvPr>
        <xdr:cNvPicPr>
          <a:picLocks noChangeAspect="1"/>
        </xdr:cNvPicPr>
      </xdr:nvPicPr>
      <xdr:blipFill>
        <a:blip xmlns:r="http://schemas.openxmlformats.org/officeDocument/2006/relationships" r:embed="rId30"/>
        <a:stretch>
          <a:fillRect/>
        </a:stretch>
      </xdr:blipFill>
      <xdr:spPr>
        <a:xfrm>
          <a:off x="1945161" y="10493834"/>
          <a:ext cx="946976" cy="1007108"/>
        </a:xfrm>
        <a:prstGeom prst="rect">
          <a:avLst/>
        </a:prstGeom>
      </xdr:spPr>
    </xdr:pic>
    <xdr:clientData/>
  </xdr:twoCellAnchor>
  <xdr:twoCellAnchor editAs="absolute">
    <xdr:from>
      <xdr:col>1</xdr:col>
      <xdr:colOff>69272</xdr:colOff>
      <xdr:row>35</xdr:row>
      <xdr:rowOff>121227</xdr:rowOff>
    </xdr:from>
    <xdr:to>
      <xdr:col>4</xdr:col>
      <xdr:colOff>954578</xdr:colOff>
      <xdr:row>45</xdr:row>
      <xdr:rowOff>155864</xdr:rowOff>
    </xdr:to>
    <mc:AlternateContent xmlns:mc="http://schemas.openxmlformats.org/markup-compatibility/2006">
      <mc:Choice xmlns:a14="http://schemas.microsoft.com/office/drawing/2010/main" Requires="a14">
        <xdr:graphicFrame macro="">
          <xdr:nvGraphicFramePr>
            <xdr:cNvPr id="191" name="Month 1">
              <a:extLst>
                <a:ext uri="{FF2B5EF4-FFF2-40B4-BE49-F238E27FC236}">
                  <a16:creationId xmlns:a16="http://schemas.microsoft.com/office/drawing/2014/main" id="{BC61785F-C38D-4E80-8F50-A20ACB6E9053}"/>
                </a:ext>
              </a:extLst>
            </xdr:cNvPr>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dr:sp macro="" textlink="">
          <xdr:nvSpPr>
            <xdr:cNvPr id="0" name=""/>
            <xdr:cNvSpPr>
              <a:spLocks noTextEdit="1"/>
            </xdr:cNvSpPr>
          </xdr:nvSpPr>
          <xdr:spPr>
            <a:xfrm>
              <a:off x="692727" y="7394863"/>
              <a:ext cx="3794760" cy="21128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8</xdr:col>
      <xdr:colOff>675409</xdr:colOff>
      <xdr:row>39</xdr:row>
      <xdr:rowOff>0</xdr:rowOff>
    </xdr:from>
    <xdr:to>
      <xdr:col>9</xdr:col>
      <xdr:colOff>1385453</xdr:colOff>
      <xdr:row>43</xdr:row>
      <xdr:rowOff>149801</xdr:rowOff>
    </xdr:to>
    <xdr:graphicFrame macro="">
      <xdr:nvGraphicFramePr>
        <xdr:cNvPr id="199" name="Chart 198">
          <a:extLst>
            <a:ext uri="{FF2B5EF4-FFF2-40B4-BE49-F238E27FC236}">
              <a16:creationId xmlns:a16="http://schemas.microsoft.com/office/drawing/2014/main" id="{2FD7AB19-DFE9-4AC4-8CF3-2D8289ECA5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editAs="absolute">
    <xdr:from>
      <xdr:col>5</xdr:col>
      <xdr:colOff>415637</xdr:colOff>
      <xdr:row>35</xdr:row>
      <xdr:rowOff>17318</xdr:rowOff>
    </xdr:from>
    <xdr:to>
      <xdr:col>10</xdr:col>
      <xdr:colOff>1076732</xdr:colOff>
      <xdr:row>39</xdr:row>
      <xdr:rowOff>121227</xdr:rowOff>
    </xdr:to>
    <xdr:grpSp>
      <xdr:nvGrpSpPr>
        <xdr:cNvPr id="194" name="Group 193">
          <a:extLst>
            <a:ext uri="{FF2B5EF4-FFF2-40B4-BE49-F238E27FC236}">
              <a16:creationId xmlns:a16="http://schemas.microsoft.com/office/drawing/2014/main" id="{3FDFCD17-0C6D-6BEA-0E20-D0F995AE722A}"/>
            </a:ext>
          </a:extLst>
        </xdr:cNvPr>
        <xdr:cNvGrpSpPr/>
      </xdr:nvGrpSpPr>
      <xdr:grpSpPr>
        <a:xfrm>
          <a:off x="4918364" y="7290954"/>
          <a:ext cx="7623004" cy="935182"/>
          <a:chOff x="5039591" y="6823363"/>
          <a:chExt cx="7048500" cy="935182"/>
        </a:xfrm>
      </xdr:grpSpPr>
      <xdr:graphicFrame macro="">
        <xdr:nvGraphicFramePr>
          <xdr:cNvPr id="127" name="Chart 126">
            <a:extLst>
              <a:ext uri="{FF2B5EF4-FFF2-40B4-BE49-F238E27FC236}">
                <a16:creationId xmlns:a16="http://schemas.microsoft.com/office/drawing/2014/main" id="{42C0DE81-CD6B-4E29-8849-83A059579585}"/>
              </a:ext>
            </a:extLst>
          </xdr:cNvPr>
          <xdr:cNvGraphicFramePr>
            <a:graphicFrameLocks/>
          </xdr:cNvGraphicFramePr>
        </xdr:nvGraphicFramePr>
        <xdr:xfrm>
          <a:off x="5039591" y="6823363"/>
          <a:ext cx="7048500" cy="935182"/>
        </xdr:xfrm>
        <a:graphic>
          <a:graphicData uri="http://schemas.openxmlformats.org/drawingml/2006/chart">
            <c:chart xmlns:c="http://schemas.openxmlformats.org/drawingml/2006/chart" xmlns:r="http://schemas.openxmlformats.org/officeDocument/2006/relationships" r:id="rId32"/>
          </a:graphicData>
        </a:graphic>
      </xdr:graphicFrame>
      <xdr:sp macro="" textlink="">
        <xdr:nvSpPr>
          <xdr:cNvPr id="174" name="Rectangle: Rounded Corners 173">
            <a:extLst>
              <a:ext uri="{FF2B5EF4-FFF2-40B4-BE49-F238E27FC236}">
                <a16:creationId xmlns:a16="http://schemas.microsoft.com/office/drawing/2014/main" id="{934FDE69-CFA9-7691-FAB5-F49508D019A6}"/>
              </a:ext>
            </a:extLst>
          </xdr:cNvPr>
          <xdr:cNvSpPr/>
        </xdr:nvSpPr>
        <xdr:spPr>
          <a:xfrm>
            <a:off x="5143500" y="7135091"/>
            <a:ext cx="6840681" cy="294409"/>
          </a:xfrm>
          <a:prstGeom prst="roundRect">
            <a:avLst>
              <a:gd name="adj" fmla="val 50000"/>
            </a:avLst>
          </a:prstGeom>
          <a:noFill/>
          <a:ln w="76200">
            <a:solidFill>
              <a:srgbClr val="F9F9F9"/>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absolute">
    <xdr:from>
      <xdr:col>5</xdr:col>
      <xdr:colOff>696584</xdr:colOff>
      <xdr:row>33</xdr:row>
      <xdr:rowOff>69273</xdr:rowOff>
    </xdr:from>
    <xdr:to>
      <xdr:col>7</xdr:col>
      <xdr:colOff>836980</xdr:colOff>
      <xdr:row>36</xdr:row>
      <xdr:rowOff>138545</xdr:rowOff>
    </xdr:to>
    <xdr:sp macro="" textlink="">
      <xdr:nvSpPr>
        <xdr:cNvPr id="197" name="TextBox 196">
          <a:extLst>
            <a:ext uri="{FF2B5EF4-FFF2-40B4-BE49-F238E27FC236}">
              <a16:creationId xmlns:a16="http://schemas.microsoft.com/office/drawing/2014/main" id="{CBEEB88B-EC2D-406F-AD39-49CB1C601C97}"/>
            </a:ext>
          </a:extLst>
        </xdr:cNvPr>
        <xdr:cNvSpPr txBox="1"/>
      </xdr:nvSpPr>
      <xdr:spPr>
        <a:xfrm>
          <a:off x="5199311" y="6927273"/>
          <a:ext cx="2322487" cy="69272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Income</a:t>
          </a:r>
          <a:r>
            <a:rPr lang="en-US" sz="1600" b="1" baseline="0">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 Goal Progress to Month</a:t>
          </a:r>
          <a:endParaRPr lang="en-US" sz="1600" b="1">
            <a:solidFill>
              <a:schemeClr val="bg1">
                <a:lumMod val="50000"/>
              </a:schemeClr>
            </a:solidFill>
            <a:latin typeface="Lato" panose="020F0502020204030203" pitchFamily="34" charset="0"/>
            <a:ea typeface="Lato" panose="020F0502020204030203" pitchFamily="34" charset="0"/>
            <a:cs typeface="Lato" panose="020F0502020204030203" pitchFamily="34" charset="0"/>
          </a:endParaRPr>
        </a:p>
      </xdr:txBody>
    </xdr:sp>
    <xdr:clientData/>
  </xdr:twoCellAnchor>
  <xdr:twoCellAnchor editAs="absolute">
    <xdr:from>
      <xdr:col>8</xdr:col>
      <xdr:colOff>798276</xdr:colOff>
      <xdr:row>33</xdr:row>
      <xdr:rowOff>181841</xdr:rowOff>
    </xdr:from>
    <xdr:to>
      <xdr:col>10</xdr:col>
      <xdr:colOff>1076732</xdr:colOff>
      <xdr:row>36</xdr:row>
      <xdr:rowOff>126699</xdr:rowOff>
    </xdr:to>
    <xdr:grpSp>
      <xdr:nvGrpSpPr>
        <xdr:cNvPr id="203" name="Group 202">
          <a:extLst>
            <a:ext uri="{FF2B5EF4-FFF2-40B4-BE49-F238E27FC236}">
              <a16:creationId xmlns:a16="http://schemas.microsoft.com/office/drawing/2014/main" id="{8D995869-DAB6-1C25-6DB0-10074DE6BD90}"/>
            </a:ext>
          </a:extLst>
        </xdr:cNvPr>
        <xdr:cNvGrpSpPr/>
      </xdr:nvGrpSpPr>
      <xdr:grpSpPr>
        <a:xfrm>
          <a:off x="9076367" y="7039841"/>
          <a:ext cx="3465001" cy="568313"/>
          <a:chOff x="8763001" y="6970568"/>
          <a:chExt cx="3203863" cy="568313"/>
        </a:xfrm>
      </xdr:grpSpPr>
      <xdr:grpSp>
        <xdr:nvGrpSpPr>
          <xdr:cNvPr id="202" name="Group 201">
            <a:extLst>
              <a:ext uri="{FF2B5EF4-FFF2-40B4-BE49-F238E27FC236}">
                <a16:creationId xmlns:a16="http://schemas.microsoft.com/office/drawing/2014/main" id="{9B38E506-067F-7C04-C497-6DE993DC0D62}"/>
              </a:ext>
            </a:extLst>
          </xdr:cNvPr>
          <xdr:cNvGrpSpPr/>
        </xdr:nvGrpSpPr>
        <xdr:grpSpPr>
          <a:xfrm>
            <a:off x="10183092" y="6970568"/>
            <a:ext cx="1783772" cy="568313"/>
            <a:chOff x="9698183" y="6875317"/>
            <a:chExt cx="1783772" cy="568313"/>
          </a:xfrm>
        </xdr:grpSpPr>
        <xdr:sp macro="" textlink="'Pivot Table'!AM9">
          <xdr:nvSpPr>
            <xdr:cNvPr id="198" name="TextBox 197">
              <a:extLst>
                <a:ext uri="{FF2B5EF4-FFF2-40B4-BE49-F238E27FC236}">
                  <a16:creationId xmlns:a16="http://schemas.microsoft.com/office/drawing/2014/main" id="{60E16D5D-4811-E60F-E570-9EBAF12C5B85}"/>
                </a:ext>
              </a:extLst>
            </xdr:cNvPr>
            <xdr:cNvSpPr txBox="1"/>
          </xdr:nvSpPr>
          <xdr:spPr>
            <a:xfrm>
              <a:off x="9698183" y="6875317"/>
              <a:ext cx="1783772" cy="5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3FFAE9BE-E8C4-4A18-8206-62ED6314D772}" type="TxLink">
                <a:rPr lang="en-US" sz="3600" b="1" i="0" u="none" strike="noStrike">
                  <a:solidFill>
                    <a:srgbClr val="09C9C8"/>
                  </a:solidFill>
                  <a:latin typeface="Calibri"/>
                  <a:ea typeface="Lato" panose="020F0502020204030203" pitchFamily="34" charset="0"/>
                  <a:cs typeface="Calibri"/>
                </a:rPr>
                <a:pPr algn="ctr"/>
                <a:t>23111</a:t>
              </a:fld>
              <a:endParaRPr lang="en-US" sz="4400" b="1">
                <a:solidFill>
                  <a:srgbClr val="09C9C8"/>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200" name="TextBox 199">
              <a:extLst>
                <a:ext uri="{FF2B5EF4-FFF2-40B4-BE49-F238E27FC236}">
                  <a16:creationId xmlns:a16="http://schemas.microsoft.com/office/drawing/2014/main" id="{4CBDF13E-6815-4AA0-B1BC-CDC41E74D0B9}"/>
                </a:ext>
              </a:extLst>
            </xdr:cNvPr>
            <xdr:cNvSpPr txBox="1"/>
          </xdr:nvSpPr>
          <xdr:spPr>
            <a:xfrm>
              <a:off x="9767456" y="6979225"/>
              <a:ext cx="415636" cy="4269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2400" b="1">
                  <a:solidFill>
                    <a:schemeClr val="bg1">
                      <a:lumMod val="50000"/>
                    </a:schemeClr>
                  </a:solidFill>
                  <a:latin typeface="Lato" panose="020F0502020204030203" pitchFamily="34" charset="0"/>
                  <a:ea typeface="Lato" panose="020F0502020204030203" pitchFamily="34" charset="0"/>
                  <a:cs typeface="Lato" panose="020F0502020204030203" pitchFamily="34" charset="0"/>
                </a:rPr>
                <a:t>/</a:t>
              </a:r>
            </a:p>
          </xdr:txBody>
        </xdr:sp>
      </xdr:grpSp>
      <xdr:sp macro="" textlink="'Pivot Table'!AM6">
        <xdr:nvSpPr>
          <xdr:cNvPr id="201" name="TextBox 200">
            <a:extLst>
              <a:ext uri="{FF2B5EF4-FFF2-40B4-BE49-F238E27FC236}">
                <a16:creationId xmlns:a16="http://schemas.microsoft.com/office/drawing/2014/main" id="{4E9D85A7-D45A-526C-ABC0-DCDDCFB0909F}"/>
              </a:ext>
            </a:extLst>
          </xdr:cNvPr>
          <xdr:cNvSpPr txBox="1"/>
        </xdr:nvSpPr>
        <xdr:spPr>
          <a:xfrm>
            <a:off x="8763001" y="6970568"/>
            <a:ext cx="1783772" cy="568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62B305A5-A4C2-42D8-BF1B-A65E4792DE6E}" type="TxLink">
              <a:rPr lang="en-US" sz="2400" b="1" i="0" u="none" strike="noStrike">
                <a:solidFill>
                  <a:schemeClr val="tx1"/>
                </a:solidFill>
                <a:latin typeface="Arial"/>
                <a:ea typeface="Lato" panose="020F0502020204030203" pitchFamily="34" charset="0"/>
                <a:cs typeface="Arial"/>
              </a:rPr>
              <a:t>$23,240</a:t>
            </a:fld>
            <a:endParaRPr lang="en-US" sz="6000" b="1">
              <a:solidFill>
                <a:schemeClr val="tx1"/>
              </a:solidFill>
              <a:latin typeface="Lato" panose="020F0502020204030203" pitchFamily="34" charset="0"/>
              <a:ea typeface="Lato" panose="020F0502020204030203" pitchFamily="34" charset="0"/>
              <a:cs typeface="Lato" panose="020F0502020204030203" pitchFamily="34" charset="0"/>
            </a:endParaRPr>
          </a:p>
        </xdr:txBody>
      </xdr:sp>
    </xdr:grpSp>
    <xdr:clientData/>
  </xdr:twoCellAnchor>
  <xdr:twoCellAnchor editAs="absolute">
    <xdr:from>
      <xdr:col>1</xdr:col>
      <xdr:colOff>225135</xdr:colOff>
      <xdr:row>3</xdr:row>
      <xdr:rowOff>121227</xdr:rowOff>
    </xdr:from>
    <xdr:to>
      <xdr:col>4</xdr:col>
      <xdr:colOff>692724</xdr:colOff>
      <xdr:row>21</xdr:row>
      <xdr:rowOff>138545</xdr:rowOff>
    </xdr:to>
    <xdr:pic>
      <xdr:nvPicPr>
        <xdr:cNvPr id="213" name="Picture 212">
          <a:extLst>
            <a:ext uri="{FF2B5EF4-FFF2-40B4-BE49-F238E27FC236}">
              <a16:creationId xmlns:a16="http://schemas.microsoft.com/office/drawing/2014/main" id="{4C833056-AFBC-4E54-FCE3-7C6B3704C9FA}"/>
            </a:ext>
          </a:extLst>
        </xdr:cNvPr>
        <xdr:cNvPicPr>
          <a:picLocks noChangeAspect="1"/>
        </xdr:cNvPicPr>
      </xdr:nvPicPr>
      <xdr:blipFill rotWithShape="1">
        <a:blip xmlns:r="http://schemas.openxmlformats.org/officeDocument/2006/relationships" r:embed="rId33">
          <a:extLst>
            <a:ext uri="{28A0092B-C50C-407E-A947-70E740481C1C}">
              <a14:useLocalDpi xmlns:a14="http://schemas.microsoft.com/office/drawing/2010/main" val="0"/>
            </a:ext>
            <a:ext uri="{837473B0-CC2E-450A-ABE3-18F120FF3D39}">
              <a1611:picAttrSrcUrl xmlns:a1611="http://schemas.microsoft.com/office/drawing/2016/11/main" r:id="rId34"/>
            </a:ext>
          </a:extLst>
        </a:blip>
        <a:srcRect l="7792" t="-4902" r="7792" b="-1471"/>
        <a:stretch/>
      </xdr:blipFill>
      <xdr:spPr>
        <a:xfrm>
          <a:off x="848590" y="744682"/>
          <a:ext cx="3377043" cy="3758045"/>
        </a:xfrm>
        <a:prstGeom prst="rect">
          <a:avLst/>
        </a:prstGeom>
      </xdr:spPr>
    </xdr:pic>
    <xdr:clientData/>
  </xdr:twoCellAnchor>
  <xdr:twoCellAnchor editAs="absolute">
    <xdr:from>
      <xdr:col>1</xdr:col>
      <xdr:colOff>354275</xdr:colOff>
      <xdr:row>9</xdr:row>
      <xdr:rowOff>19410</xdr:rowOff>
    </xdr:from>
    <xdr:to>
      <xdr:col>4</xdr:col>
      <xdr:colOff>628892</xdr:colOff>
      <xdr:row>16</xdr:row>
      <xdr:rowOff>122047</xdr:rowOff>
    </xdr:to>
    <xdr:grpSp>
      <xdr:nvGrpSpPr>
        <xdr:cNvPr id="210" name="Group 209">
          <a:extLst>
            <a:ext uri="{FF2B5EF4-FFF2-40B4-BE49-F238E27FC236}">
              <a16:creationId xmlns:a16="http://schemas.microsoft.com/office/drawing/2014/main" id="{D248CBCE-4C8C-4862-3361-AC1B05CF8FB3}"/>
            </a:ext>
          </a:extLst>
        </xdr:cNvPr>
        <xdr:cNvGrpSpPr/>
      </xdr:nvGrpSpPr>
      <xdr:grpSpPr>
        <a:xfrm>
          <a:off x="977730" y="1889774"/>
          <a:ext cx="3184071" cy="1557364"/>
          <a:chOff x="796637" y="1627909"/>
          <a:chExt cx="3740726" cy="1689892"/>
        </a:xfrm>
      </xdr:grpSpPr>
      <xdr:sp macro="" textlink="">
        <xdr:nvSpPr>
          <xdr:cNvPr id="207" name="TextBox 206">
            <a:extLst>
              <a:ext uri="{FF2B5EF4-FFF2-40B4-BE49-F238E27FC236}">
                <a16:creationId xmlns:a16="http://schemas.microsoft.com/office/drawing/2014/main" id="{0C8A6CDE-FC72-41FB-9341-BD234BCF27BD}"/>
              </a:ext>
            </a:extLst>
          </xdr:cNvPr>
          <xdr:cNvSpPr txBox="1"/>
        </xdr:nvSpPr>
        <xdr:spPr>
          <a:xfrm>
            <a:off x="796637" y="1627909"/>
            <a:ext cx="3636818" cy="6854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chemeClr val="bg1"/>
                </a:solidFill>
                <a:latin typeface="Lato" panose="020F0502020204030203" pitchFamily="34" charset="0"/>
                <a:ea typeface="Lato" panose="020F0502020204030203" pitchFamily="34" charset="0"/>
                <a:cs typeface="Lato" panose="020F0502020204030203" pitchFamily="34" charset="0"/>
              </a:rPr>
              <a:t>TOTAL</a:t>
            </a:r>
            <a:r>
              <a:rPr lang="en-US" sz="1400" b="1" baseline="0">
                <a:solidFill>
                  <a:schemeClr val="bg1"/>
                </a:solidFill>
                <a:latin typeface="Lato" panose="020F0502020204030203" pitchFamily="34" charset="0"/>
                <a:ea typeface="Lato" panose="020F0502020204030203" pitchFamily="34" charset="0"/>
                <a:cs typeface="Lato" panose="020F0502020204030203" pitchFamily="34" charset="0"/>
              </a:rPr>
              <a:t> NET WORTH</a:t>
            </a:r>
            <a:endParaRPr lang="en-US" sz="14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Pivot Table'!AT4">
        <xdr:nvSpPr>
          <xdr:cNvPr id="208" name="TextBox 207">
            <a:extLst>
              <a:ext uri="{FF2B5EF4-FFF2-40B4-BE49-F238E27FC236}">
                <a16:creationId xmlns:a16="http://schemas.microsoft.com/office/drawing/2014/main" id="{8F547F05-1B60-D235-B486-9BCFF437F13C}"/>
              </a:ext>
            </a:extLst>
          </xdr:cNvPr>
          <xdr:cNvSpPr txBox="1"/>
        </xdr:nvSpPr>
        <xdr:spPr>
          <a:xfrm>
            <a:off x="900545" y="2095500"/>
            <a:ext cx="3636818" cy="7027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fld id="{B7B8AB41-F64F-46C1-9A1D-F8DC171CC29C}" type="TxLink">
              <a:rPr lang="en-US" sz="4800" b="1" i="0" u="none" strike="noStrike">
                <a:solidFill>
                  <a:schemeClr val="bg1"/>
                </a:solidFill>
                <a:latin typeface="Arial"/>
                <a:ea typeface="Lato" panose="020F0502020204030203" pitchFamily="34" charset="0"/>
                <a:cs typeface="Arial"/>
              </a:rPr>
              <a:pPr algn="ctr"/>
              <a:t>278K</a:t>
            </a:fld>
            <a:endParaRPr lang="en-US" sz="11500" b="1">
              <a:solidFill>
                <a:schemeClr val="bg1"/>
              </a:solidFill>
              <a:latin typeface="Lato" panose="020F0502020204030203" pitchFamily="34" charset="0"/>
              <a:ea typeface="Lato" panose="020F0502020204030203" pitchFamily="34" charset="0"/>
              <a:cs typeface="Lato" panose="020F0502020204030203" pitchFamily="34" charset="0"/>
            </a:endParaRPr>
          </a:p>
        </xdr:txBody>
      </xdr:sp>
      <xdr:sp macro="" textlink="">
        <xdr:nvSpPr>
          <xdr:cNvPr id="209" name="TextBox 208">
            <a:extLst>
              <a:ext uri="{FF2B5EF4-FFF2-40B4-BE49-F238E27FC236}">
                <a16:creationId xmlns:a16="http://schemas.microsoft.com/office/drawing/2014/main" id="{6838A0EC-21C8-D7EB-D016-43E8D2064BB5}"/>
              </a:ext>
            </a:extLst>
          </xdr:cNvPr>
          <xdr:cNvSpPr txBox="1"/>
        </xdr:nvSpPr>
        <xdr:spPr>
          <a:xfrm>
            <a:off x="1956954" y="2770909"/>
            <a:ext cx="1393962" cy="54689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3600" b="1">
                <a:solidFill>
                  <a:schemeClr val="bg1"/>
                </a:solidFill>
                <a:latin typeface="Lato" panose="020F0502020204030203" pitchFamily="34" charset="0"/>
                <a:ea typeface="Lato" panose="020F0502020204030203" pitchFamily="34" charset="0"/>
                <a:cs typeface="Lato" panose="020F0502020204030203" pitchFamily="34" charset="0"/>
              </a:rPr>
              <a:t>USD</a:t>
            </a:r>
          </a:p>
        </xdr:txBody>
      </xdr:sp>
    </xdr:grpSp>
    <xdr:clientData/>
  </xdr:twoCellAnchor>
  <xdr:twoCellAnchor editAs="absolute">
    <xdr:from>
      <xdr:col>8</xdr:col>
      <xdr:colOff>848591</xdr:colOff>
      <xdr:row>56</xdr:row>
      <xdr:rowOff>190500</xdr:rowOff>
    </xdr:from>
    <xdr:to>
      <xdr:col>13</xdr:col>
      <xdr:colOff>474592</xdr:colOff>
      <xdr:row>62</xdr:row>
      <xdr:rowOff>135093</xdr:rowOff>
    </xdr:to>
    <xdr:pic>
      <xdr:nvPicPr>
        <xdr:cNvPr id="195" name="Picture 194">
          <a:hlinkClick xmlns:r="http://schemas.openxmlformats.org/officeDocument/2006/relationships" r:id="rId27"/>
          <a:extLst>
            <a:ext uri="{FF2B5EF4-FFF2-40B4-BE49-F238E27FC236}">
              <a16:creationId xmlns:a16="http://schemas.microsoft.com/office/drawing/2014/main" id="{99D43ECF-9D61-D25E-D1E9-9E6E1DE14A86}"/>
            </a:ext>
          </a:extLst>
        </xdr:cNvPr>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126682" y="11828318"/>
          <a:ext cx="7592365" cy="1191502"/>
        </a:xfrm>
        <a:prstGeom prst="rect">
          <a:avLst/>
        </a:prstGeom>
      </xdr:spPr>
    </xdr:pic>
    <xdr:clientData/>
  </xdr:twoCellAnchor>
  <xdr:twoCellAnchor>
    <xdr:from>
      <xdr:col>8</xdr:col>
      <xdr:colOff>242454</xdr:colOff>
      <xdr:row>0</xdr:row>
      <xdr:rowOff>173184</xdr:rowOff>
    </xdr:from>
    <xdr:to>
      <xdr:col>15</xdr:col>
      <xdr:colOff>467591</xdr:colOff>
      <xdr:row>5</xdr:row>
      <xdr:rowOff>34637</xdr:rowOff>
    </xdr:to>
    <xdr:grpSp>
      <xdr:nvGrpSpPr>
        <xdr:cNvPr id="224" name="Group 223">
          <a:extLst>
            <a:ext uri="{FF2B5EF4-FFF2-40B4-BE49-F238E27FC236}">
              <a16:creationId xmlns:a16="http://schemas.microsoft.com/office/drawing/2014/main" id="{0FC1E314-B0E0-FC54-D096-C3A14BFA3CC9}"/>
            </a:ext>
          </a:extLst>
        </xdr:cNvPr>
        <xdr:cNvGrpSpPr/>
      </xdr:nvGrpSpPr>
      <xdr:grpSpPr>
        <a:xfrm>
          <a:off x="8520545" y="173184"/>
          <a:ext cx="10875819" cy="900544"/>
          <a:chOff x="8468591" y="432955"/>
          <a:chExt cx="9680864" cy="935181"/>
        </a:xfrm>
        <a:effectLst>
          <a:outerShdw blurRad="50800" dist="38100" dir="8100000" algn="tr" rotWithShape="0">
            <a:prstClr val="black">
              <a:alpha val="40000"/>
            </a:prstClr>
          </a:outerShdw>
        </a:effectLst>
      </xdr:grpSpPr>
      <xdr:sp macro="" textlink="">
        <xdr:nvSpPr>
          <xdr:cNvPr id="222" name="Rectangle: Rounded Corners 221">
            <a:extLst>
              <a:ext uri="{FF2B5EF4-FFF2-40B4-BE49-F238E27FC236}">
                <a16:creationId xmlns:a16="http://schemas.microsoft.com/office/drawing/2014/main" id="{01EDA3FE-2E35-F4DD-6DC6-5DF63502E3A9}"/>
              </a:ext>
            </a:extLst>
          </xdr:cNvPr>
          <xdr:cNvSpPr/>
        </xdr:nvSpPr>
        <xdr:spPr>
          <a:xfrm>
            <a:off x="8468591" y="432955"/>
            <a:ext cx="9680864" cy="935181"/>
          </a:xfrm>
          <a:prstGeom prst="roundRect">
            <a:avLst>
              <a:gd name="adj" fmla="val 50000"/>
            </a:avLst>
          </a:prstGeom>
          <a:noFill/>
          <a:ln w="57150">
            <a:solidFill>
              <a:schemeClr val="bg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chemeClr val="bg1"/>
              </a:solidFill>
            </a:endParaRPr>
          </a:p>
        </xdr:txBody>
      </xdr:sp>
      <xdr:sp macro="" textlink="">
        <xdr:nvSpPr>
          <xdr:cNvPr id="223" name="Text Box 1">
            <a:extLst>
              <a:ext uri="{FF2B5EF4-FFF2-40B4-BE49-F238E27FC236}">
                <a16:creationId xmlns:a16="http://schemas.microsoft.com/office/drawing/2014/main" id="{083B69BD-FDA9-4820-B118-0E46A5E3FBB2}"/>
              </a:ext>
            </a:extLst>
          </xdr:cNvPr>
          <xdr:cNvSpPr txBox="1">
            <a:spLocks noChangeArrowheads="1"/>
          </xdr:cNvSpPr>
        </xdr:nvSpPr>
        <xdr:spPr bwMode="auto">
          <a:xfrm>
            <a:off x="8630207" y="571501"/>
            <a:ext cx="9442171" cy="541193"/>
          </a:xfrm>
          <a:prstGeom prst="rect">
            <a:avLst/>
          </a:prstGeom>
          <a:noFill/>
          <a:ln w="57150">
            <a:noFill/>
            <a:miter lim="800000"/>
            <a:headEnd/>
            <a:tailEnd/>
          </a:ln>
        </xdr:spPr>
        <xdr:txBody>
          <a:bodyPr vertOverflow="clip" wrap="square" lIns="27432" tIns="18288" rIns="0" bIns="0" anchor="ctr" upright="1"/>
          <a:lstStyle/>
          <a:p>
            <a:pPr algn="l" rtl="0">
              <a:defRPr sz="1000"/>
            </a:pPr>
            <a:r>
              <a:rPr lang="en-US" sz="3600" b="1" i="0" u="none" strike="noStrike" baseline="0">
                <a:solidFill>
                  <a:schemeClr val="bg1"/>
                </a:solidFill>
                <a:latin typeface="Calibri"/>
                <a:cs typeface="Calibri"/>
              </a:rPr>
              <a:t>Animated Excel Dashboard !! Personal Finance Tracker</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6.280507754629" createdVersion="8" refreshedVersion="8" minRefreshableVersion="3" recordCount="300" xr:uid="{4BAB18BD-F9F6-417A-88D9-A3FBC6720818}">
  <cacheSource type="worksheet">
    <worksheetSource name="Table14"/>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acheField>
    <cacheField name="Sub-category" numFmtId="0">
      <sharedItems/>
    </cacheField>
    <cacheField name="Amount" numFmtId="164">
      <sharedItems containsSemiMixedTypes="0" containsString="0" containsNumber="1" containsInteger="1" minValue="16" maxValue="63000"/>
    </cacheField>
    <cacheField name="Bill Due Date" numFmtId="165">
      <sharedItems containsNonDate="0" containsDate="1" containsString="0" containsBlank="1" minDate="2023-01-02T00:00:00" maxDate="2023-12-10T00:00:00"/>
    </cacheField>
    <cacheField name="Status" numFmtId="0">
      <sharedItems containsBlank="1"/>
    </cacheField>
  </cacheFields>
  <extLst>
    <ext xmlns:x14="http://schemas.microsoft.com/office/spreadsheetml/2009/9/main" uri="{725AE2AE-9491-48be-B2B4-4EB974FC3084}">
      <x14:pivotCacheDefinition pivotCacheId="666180719"/>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LL" refreshedDate="45166.280508796299" createdVersion="8" refreshedVersion="8" minRefreshableVersion="3" recordCount="300" xr:uid="{81D52759-6A54-4586-8F6A-8AF2CAE27D7F}">
  <cacheSource type="worksheet">
    <worksheetSource name="Table142"/>
  </cacheSource>
  <cacheFields count="7">
    <cacheField name="Month" numFmtId="0">
      <sharedItems count="12">
        <s v="Jan"/>
        <s v="Feb"/>
        <s v="Mar"/>
        <s v="Apr"/>
        <s v="May"/>
        <s v="Jun"/>
        <s v="Jul"/>
        <s v="Sep"/>
        <s v="Oct"/>
        <s v="Nov"/>
        <s v="Aug"/>
        <s v="Dec"/>
      </sharedItems>
    </cacheField>
    <cacheField name="Main Type" numFmtId="0">
      <sharedItems count="2">
        <s v="Expenses"/>
        <s v="Income"/>
      </sharedItems>
    </cacheField>
    <cacheField name="Category" numFmtId="0">
      <sharedItems count="5">
        <s v="Housing"/>
        <s v="Personal"/>
        <s v="Transportation"/>
        <s v="Main Income"/>
        <s v="Side Income"/>
      </sharedItems>
    </cacheField>
    <cacheField name="Sub-category" numFmtId="0">
      <sharedItems count="23">
        <s v="Cleaning"/>
        <s v="Electric"/>
        <s v="Insurance"/>
        <s v="Internet"/>
        <s v="Water"/>
        <s v="Parking Fee"/>
        <s v="Rent"/>
        <s v="TV Subscription"/>
        <s v="Other"/>
        <s v="School loans"/>
        <s v="Shopping"/>
        <s v="Outing"/>
        <s v="Gas"/>
        <s v="vehicle insurance"/>
        <s v="Maintenance"/>
        <s v="Parking"/>
        <s v="Installment"/>
        <s v="Registration"/>
        <s v="Toll"/>
        <s v="Salary"/>
        <s v="My Shop"/>
        <s v="E-commerce"/>
        <s v="Google Adsecne"/>
      </sharedItems>
    </cacheField>
    <cacheField name="Amount" numFmtId="164">
      <sharedItems containsSemiMixedTypes="0" containsString="0" containsNumber="1" containsInteger="1" minValue="16" maxValue="63000"/>
    </cacheField>
    <cacheField name="Bill Due Date" numFmtId="165">
      <sharedItems containsNonDate="0" containsDate="1" containsString="0" containsBlank="1" minDate="2023-01-02T00:00:00" maxDate="2023-12-10T00:00:00"/>
    </cacheField>
    <cacheField name="Status" numFmtId="0">
      <sharedItems containsBlank="1" count="3">
        <s v=" Paid "/>
        <s v=" Late "/>
        <m/>
      </sharedItems>
    </cacheField>
  </cacheFields>
  <extLst>
    <ext xmlns:x14="http://schemas.microsoft.com/office/spreadsheetml/2009/9/main" uri="{725AE2AE-9491-48be-B2B4-4EB974FC3084}">
      <x14:pivotCacheDefinition pivotCacheId="26700176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s v="Housing"/>
    <s v="Cleaning"/>
    <n v="400"/>
    <d v="2023-01-07T00:00:00"/>
    <s v=" Paid "/>
  </r>
  <r>
    <x v="0"/>
    <x v="0"/>
    <s v="Housing"/>
    <s v="Electric"/>
    <n v="280"/>
    <d v="2023-01-02T00:00:00"/>
    <s v=" Late "/>
  </r>
  <r>
    <x v="0"/>
    <x v="0"/>
    <s v="Housing"/>
    <s v="Insurance"/>
    <n v="77"/>
    <d v="2023-01-02T00:00:00"/>
    <s v=" Paid "/>
  </r>
  <r>
    <x v="0"/>
    <x v="0"/>
    <s v="Housing"/>
    <s v="Internet"/>
    <n v="350"/>
    <d v="2023-01-03T00:00:00"/>
    <s v=" Paid "/>
  </r>
  <r>
    <x v="0"/>
    <x v="0"/>
    <s v="Housing"/>
    <s v="Water"/>
    <n v="100"/>
    <d v="2023-01-04T00:00:00"/>
    <s v=" Paid "/>
  </r>
  <r>
    <x v="0"/>
    <x v="0"/>
    <s v="Housing"/>
    <s v="Parking Fee"/>
    <n v="245"/>
    <d v="2023-01-05T00:00:00"/>
    <s v=" Paid "/>
  </r>
  <r>
    <x v="0"/>
    <x v="0"/>
    <s v="Housing"/>
    <s v="Rent"/>
    <n v="1500"/>
    <d v="2023-01-06T00:00:00"/>
    <s v=" Paid "/>
  </r>
  <r>
    <x v="0"/>
    <x v="0"/>
    <s v="Housing"/>
    <s v="TV Subscription"/>
    <n v="70"/>
    <d v="2023-01-07T00:00:00"/>
    <s v=" Late "/>
  </r>
  <r>
    <x v="0"/>
    <x v="0"/>
    <s v="Housing"/>
    <s v="Other"/>
    <n v="430"/>
    <d v="2023-01-08T00:00:00"/>
    <s v=" Paid "/>
  </r>
  <r>
    <x v="0"/>
    <x v="0"/>
    <s v="Personal"/>
    <s v="School loans"/>
    <n v="1100"/>
    <d v="2023-01-09T00:00:00"/>
    <s v=" Paid "/>
  </r>
  <r>
    <x v="0"/>
    <x v="0"/>
    <s v="Personal"/>
    <s v="Shopping"/>
    <n v="700"/>
    <d v="2023-01-04T00:00:00"/>
    <s v=" Paid "/>
  </r>
  <r>
    <x v="0"/>
    <x v="0"/>
    <s v="Personal"/>
    <s v="Outing"/>
    <n v="400"/>
    <d v="2023-01-05T00:00:00"/>
    <s v=" Paid "/>
  </r>
  <r>
    <x v="0"/>
    <x v="0"/>
    <s v="Transportation"/>
    <s v="Cleaning"/>
    <n v="88"/>
    <d v="2023-01-06T00:00:00"/>
    <s v=" Paid "/>
  </r>
  <r>
    <x v="0"/>
    <x v="0"/>
    <s v="Transportation"/>
    <s v="Gas"/>
    <n v="352"/>
    <d v="2023-01-07T00:00:00"/>
    <s v=" Paid "/>
  </r>
  <r>
    <x v="0"/>
    <x v="0"/>
    <s v="Transportation"/>
    <s v="vehicle insurance"/>
    <n v="100"/>
    <d v="2023-01-03T00:00:00"/>
    <s v=" Paid "/>
  </r>
  <r>
    <x v="0"/>
    <x v="0"/>
    <s v="Transportation"/>
    <s v="Maintenance"/>
    <n v="220"/>
    <d v="2023-01-04T00:00:00"/>
    <s v=" Paid "/>
  </r>
  <r>
    <x v="0"/>
    <x v="0"/>
    <s v="Transportation"/>
    <s v="Parking"/>
    <n v="187"/>
    <d v="2023-01-05T00:00:00"/>
    <s v=" Paid "/>
  </r>
  <r>
    <x v="0"/>
    <x v="0"/>
    <s v="Transportation"/>
    <s v="Installment"/>
    <n v="1045"/>
    <d v="2023-01-06T00:00:00"/>
    <s v=" Paid "/>
  </r>
  <r>
    <x v="0"/>
    <x v="0"/>
    <s v="Transportation"/>
    <s v="Registration"/>
    <n v="110"/>
    <d v="2023-01-07T00:00:00"/>
    <s v=" Paid "/>
  </r>
  <r>
    <x v="0"/>
    <x v="0"/>
    <s v="Transportation"/>
    <s v="Toll"/>
    <n v="33"/>
    <d v="2023-01-08T00:00:00"/>
    <s v=" Paid "/>
  </r>
  <r>
    <x v="0"/>
    <x v="0"/>
    <s v="Transportation"/>
    <s v="Other"/>
    <n v="55"/>
    <d v="2023-01-09T00:00:00"/>
    <s v=" Paid "/>
  </r>
  <r>
    <x v="0"/>
    <x v="1"/>
    <s v="Main Income"/>
    <s v="Salary"/>
    <n v="13000"/>
    <m/>
    <m/>
  </r>
  <r>
    <x v="0"/>
    <x v="1"/>
    <s v="Main Income"/>
    <s v="My Shop"/>
    <n v="8000"/>
    <m/>
    <m/>
  </r>
  <r>
    <x v="0"/>
    <x v="1"/>
    <s v="Side Income"/>
    <s v="E-commerce"/>
    <n v="2100"/>
    <m/>
    <m/>
  </r>
  <r>
    <x v="0"/>
    <x v="1"/>
    <s v="Side Income"/>
    <s v="Google Adsecne"/>
    <n v="140"/>
    <m/>
    <m/>
  </r>
  <r>
    <x v="1"/>
    <x v="0"/>
    <s v="Housing"/>
    <s v="Cleaning"/>
    <n v="15146"/>
    <d v="2023-02-07T00:00:00"/>
    <s v=" Paid "/>
  </r>
  <r>
    <x v="1"/>
    <x v="0"/>
    <s v="Housing"/>
    <s v="Electric"/>
    <n v="16"/>
    <d v="2023-02-02T00:00:00"/>
    <s v=" Paid "/>
  </r>
  <r>
    <x v="1"/>
    <x v="0"/>
    <s v="Housing"/>
    <s v="Insurance"/>
    <n v="23"/>
    <d v="2023-02-02T00:00:00"/>
    <s v=" Paid "/>
  </r>
  <r>
    <x v="1"/>
    <x v="0"/>
    <s v="Housing"/>
    <s v="Internet"/>
    <n v="16"/>
    <d v="2023-02-03T00:00:00"/>
    <s v=" Paid "/>
  </r>
  <r>
    <x v="1"/>
    <x v="0"/>
    <s v="Housing"/>
    <s v="Water"/>
    <n v="449"/>
    <d v="2023-02-04T00:00:00"/>
    <s v=" Paid "/>
  </r>
  <r>
    <x v="1"/>
    <x v="0"/>
    <s v="Housing"/>
    <s v="Parking Fee"/>
    <n v="153"/>
    <d v="2023-02-05T00:00:00"/>
    <s v=" Paid "/>
  </r>
  <r>
    <x v="1"/>
    <x v="0"/>
    <s v="Housing"/>
    <s v="Rent"/>
    <n v="49"/>
    <d v="2023-02-06T00:00:00"/>
    <s v=" Paid "/>
  </r>
  <r>
    <x v="1"/>
    <x v="0"/>
    <s v="Housing"/>
    <s v="TV Subscription"/>
    <n v="4351"/>
    <d v="2023-02-07T00:00:00"/>
    <s v=" Paid "/>
  </r>
  <r>
    <x v="1"/>
    <x v="0"/>
    <s v="Housing"/>
    <s v="Other"/>
    <n v="2136"/>
    <d v="2023-02-08T00:00:00"/>
    <s v=" Paid "/>
  </r>
  <r>
    <x v="1"/>
    <x v="0"/>
    <s v="Personal"/>
    <s v="School loans"/>
    <n v="31"/>
    <d v="2023-02-09T00:00:00"/>
    <s v=" Paid "/>
  </r>
  <r>
    <x v="1"/>
    <x v="0"/>
    <s v="Personal"/>
    <s v="Shopping"/>
    <n v="8949"/>
    <d v="2023-02-04T00:00:00"/>
    <s v=" Paid "/>
  </r>
  <r>
    <x v="1"/>
    <x v="0"/>
    <s v="Personal"/>
    <s v="Outing"/>
    <n v="31"/>
    <d v="2023-02-05T00:00:00"/>
    <s v=" Paid "/>
  </r>
  <r>
    <x v="1"/>
    <x v="0"/>
    <s v="Transportation"/>
    <s v="Cleaning"/>
    <n v="461"/>
    <d v="2023-02-06T00:00:00"/>
    <s v=" Paid "/>
  </r>
  <r>
    <x v="1"/>
    <x v="0"/>
    <s v="Transportation"/>
    <s v="Gas"/>
    <n v="3165"/>
    <d v="2023-02-07T00:00:00"/>
    <s v=" Paid "/>
  </r>
  <r>
    <x v="1"/>
    <x v="0"/>
    <s v="Transportation"/>
    <s v="vehicle insurance"/>
    <n v="321"/>
    <d v="2023-02-03T00:00:00"/>
    <s v=" Paid "/>
  </r>
  <r>
    <x v="1"/>
    <x v="0"/>
    <s v="Transportation"/>
    <s v="Maintenance"/>
    <n v="31"/>
    <d v="2023-02-04T00:00:00"/>
    <s v=" Paid "/>
  </r>
  <r>
    <x v="1"/>
    <x v="0"/>
    <s v="Transportation"/>
    <s v="Parking"/>
    <n v="3631"/>
    <d v="2023-02-05T00:00:00"/>
    <s v=" Paid "/>
  </r>
  <r>
    <x v="1"/>
    <x v="0"/>
    <s v="Transportation"/>
    <s v="Installment"/>
    <n v="9496"/>
    <d v="2023-02-06T00:00:00"/>
    <s v=" Paid "/>
  </r>
  <r>
    <x v="1"/>
    <x v="0"/>
    <s v="Transportation"/>
    <s v="Registration"/>
    <n v="984"/>
    <d v="2023-02-07T00:00:00"/>
    <s v=" Paid "/>
  </r>
  <r>
    <x v="1"/>
    <x v="0"/>
    <s v="Transportation"/>
    <s v="Toll"/>
    <n v="3514"/>
    <d v="2023-02-08T00:00:00"/>
    <s v=" Paid "/>
  </r>
  <r>
    <x v="1"/>
    <x v="0"/>
    <s v="Transportation"/>
    <s v="Other"/>
    <n v="400"/>
    <d v="2023-02-09T00:00:00"/>
    <s v=" Paid "/>
  </r>
  <r>
    <x v="1"/>
    <x v="1"/>
    <s v="Main Income"/>
    <s v="Salary"/>
    <n v="50000"/>
    <m/>
    <m/>
  </r>
  <r>
    <x v="1"/>
    <x v="1"/>
    <s v="Main Income"/>
    <s v="My Shop"/>
    <n v="6516"/>
    <m/>
    <m/>
  </r>
  <r>
    <x v="1"/>
    <x v="1"/>
    <s v="Side Income"/>
    <s v="E-commerce"/>
    <n v="1569"/>
    <m/>
    <m/>
  </r>
  <r>
    <x v="1"/>
    <x v="1"/>
    <s v="Side Income"/>
    <s v="Google Adsecne"/>
    <n v="150"/>
    <m/>
    <m/>
  </r>
  <r>
    <x v="2"/>
    <x v="0"/>
    <s v="Housing"/>
    <s v="Cleaning"/>
    <n v="894"/>
    <d v="2023-03-06T00:00:00"/>
    <s v=" Paid "/>
  </r>
  <r>
    <x v="2"/>
    <x v="0"/>
    <s v="Housing"/>
    <s v="Electric"/>
    <n v="56"/>
    <d v="2023-03-07T00:00:00"/>
    <s v=" Paid "/>
  </r>
  <r>
    <x v="2"/>
    <x v="0"/>
    <s v="Housing"/>
    <s v="Insurance"/>
    <n v="1321"/>
    <d v="2023-03-08T00:00:00"/>
    <s v=" Paid "/>
  </r>
  <r>
    <x v="2"/>
    <x v="0"/>
    <s v="Housing"/>
    <s v="Internet"/>
    <n v="6416"/>
    <d v="2023-03-09T00:00:00"/>
    <s v=" Paid "/>
  </r>
  <r>
    <x v="2"/>
    <x v="0"/>
    <s v="Housing"/>
    <s v="Water"/>
    <n v="351"/>
    <d v="2023-03-04T00:00:00"/>
    <s v=" Paid "/>
  </r>
  <r>
    <x v="2"/>
    <x v="0"/>
    <s v="Housing"/>
    <s v="Parking Fee"/>
    <n v="468"/>
    <d v="2023-03-05T00:00:00"/>
    <s v=" Paid "/>
  </r>
  <r>
    <x v="2"/>
    <x v="0"/>
    <s v="Housing"/>
    <s v="Rent"/>
    <n v="513"/>
    <d v="2023-03-06T00:00:00"/>
    <s v=" Late "/>
  </r>
  <r>
    <x v="2"/>
    <x v="0"/>
    <s v="Housing"/>
    <s v="TV Subscription"/>
    <n v="3225"/>
    <d v="2023-03-07T00:00:00"/>
    <s v=" Paid "/>
  </r>
  <r>
    <x v="2"/>
    <x v="0"/>
    <s v="Housing"/>
    <s v="Other"/>
    <n v="231"/>
    <d v="2023-03-08T00:00:00"/>
    <s v=" Late "/>
  </r>
  <r>
    <x v="2"/>
    <x v="0"/>
    <s v="Personal"/>
    <s v="School loans"/>
    <n v="1616"/>
    <d v="2023-03-09T00:00:00"/>
    <s v=" Paid "/>
  </r>
  <r>
    <x v="2"/>
    <x v="0"/>
    <s v="Personal"/>
    <s v="Shopping"/>
    <n v="31"/>
    <d v="2023-03-04T00:00:00"/>
    <s v=" Paid "/>
  </r>
  <r>
    <x v="2"/>
    <x v="0"/>
    <s v="Personal"/>
    <s v="Outing"/>
    <n v="684"/>
    <d v="2023-03-05T00:00:00"/>
    <s v=" Paid "/>
  </r>
  <r>
    <x v="2"/>
    <x v="0"/>
    <s v="Transportation"/>
    <s v="Cleaning"/>
    <n v="98"/>
    <d v="2023-03-06T00:00:00"/>
    <s v=" Late "/>
  </r>
  <r>
    <x v="2"/>
    <x v="0"/>
    <s v="Transportation"/>
    <s v="Gas"/>
    <n v="3514"/>
    <d v="2023-03-07T00:00:00"/>
    <s v=" Paid "/>
  </r>
  <r>
    <x v="2"/>
    <x v="0"/>
    <s v="Transportation"/>
    <s v="vehicle insurance"/>
    <n v="641"/>
    <d v="2023-03-03T00:00:00"/>
    <s v=" Paid "/>
  </r>
  <r>
    <x v="2"/>
    <x v="0"/>
    <s v="Transportation"/>
    <s v="Maintenance"/>
    <n v="1368"/>
    <d v="2023-03-04T00:00:00"/>
    <s v=" Late "/>
  </r>
  <r>
    <x v="2"/>
    <x v="0"/>
    <s v="Transportation"/>
    <s v="Parking"/>
    <n v="400"/>
    <d v="2023-03-06T00:00:00"/>
    <s v=" Paid "/>
  </r>
  <r>
    <x v="2"/>
    <x v="0"/>
    <s v="Transportation"/>
    <s v="Installment"/>
    <n v="489"/>
    <d v="2023-03-07T00:00:00"/>
    <s v=" Paid "/>
  </r>
  <r>
    <x v="2"/>
    <x v="0"/>
    <s v="Transportation"/>
    <s v="Registration"/>
    <n v="988"/>
    <d v="2023-03-08T00:00:00"/>
    <s v=" Paid "/>
  </r>
  <r>
    <x v="2"/>
    <x v="0"/>
    <s v="Transportation"/>
    <s v="Toll"/>
    <n v="5616"/>
    <d v="2023-03-09T00:00:00"/>
    <s v=" Paid "/>
  </r>
  <r>
    <x v="2"/>
    <x v="0"/>
    <s v="Transportation"/>
    <s v="Other"/>
    <n v="895"/>
    <d v="2023-03-04T00:00:00"/>
    <s v=" Paid "/>
  </r>
  <r>
    <x v="2"/>
    <x v="1"/>
    <s v="Main Income"/>
    <s v="Salary"/>
    <n v="60000"/>
    <m/>
    <m/>
  </r>
  <r>
    <x v="2"/>
    <x v="1"/>
    <s v="Main Income"/>
    <s v="My Shop"/>
    <n v="1565"/>
    <m/>
    <m/>
  </r>
  <r>
    <x v="2"/>
    <x v="1"/>
    <s v="Side Income"/>
    <s v="E-commerce"/>
    <n v="665"/>
    <m/>
    <m/>
  </r>
  <r>
    <x v="2"/>
    <x v="1"/>
    <s v="Side Income"/>
    <s v="Google Adsecne"/>
    <n v="120"/>
    <m/>
    <m/>
  </r>
  <r>
    <x v="3"/>
    <x v="0"/>
    <s v="Housing"/>
    <s v="Cleaning"/>
    <n v="949"/>
    <d v="2023-04-03T00:00:00"/>
    <s v=" Paid "/>
  </r>
  <r>
    <x v="3"/>
    <x v="0"/>
    <s v="Housing"/>
    <s v="Electric"/>
    <n v="56"/>
    <d v="2023-04-05T00:00:00"/>
    <s v=" Paid "/>
  </r>
  <r>
    <x v="3"/>
    <x v="0"/>
    <s v="Housing"/>
    <s v="Insurance"/>
    <n v="165"/>
    <d v="2023-04-07T00:00:00"/>
    <s v=" Paid "/>
  </r>
  <r>
    <x v="3"/>
    <x v="0"/>
    <s v="Housing"/>
    <s v="Internet"/>
    <n v="3212"/>
    <d v="2023-04-09T00:00:00"/>
    <s v=" Paid "/>
  </r>
  <r>
    <x v="3"/>
    <x v="0"/>
    <s v="Housing"/>
    <s v="Water"/>
    <n v="6516"/>
    <d v="2023-04-04T00:00:00"/>
    <s v=" Paid "/>
  </r>
  <r>
    <x v="3"/>
    <x v="0"/>
    <s v="Housing"/>
    <s v="Parking Fee"/>
    <n v="213"/>
    <d v="2023-04-05T00:00:00"/>
    <s v=" Paid "/>
  </r>
  <r>
    <x v="3"/>
    <x v="0"/>
    <s v="Housing"/>
    <s v="Rent"/>
    <n v="464"/>
    <d v="2023-04-06T00:00:00"/>
    <s v=" Paid "/>
  </r>
  <r>
    <x v="3"/>
    <x v="0"/>
    <s v="Housing"/>
    <s v="TV Subscription"/>
    <n v="361"/>
    <d v="2023-04-07T00:00:00"/>
    <s v=" Paid "/>
  </r>
  <r>
    <x v="3"/>
    <x v="0"/>
    <s v="Housing"/>
    <s v="Other"/>
    <n v="23"/>
    <d v="2023-04-08T00:00:00"/>
    <s v=" Paid "/>
  </r>
  <r>
    <x v="3"/>
    <x v="0"/>
    <s v="Personal"/>
    <s v="School loans"/>
    <n v="16"/>
    <d v="2023-04-09T00:00:00"/>
    <s v=" Paid "/>
  </r>
  <r>
    <x v="3"/>
    <x v="0"/>
    <s v="Personal"/>
    <s v="Shopping"/>
    <n v="322"/>
    <d v="2023-04-04T00:00:00"/>
    <s v=" Paid "/>
  </r>
  <r>
    <x v="3"/>
    <x v="0"/>
    <s v="Personal"/>
    <s v="Outing"/>
    <n v="16"/>
    <d v="2023-04-05T00:00:00"/>
    <s v=" Paid "/>
  </r>
  <r>
    <x v="3"/>
    <x v="0"/>
    <s v="Transportation"/>
    <s v="Cleaning"/>
    <n v="489"/>
    <d v="2023-04-01T00:00:00"/>
    <s v=" Paid "/>
  </r>
  <r>
    <x v="3"/>
    <x v="0"/>
    <s v="Transportation"/>
    <s v="Gas"/>
    <n v="16"/>
    <d v="2023-04-01T00:00:00"/>
    <s v=" Paid "/>
  </r>
  <r>
    <x v="3"/>
    <x v="0"/>
    <s v="Transportation"/>
    <s v="vehicle insurance"/>
    <n v="312"/>
    <d v="2023-04-01T00:00:00"/>
    <s v=" Paid "/>
  </r>
  <r>
    <x v="3"/>
    <x v="0"/>
    <s v="Transportation"/>
    <s v="Maintenance"/>
    <n v="64"/>
    <d v="2023-04-01T00:00:00"/>
    <s v=" Paid "/>
  </r>
  <r>
    <x v="3"/>
    <x v="0"/>
    <s v="Transportation"/>
    <s v="Parking"/>
    <n v="166"/>
    <d v="2023-04-05T00:00:00"/>
    <s v=" Paid "/>
  </r>
  <r>
    <x v="3"/>
    <x v="0"/>
    <s v="Transportation"/>
    <s v="Installment"/>
    <n v="64"/>
    <d v="2023-04-06T00:00:00"/>
    <s v=" Paid "/>
  </r>
  <r>
    <x v="3"/>
    <x v="0"/>
    <s v="Transportation"/>
    <s v="Registration"/>
    <n v="31"/>
    <d v="2023-04-07T00:00:00"/>
    <s v=" Paid "/>
  </r>
  <r>
    <x v="3"/>
    <x v="0"/>
    <s v="Transportation"/>
    <s v="Toll"/>
    <n v="4941"/>
    <d v="2023-04-08T00:00:00"/>
    <s v=" Paid "/>
  </r>
  <r>
    <x v="3"/>
    <x v="0"/>
    <s v="Transportation"/>
    <s v="Other"/>
    <n v="321"/>
    <d v="2023-04-09T00:00:00"/>
    <s v=" Paid "/>
  </r>
  <r>
    <x v="3"/>
    <x v="1"/>
    <s v="Main Income"/>
    <s v="Salary"/>
    <n v="63000"/>
    <m/>
    <m/>
  </r>
  <r>
    <x v="3"/>
    <x v="1"/>
    <s v="Main Income"/>
    <s v="My Shop"/>
    <n v="10225"/>
    <m/>
    <m/>
  </r>
  <r>
    <x v="3"/>
    <x v="1"/>
    <s v="Side Income"/>
    <s v="E-commerce"/>
    <n v="5000"/>
    <m/>
    <m/>
  </r>
  <r>
    <x v="3"/>
    <x v="1"/>
    <s v="Side Income"/>
    <s v="Google Adsecne"/>
    <n v="130"/>
    <m/>
    <m/>
  </r>
  <r>
    <x v="4"/>
    <x v="0"/>
    <s v="Housing"/>
    <s v="Cleaning"/>
    <n v="515"/>
    <d v="2023-05-01T00:00:00"/>
    <s v=" Paid "/>
  </r>
  <r>
    <x v="4"/>
    <x v="0"/>
    <s v="Housing"/>
    <s v="Electric"/>
    <n v="156"/>
    <d v="2023-05-09T00:00:00"/>
    <s v=" Paid "/>
  </r>
  <r>
    <x v="4"/>
    <x v="0"/>
    <s v="Housing"/>
    <s v="Insurance"/>
    <n v="321"/>
    <d v="2023-05-03T00:00:00"/>
    <s v=" Paid "/>
  </r>
  <r>
    <x v="4"/>
    <x v="0"/>
    <s v="Housing"/>
    <s v="Internet"/>
    <n v="316"/>
    <d v="2023-05-04T00:00:00"/>
    <s v=" Paid "/>
  </r>
  <r>
    <x v="4"/>
    <x v="0"/>
    <s v="Housing"/>
    <s v="Water"/>
    <n v="165"/>
    <d v="2023-05-06T00:00:00"/>
    <s v=" Paid "/>
  </r>
  <r>
    <x v="4"/>
    <x v="0"/>
    <s v="Housing"/>
    <s v="Parking Fee"/>
    <n v="84"/>
    <d v="2023-05-07T00:00:00"/>
    <s v=" Paid "/>
  </r>
  <r>
    <x v="4"/>
    <x v="0"/>
    <s v="Housing"/>
    <s v="Rent"/>
    <n v="565"/>
    <d v="2023-05-06T00:00:00"/>
    <s v=" Paid "/>
  </r>
  <r>
    <x v="4"/>
    <x v="0"/>
    <s v="Housing"/>
    <s v="TV Subscription"/>
    <n v="161"/>
    <d v="2023-05-07T00:00:00"/>
    <s v=" Paid "/>
  </r>
  <r>
    <x v="4"/>
    <x v="0"/>
    <s v="Housing"/>
    <s v="Other"/>
    <n v="516"/>
    <d v="2023-05-08T00:00:00"/>
    <s v=" Paid "/>
  </r>
  <r>
    <x v="4"/>
    <x v="0"/>
    <s v="Personal"/>
    <s v="School loans"/>
    <n v="491"/>
    <d v="2023-05-09T00:00:00"/>
    <s v=" Paid "/>
  </r>
  <r>
    <x v="4"/>
    <x v="0"/>
    <s v="Personal"/>
    <s v="Shopping"/>
    <n v="196"/>
    <d v="2023-05-04T00:00:00"/>
    <s v=" Paid "/>
  </r>
  <r>
    <x v="4"/>
    <x v="0"/>
    <s v="Personal"/>
    <s v="Outing"/>
    <n v="849"/>
    <d v="2023-05-05T00:00:00"/>
    <s v=" Paid "/>
  </r>
  <r>
    <x v="4"/>
    <x v="0"/>
    <s v="Transportation"/>
    <s v="Cleaning"/>
    <n v="516"/>
    <d v="2023-05-06T00:00:00"/>
    <s v=" Paid "/>
  </r>
  <r>
    <x v="4"/>
    <x v="0"/>
    <s v="Transportation"/>
    <s v="Gas"/>
    <n v="641"/>
    <d v="2023-05-07T00:00:00"/>
    <s v=" Paid "/>
  </r>
  <r>
    <x v="4"/>
    <x v="0"/>
    <s v="Transportation"/>
    <s v="vehicle insurance"/>
    <n v="419"/>
    <d v="2023-05-03T00:00:00"/>
    <s v=" Paid "/>
  </r>
  <r>
    <x v="4"/>
    <x v="0"/>
    <s v="Transportation"/>
    <s v="Maintenance"/>
    <n v="6165"/>
    <d v="2023-05-04T00:00:00"/>
    <s v=" Paid "/>
  </r>
  <r>
    <x v="4"/>
    <x v="0"/>
    <s v="Transportation"/>
    <s v="Parking"/>
    <n v="165"/>
    <d v="2023-05-06T00:00:00"/>
    <s v=" Paid "/>
  </r>
  <r>
    <x v="4"/>
    <x v="0"/>
    <s v="Transportation"/>
    <s v="Installment"/>
    <n v="894"/>
    <d v="2023-05-07T00:00:00"/>
    <s v=" Paid "/>
  </r>
  <r>
    <x v="4"/>
    <x v="0"/>
    <s v="Transportation"/>
    <s v="Registration"/>
    <n v="651"/>
    <d v="2023-05-08T00:00:00"/>
    <s v=" Paid "/>
  </r>
  <r>
    <x v="4"/>
    <x v="0"/>
    <s v="Transportation"/>
    <s v="Toll"/>
    <n v="9841"/>
    <d v="2023-05-09T00:00:00"/>
    <s v=" Paid "/>
  </r>
  <r>
    <x v="4"/>
    <x v="0"/>
    <s v="Transportation"/>
    <s v="Other"/>
    <n v="615"/>
    <d v="2023-05-04T00:00:00"/>
    <s v=" Paid "/>
  </r>
  <r>
    <x v="4"/>
    <x v="1"/>
    <s v="Main Income"/>
    <s v="Salary"/>
    <n v="40000"/>
    <m/>
    <m/>
  </r>
  <r>
    <x v="4"/>
    <x v="1"/>
    <s v="Main Income"/>
    <s v="My Shop"/>
    <n v="1566"/>
    <m/>
    <m/>
  </r>
  <r>
    <x v="4"/>
    <x v="1"/>
    <s v="Side Income"/>
    <s v="E-commerce"/>
    <n v="3000"/>
    <m/>
    <m/>
  </r>
  <r>
    <x v="4"/>
    <x v="1"/>
    <s v="Side Income"/>
    <s v="Google Adsecne"/>
    <n v="130"/>
    <m/>
    <m/>
  </r>
  <r>
    <x v="5"/>
    <x v="0"/>
    <s v="Housing"/>
    <s v="Cleaning"/>
    <n v="206"/>
    <d v="2023-06-07T00:00:00"/>
    <s v=" Paid "/>
  </r>
  <r>
    <x v="5"/>
    <x v="0"/>
    <s v="Housing"/>
    <s v="Electric"/>
    <n v="116"/>
    <d v="2023-06-02T00:00:00"/>
    <s v=" Paid "/>
  </r>
  <r>
    <x v="5"/>
    <x v="0"/>
    <s v="Housing"/>
    <s v="Insurance"/>
    <n v="1656"/>
    <d v="2023-06-02T00:00:00"/>
    <s v=" Paid "/>
  </r>
  <r>
    <x v="5"/>
    <x v="0"/>
    <s v="Housing"/>
    <s v="Internet"/>
    <n v="165"/>
    <d v="2023-06-03T00:00:00"/>
    <s v=" Paid "/>
  </r>
  <r>
    <x v="5"/>
    <x v="0"/>
    <s v="Housing"/>
    <s v="Water"/>
    <n v="5165"/>
    <d v="2023-06-04T00:00:00"/>
    <s v=" Paid "/>
  </r>
  <r>
    <x v="5"/>
    <x v="0"/>
    <s v="Housing"/>
    <s v="Parking Fee"/>
    <n v="894"/>
    <d v="2023-06-05T00:00:00"/>
    <s v=" Paid "/>
  </r>
  <r>
    <x v="5"/>
    <x v="0"/>
    <s v="Housing"/>
    <s v="Rent"/>
    <n v="5165"/>
    <d v="2023-06-06T00:00:00"/>
    <s v=" Paid "/>
  </r>
  <r>
    <x v="5"/>
    <x v="0"/>
    <s v="Housing"/>
    <s v="TV Subscription"/>
    <n v="311"/>
    <d v="2023-06-07T00:00:00"/>
    <s v=" Paid "/>
  </r>
  <r>
    <x v="5"/>
    <x v="0"/>
    <s v="Housing"/>
    <s v="Other"/>
    <n v="615"/>
    <d v="2023-06-08T00:00:00"/>
    <s v=" Paid "/>
  </r>
  <r>
    <x v="5"/>
    <x v="0"/>
    <s v="Personal"/>
    <s v="School loans"/>
    <n v="561"/>
    <d v="2023-06-09T00:00:00"/>
    <s v=" Paid "/>
  </r>
  <r>
    <x v="5"/>
    <x v="0"/>
    <s v="Personal"/>
    <s v="Shopping"/>
    <n v="415"/>
    <d v="2023-06-04T00:00:00"/>
    <s v=" Paid "/>
  </r>
  <r>
    <x v="5"/>
    <x v="0"/>
    <s v="Personal"/>
    <s v="Outing"/>
    <n v="62"/>
    <d v="2023-06-05T00:00:00"/>
    <s v=" Paid "/>
  </r>
  <r>
    <x v="5"/>
    <x v="0"/>
    <s v="Transportation"/>
    <s v="Cleaning"/>
    <n v="165"/>
    <d v="2023-06-06T00:00:00"/>
    <s v=" Paid "/>
  </r>
  <r>
    <x v="5"/>
    <x v="0"/>
    <s v="Transportation"/>
    <s v="Gas"/>
    <n v="915"/>
    <d v="2023-06-07T00:00:00"/>
    <s v=" Paid "/>
  </r>
  <r>
    <x v="5"/>
    <x v="0"/>
    <s v="Transportation"/>
    <s v="vehicle insurance"/>
    <n v="251"/>
    <d v="2023-06-03T00:00:00"/>
    <s v=" Paid "/>
  </r>
  <r>
    <x v="5"/>
    <x v="0"/>
    <s v="Transportation"/>
    <s v="Maintenance"/>
    <n v="789"/>
    <d v="2023-06-04T00:00:00"/>
    <s v=" Paid "/>
  </r>
  <r>
    <x v="5"/>
    <x v="0"/>
    <s v="Transportation"/>
    <s v="Parking"/>
    <n v="59"/>
    <d v="2023-06-05T00:00:00"/>
    <s v=" Paid "/>
  </r>
  <r>
    <x v="5"/>
    <x v="0"/>
    <s v="Transportation"/>
    <s v="Installment"/>
    <n v="478"/>
    <d v="2023-06-06T00:00:00"/>
    <s v=" Paid "/>
  </r>
  <r>
    <x v="5"/>
    <x v="0"/>
    <s v="Transportation"/>
    <s v="Registration"/>
    <n v="879"/>
    <d v="2023-06-07T00:00:00"/>
    <s v=" Paid "/>
  </r>
  <r>
    <x v="5"/>
    <x v="0"/>
    <s v="Transportation"/>
    <s v="Toll"/>
    <n v="578"/>
    <d v="2023-06-08T00:00:00"/>
    <s v=" Paid "/>
  </r>
  <r>
    <x v="5"/>
    <x v="0"/>
    <s v="Transportation"/>
    <s v="Other"/>
    <n v="897"/>
    <d v="2023-06-09T00:00:00"/>
    <s v=" Paid "/>
  </r>
  <r>
    <x v="5"/>
    <x v="1"/>
    <s v="Main Income"/>
    <s v="Salary"/>
    <n v="20000"/>
    <m/>
    <m/>
  </r>
  <r>
    <x v="5"/>
    <x v="1"/>
    <s v="Main Income"/>
    <s v="My Shop"/>
    <n v="515"/>
    <m/>
    <m/>
  </r>
  <r>
    <x v="5"/>
    <x v="1"/>
    <s v="Side Income"/>
    <s v="E-commerce"/>
    <n v="5949"/>
    <m/>
    <m/>
  </r>
  <r>
    <x v="5"/>
    <x v="1"/>
    <s v="Side Income"/>
    <s v="Google Adsecne"/>
    <n v="1000"/>
    <m/>
    <m/>
  </r>
  <r>
    <x v="6"/>
    <x v="0"/>
    <s v="Housing"/>
    <s v="Cleaning"/>
    <n v="1561"/>
    <d v="2023-07-07T00:00:00"/>
    <s v=" Paid "/>
  </r>
  <r>
    <x v="6"/>
    <x v="0"/>
    <s v="Housing"/>
    <s v="Electric"/>
    <n v="494"/>
    <d v="2023-07-02T00:00:00"/>
    <s v=" Paid "/>
  </r>
  <r>
    <x v="6"/>
    <x v="0"/>
    <s v="Housing"/>
    <s v="Insurance"/>
    <n v="4894"/>
    <d v="2023-07-02T00:00:00"/>
    <s v=" Paid "/>
  </r>
  <r>
    <x v="6"/>
    <x v="0"/>
    <s v="Housing"/>
    <s v="Internet"/>
    <n v="641"/>
    <d v="2023-07-03T00:00:00"/>
    <s v=" Paid "/>
  </r>
  <r>
    <x v="6"/>
    <x v="0"/>
    <s v="Housing"/>
    <s v="Water"/>
    <n v="2318"/>
    <d v="2023-07-04T00:00:00"/>
    <s v=" Paid "/>
  </r>
  <r>
    <x v="6"/>
    <x v="0"/>
    <s v="Housing"/>
    <s v="Parking Fee"/>
    <n v="747"/>
    <d v="2023-07-05T00:00:00"/>
    <s v=" Paid "/>
  </r>
  <r>
    <x v="6"/>
    <x v="0"/>
    <s v="Housing"/>
    <s v="Rent"/>
    <n v="984"/>
    <d v="2023-07-06T00:00:00"/>
    <s v=" Paid "/>
  </r>
  <r>
    <x v="6"/>
    <x v="0"/>
    <s v="Housing"/>
    <s v="TV Subscription"/>
    <n v="477"/>
    <d v="2023-07-07T00:00:00"/>
    <s v=" Paid "/>
  </r>
  <r>
    <x v="6"/>
    <x v="0"/>
    <s v="Housing"/>
    <s v="Other"/>
    <n v="84"/>
    <d v="2023-07-08T00:00:00"/>
    <s v=" Paid "/>
  </r>
  <r>
    <x v="6"/>
    <x v="0"/>
    <s v="Personal"/>
    <s v="School loans"/>
    <n v="787"/>
    <d v="2023-07-09T00:00:00"/>
    <s v=" Paid "/>
  </r>
  <r>
    <x v="6"/>
    <x v="0"/>
    <s v="Personal"/>
    <s v="Shopping"/>
    <n v="894"/>
    <d v="2023-07-04T00:00:00"/>
    <s v=" Paid "/>
  </r>
  <r>
    <x v="6"/>
    <x v="0"/>
    <s v="Personal"/>
    <s v="Outing"/>
    <n v="97"/>
    <d v="2023-07-05T00:00:00"/>
    <s v=" Paid "/>
  </r>
  <r>
    <x v="6"/>
    <x v="0"/>
    <s v="Transportation"/>
    <s v="Cleaning"/>
    <n v="546"/>
    <d v="2023-07-06T00:00:00"/>
    <s v=" Paid "/>
  </r>
  <r>
    <x v="6"/>
    <x v="0"/>
    <s v="Transportation"/>
    <s v="Gas"/>
    <n v="400"/>
    <d v="2023-07-07T00:00:00"/>
    <s v=" Paid "/>
  </r>
  <r>
    <x v="6"/>
    <x v="0"/>
    <s v="Transportation"/>
    <s v="vehicle insurance"/>
    <n v="987"/>
    <d v="2023-07-03T00:00:00"/>
    <s v=" Paid "/>
  </r>
  <r>
    <x v="6"/>
    <x v="0"/>
    <s v="Transportation"/>
    <s v="Maintenance"/>
    <n v="152"/>
    <d v="2023-07-04T00:00:00"/>
    <s v=" Paid "/>
  </r>
  <r>
    <x v="6"/>
    <x v="0"/>
    <s v="Transportation"/>
    <s v="Parking"/>
    <n v="516"/>
    <d v="2023-07-05T00:00:00"/>
    <s v=" Paid "/>
  </r>
  <r>
    <x v="6"/>
    <x v="0"/>
    <s v="Transportation"/>
    <s v="Installment"/>
    <n v="16"/>
    <d v="2023-07-06T00:00:00"/>
    <s v=" Paid "/>
  </r>
  <r>
    <x v="6"/>
    <x v="0"/>
    <s v="Transportation"/>
    <s v="Registration"/>
    <n v="489"/>
    <d v="2023-07-07T00:00:00"/>
    <s v=" Paid "/>
  </r>
  <r>
    <x v="6"/>
    <x v="0"/>
    <s v="Transportation"/>
    <s v="Toll"/>
    <n v="6168"/>
    <d v="2023-07-08T00:00:00"/>
    <s v=" Paid "/>
  </r>
  <r>
    <x v="6"/>
    <x v="0"/>
    <s v="Transportation"/>
    <s v="Other"/>
    <n v="5641"/>
    <d v="2023-07-09T00:00:00"/>
    <s v=" Paid "/>
  </r>
  <r>
    <x v="6"/>
    <x v="1"/>
    <s v="Main Income"/>
    <s v="Salary"/>
    <n v="61000"/>
    <m/>
    <m/>
  </r>
  <r>
    <x v="6"/>
    <x v="1"/>
    <s v="Main Income"/>
    <s v="My Shop"/>
    <n v="400"/>
    <m/>
    <m/>
  </r>
  <r>
    <x v="6"/>
    <x v="1"/>
    <s v="Side Income"/>
    <s v="E-commerce"/>
    <n v="654"/>
    <m/>
    <m/>
  </r>
  <r>
    <x v="6"/>
    <x v="1"/>
    <s v="Side Income"/>
    <s v="Google Adsecne"/>
    <n v="301"/>
    <m/>
    <m/>
  </r>
  <r>
    <x v="7"/>
    <x v="0"/>
    <s v="Housing"/>
    <s v="Cleaning"/>
    <n v="156"/>
    <d v="2023-09-09T00:00:00"/>
    <s v=" Paid "/>
  </r>
  <r>
    <x v="7"/>
    <x v="0"/>
    <s v="Housing"/>
    <s v="Electric"/>
    <n v="213"/>
    <d v="2023-09-05T00:00:00"/>
    <s v=" Paid "/>
  </r>
  <r>
    <x v="7"/>
    <x v="0"/>
    <s v="Housing"/>
    <s v="Insurance"/>
    <n v="416"/>
    <d v="2023-09-08T00:00:00"/>
    <s v=" Paid "/>
  </r>
  <r>
    <x v="7"/>
    <x v="0"/>
    <s v="Housing"/>
    <s v="Internet"/>
    <n v="84"/>
    <d v="2023-09-04T00:00:00"/>
    <s v=" Paid "/>
  </r>
  <r>
    <x v="7"/>
    <x v="0"/>
    <s v="Housing"/>
    <s v="Water"/>
    <n v="4156"/>
    <d v="2023-09-06T00:00:00"/>
    <s v=" Paid "/>
  </r>
  <r>
    <x v="7"/>
    <x v="0"/>
    <s v="Housing"/>
    <s v="Parking Fee"/>
    <n v="747"/>
    <d v="2023-09-07T00:00:00"/>
    <s v=" Paid "/>
  </r>
  <r>
    <x v="7"/>
    <x v="0"/>
    <s v="Housing"/>
    <s v="Rent"/>
    <n v="898"/>
    <d v="2023-09-03T00:00:00"/>
    <s v=" Paid "/>
  </r>
  <r>
    <x v="7"/>
    <x v="0"/>
    <s v="Housing"/>
    <s v="TV Subscription"/>
    <n v="597"/>
    <d v="2023-09-07T00:00:00"/>
    <s v=" Paid "/>
  </r>
  <r>
    <x v="7"/>
    <x v="0"/>
    <s v="Housing"/>
    <s v="Other"/>
    <n v="466"/>
    <d v="2023-09-08T00:00:00"/>
    <s v=" Paid "/>
  </r>
  <r>
    <x v="7"/>
    <x v="0"/>
    <s v="Personal"/>
    <s v="School loans"/>
    <n v="254"/>
    <d v="2023-09-04T00:00:00"/>
    <s v=" Paid "/>
  </r>
  <r>
    <x v="7"/>
    <x v="0"/>
    <s v="Personal"/>
    <s v="Shopping"/>
    <n v="549"/>
    <d v="2023-09-04T00:00:00"/>
    <s v=" Paid "/>
  </r>
  <r>
    <x v="7"/>
    <x v="0"/>
    <s v="Personal"/>
    <s v="Outing"/>
    <n v="158"/>
    <d v="2023-09-01T00:00:00"/>
    <s v=" Paid "/>
  </r>
  <r>
    <x v="7"/>
    <x v="0"/>
    <s v="Transportation"/>
    <s v="Cleaning"/>
    <n v="494"/>
    <d v="2023-09-06T00:00:00"/>
    <s v=" Paid "/>
  </r>
  <r>
    <x v="7"/>
    <x v="0"/>
    <s v="Transportation"/>
    <s v="Gas"/>
    <n v="848"/>
    <d v="2023-09-01T00:00:00"/>
    <s v=" Paid "/>
  </r>
  <r>
    <x v="7"/>
    <x v="0"/>
    <s v="Transportation"/>
    <s v="vehicle insurance"/>
    <n v="894"/>
    <d v="2023-09-03T00:00:00"/>
    <s v=" Paid "/>
  </r>
  <r>
    <x v="7"/>
    <x v="0"/>
    <s v="Transportation"/>
    <s v="Maintenance"/>
    <n v="47"/>
    <d v="2023-09-04T00:00:00"/>
    <s v=" Paid "/>
  </r>
  <r>
    <x v="7"/>
    <x v="0"/>
    <s v="Transportation"/>
    <s v="Parking"/>
    <n v="849"/>
    <d v="2023-09-06T00:00:00"/>
    <s v=" Paid "/>
  </r>
  <r>
    <x v="7"/>
    <x v="0"/>
    <s v="Transportation"/>
    <s v="Installment"/>
    <n v="487"/>
    <d v="2023-09-07T00:00:00"/>
    <s v=" Paid "/>
  </r>
  <r>
    <x v="7"/>
    <x v="0"/>
    <s v="Transportation"/>
    <s v="Registration"/>
    <n v="468"/>
    <d v="2023-09-08T00:00:00"/>
    <s v=" Paid "/>
  </r>
  <r>
    <x v="7"/>
    <x v="0"/>
    <s v="Transportation"/>
    <s v="Toll"/>
    <n v="5648"/>
    <d v="2023-09-09T00:00:00"/>
    <s v=" Paid "/>
  </r>
  <r>
    <x v="7"/>
    <x v="0"/>
    <s v="Transportation"/>
    <s v="Other"/>
    <n v="5468"/>
    <d v="2023-09-04T00:00:00"/>
    <s v=" Paid "/>
  </r>
  <r>
    <x v="7"/>
    <x v="1"/>
    <s v="Main Income"/>
    <s v="Salary"/>
    <n v="54000"/>
    <m/>
    <m/>
  </r>
  <r>
    <x v="7"/>
    <x v="1"/>
    <s v="Main Income"/>
    <s v="My Shop"/>
    <n v="4856"/>
    <m/>
    <m/>
  </r>
  <r>
    <x v="7"/>
    <x v="1"/>
    <s v="Side Income"/>
    <s v="E-commerce"/>
    <n v="6515"/>
    <m/>
    <m/>
  </r>
  <r>
    <x v="7"/>
    <x v="1"/>
    <s v="Side Income"/>
    <s v="Google Adsecne"/>
    <n v="231"/>
    <m/>
    <m/>
  </r>
  <r>
    <x v="8"/>
    <x v="0"/>
    <s v="Housing"/>
    <s v="Cleaning"/>
    <n v="494"/>
    <d v="2023-10-01T00:00:00"/>
    <s v=" Paid "/>
  </r>
  <r>
    <x v="8"/>
    <x v="0"/>
    <s v="Housing"/>
    <s v="Electric"/>
    <n v="654"/>
    <d v="2023-10-03T00:00:00"/>
    <s v=" Paid "/>
  </r>
  <r>
    <x v="8"/>
    <x v="0"/>
    <s v="Housing"/>
    <s v="Insurance"/>
    <n v="400"/>
    <d v="2023-10-01T00:00:00"/>
    <s v=" Paid "/>
  </r>
  <r>
    <x v="8"/>
    <x v="0"/>
    <s v="Housing"/>
    <s v="Internet"/>
    <n v="849"/>
    <d v="2023-10-04T00:00:00"/>
    <s v=" Paid "/>
  </r>
  <r>
    <x v="8"/>
    <x v="0"/>
    <s v="Housing"/>
    <s v="Water"/>
    <n v="564"/>
    <d v="2023-10-06T00:00:00"/>
    <s v=" Paid "/>
  </r>
  <r>
    <x v="8"/>
    <x v="0"/>
    <s v="Housing"/>
    <s v="Parking Fee"/>
    <n v="6487"/>
    <d v="2023-10-07T00:00:00"/>
    <s v=" Paid "/>
  </r>
  <r>
    <x v="8"/>
    <x v="0"/>
    <s v="Housing"/>
    <s v="Rent"/>
    <n v="898"/>
    <d v="2023-10-06T00:00:00"/>
    <s v=" Paid "/>
  </r>
  <r>
    <x v="8"/>
    <x v="0"/>
    <s v="Housing"/>
    <s v="TV Subscription"/>
    <n v="546"/>
    <d v="2023-10-07T00:00:00"/>
    <s v=" Paid "/>
  </r>
  <r>
    <x v="8"/>
    <x v="0"/>
    <s v="Housing"/>
    <s v="Other"/>
    <n v="1506"/>
    <d v="2023-10-08T00:00:00"/>
    <s v=" Paid "/>
  </r>
  <r>
    <x v="8"/>
    <x v="0"/>
    <s v="Personal"/>
    <s v="School loans"/>
    <n v="496"/>
    <d v="2023-10-09T00:00:00"/>
    <s v=" Paid "/>
  </r>
  <r>
    <x v="8"/>
    <x v="0"/>
    <s v="Personal"/>
    <s v="Shopping"/>
    <n v="414"/>
    <d v="2023-10-04T00:00:00"/>
    <s v=" Paid "/>
  </r>
  <r>
    <x v="8"/>
    <x v="0"/>
    <s v="Personal"/>
    <s v="Outing"/>
    <n v="8456"/>
    <d v="2023-10-05T00:00:00"/>
    <s v=" Paid "/>
  </r>
  <r>
    <x v="8"/>
    <x v="0"/>
    <s v="Transportation"/>
    <s v="Cleaning"/>
    <n v="400"/>
    <d v="2023-10-06T00:00:00"/>
    <s v=" Paid "/>
  </r>
  <r>
    <x v="8"/>
    <x v="0"/>
    <s v="Transportation"/>
    <s v="Gas"/>
    <n v="4864"/>
    <d v="2023-10-07T00:00:00"/>
    <s v=" Paid "/>
  </r>
  <r>
    <x v="8"/>
    <x v="0"/>
    <s v="Transportation"/>
    <s v="vehicle insurance"/>
    <n v="486"/>
    <d v="2023-10-03T00:00:00"/>
    <s v=" Paid "/>
  </r>
  <r>
    <x v="8"/>
    <x v="0"/>
    <s v="Transportation"/>
    <s v="Maintenance"/>
    <n v="400"/>
    <d v="2023-10-04T00:00:00"/>
    <s v=" Paid "/>
  </r>
  <r>
    <x v="8"/>
    <x v="0"/>
    <s v="Transportation"/>
    <s v="Parking"/>
    <n v="4896"/>
    <d v="2023-10-06T00:00:00"/>
    <s v=" Paid "/>
  </r>
  <r>
    <x v="8"/>
    <x v="0"/>
    <s v="Transportation"/>
    <s v="Installment"/>
    <n v="874"/>
    <d v="2023-10-07T00:00:00"/>
    <s v=" Paid "/>
  </r>
  <r>
    <x v="8"/>
    <x v="0"/>
    <s v="Transportation"/>
    <s v="Registration"/>
    <n v="655"/>
    <d v="2023-10-08T00:00:00"/>
    <s v=" Paid "/>
  </r>
  <r>
    <x v="8"/>
    <x v="0"/>
    <s v="Transportation"/>
    <s v="Toll"/>
    <n v="445"/>
    <d v="2023-10-09T00:00:00"/>
    <s v=" Paid "/>
  </r>
  <r>
    <x v="8"/>
    <x v="0"/>
    <s v="Transportation"/>
    <s v="Other"/>
    <n v="400"/>
    <d v="2023-10-04T00:00:00"/>
    <s v=" Paid "/>
  </r>
  <r>
    <x v="8"/>
    <x v="1"/>
    <s v="Main Income"/>
    <s v="Salary"/>
    <n v="60000"/>
    <m/>
    <m/>
  </r>
  <r>
    <x v="8"/>
    <x v="1"/>
    <s v="Main Income"/>
    <s v="My Shop"/>
    <n v="15152"/>
    <m/>
    <m/>
  </r>
  <r>
    <x v="8"/>
    <x v="1"/>
    <s v="Side Income"/>
    <s v="E-commerce"/>
    <n v="6215"/>
    <m/>
    <m/>
  </r>
  <r>
    <x v="8"/>
    <x v="1"/>
    <s v="Side Income"/>
    <s v="Google Adsecne"/>
    <n v="120"/>
    <m/>
    <m/>
  </r>
  <r>
    <x v="9"/>
    <x v="0"/>
    <s v="Housing"/>
    <s v="Cleaning"/>
    <n v="4196"/>
    <d v="2023-11-08T00:00:00"/>
    <s v=" Paid "/>
  </r>
  <r>
    <x v="9"/>
    <x v="0"/>
    <s v="Housing"/>
    <s v="Electric"/>
    <n v="416"/>
    <d v="2023-11-03T00:00:00"/>
    <s v=" Paid "/>
  </r>
  <r>
    <x v="9"/>
    <x v="0"/>
    <s v="Housing"/>
    <s v="Insurance"/>
    <n v="16"/>
    <d v="2023-11-04T00:00:00"/>
    <s v=" Paid "/>
  </r>
  <r>
    <x v="9"/>
    <x v="0"/>
    <s v="Housing"/>
    <s v="Internet"/>
    <n v="465"/>
    <d v="2023-11-04T00:00:00"/>
    <s v=" Paid "/>
  </r>
  <r>
    <x v="9"/>
    <x v="0"/>
    <s v="Housing"/>
    <s v="Water"/>
    <n v="498"/>
    <d v="2023-11-06T00:00:00"/>
    <s v=" Paid "/>
  </r>
  <r>
    <x v="9"/>
    <x v="0"/>
    <s v="Housing"/>
    <s v="Parking Fee"/>
    <n v="898"/>
    <d v="2023-11-07T00:00:00"/>
    <s v=" Paid "/>
  </r>
  <r>
    <x v="9"/>
    <x v="0"/>
    <s v="Housing"/>
    <s v="Rent"/>
    <n v="478"/>
    <d v="2023-11-06T00:00:00"/>
    <s v=" Paid "/>
  </r>
  <r>
    <x v="9"/>
    <x v="0"/>
    <s v="Housing"/>
    <s v="TV Subscription"/>
    <n v="987"/>
    <d v="2023-11-07T00:00:00"/>
    <s v=" Paid "/>
  </r>
  <r>
    <x v="9"/>
    <x v="0"/>
    <s v="Housing"/>
    <s v="Other"/>
    <n v="847"/>
    <d v="2023-11-08T00:00:00"/>
    <s v=" Paid "/>
  </r>
  <r>
    <x v="9"/>
    <x v="0"/>
    <s v="Personal"/>
    <s v="School loans"/>
    <n v="489"/>
    <d v="2023-11-09T00:00:00"/>
    <s v=" Paid "/>
  </r>
  <r>
    <x v="9"/>
    <x v="0"/>
    <s v="Personal"/>
    <s v="Shopping"/>
    <n v="787"/>
    <d v="2023-11-04T00:00:00"/>
    <s v=" Paid "/>
  </r>
  <r>
    <x v="9"/>
    <x v="0"/>
    <s v="Personal"/>
    <s v="Outing"/>
    <n v="897"/>
    <d v="2023-11-05T00:00:00"/>
    <s v=" Paid "/>
  </r>
  <r>
    <x v="9"/>
    <x v="0"/>
    <s v="Transportation"/>
    <s v="Cleaning"/>
    <n v="849"/>
    <d v="2023-11-06T00:00:00"/>
    <s v=" Paid "/>
  </r>
  <r>
    <x v="9"/>
    <x v="0"/>
    <s v="Transportation"/>
    <s v="Gas"/>
    <n v="987"/>
    <d v="2023-11-07T00:00:00"/>
    <s v=" Paid "/>
  </r>
  <r>
    <x v="9"/>
    <x v="0"/>
    <s v="Transportation"/>
    <s v="vehicle insurance"/>
    <n v="988"/>
    <d v="2023-11-03T00:00:00"/>
    <s v=" Paid "/>
  </r>
  <r>
    <x v="9"/>
    <x v="0"/>
    <s v="Transportation"/>
    <s v="Maintenance"/>
    <n v="487"/>
    <d v="2023-11-04T00:00:00"/>
    <s v=" Paid "/>
  </r>
  <r>
    <x v="9"/>
    <x v="0"/>
    <s v="Transportation"/>
    <s v="Parking"/>
    <n v="898"/>
    <d v="2023-11-06T00:00:00"/>
    <s v=" Paid "/>
  </r>
  <r>
    <x v="9"/>
    <x v="0"/>
    <s v="Transportation"/>
    <s v="Installment"/>
    <n v="549"/>
    <d v="2023-11-07T00:00:00"/>
    <s v=" Paid "/>
  </r>
  <r>
    <x v="9"/>
    <x v="0"/>
    <s v="Transportation"/>
    <s v="Registration"/>
    <n v="897"/>
    <d v="2023-11-08T00:00:00"/>
    <s v=" Paid "/>
  </r>
  <r>
    <x v="9"/>
    <x v="0"/>
    <s v="Transportation"/>
    <s v="Toll"/>
    <n v="8498"/>
    <d v="2023-11-09T00:00:00"/>
    <s v=" Paid "/>
  </r>
  <r>
    <x v="9"/>
    <x v="0"/>
    <s v="Transportation"/>
    <s v="Other"/>
    <n v="49"/>
    <d v="2023-11-04T00:00:00"/>
    <s v=" Paid "/>
  </r>
  <r>
    <x v="9"/>
    <x v="1"/>
    <s v="Main Income"/>
    <s v="Salary"/>
    <n v="45000"/>
    <m/>
    <m/>
  </r>
  <r>
    <x v="9"/>
    <x v="1"/>
    <s v="Main Income"/>
    <s v="My Shop"/>
    <n v="6587"/>
    <m/>
    <m/>
  </r>
  <r>
    <x v="9"/>
    <x v="1"/>
    <s v="Side Income"/>
    <s v="E-commerce"/>
    <n v="564"/>
    <m/>
    <m/>
  </r>
  <r>
    <x v="9"/>
    <x v="1"/>
    <s v="Side Income"/>
    <s v="Google Adsecne"/>
    <n v="50"/>
    <m/>
    <m/>
  </r>
  <r>
    <x v="10"/>
    <x v="0"/>
    <s v="Housing"/>
    <s v="Cleaning"/>
    <n v="1658"/>
    <d v="2023-08-01T00:00:00"/>
    <s v=" Paid "/>
  </r>
  <r>
    <x v="10"/>
    <x v="0"/>
    <s v="Housing"/>
    <s v="Electric"/>
    <n v="6515"/>
    <d v="2023-08-07T00:00:00"/>
    <s v=" Paid "/>
  </r>
  <r>
    <x v="10"/>
    <x v="0"/>
    <s v="Housing"/>
    <s v="Insurance"/>
    <n v="315"/>
    <d v="2023-08-02T00:00:00"/>
    <s v=" Paid "/>
  </r>
  <r>
    <x v="10"/>
    <x v="0"/>
    <s v="Housing"/>
    <s v="Internet"/>
    <n v="847"/>
    <d v="2023-08-04T00:00:00"/>
    <s v=" Paid "/>
  </r>
  <r>
    <x v="10"/>
    <x v="0"/>
    <s v="Housing"/>
    <s v="Water"/>
    <n v="497"/>
    <d v="2023-08-04T00:00:00"/>
    <s v=" Paid "/>
  </r>
  <r>
    <x v="10"/>
    <x v="0"/>
    <s v="Housing"/>
    <s v="Parking Fee"/>
    <n v="568"/>
    <d v="2023-08-05T00:00:00"/>
    <s v=" Late "/>
  </r>
  <r>
    <x v="10"/>
    <x v="0"/>
    <s v="Housing"/>
    <s v="Rent"/>
    <n v="895"/>
    <d v="2023-08-06T00:00:00"/>
    <s v=" Paid "/>
  </r>
  <r>
    <x v="10"/>
    <x v="0"/>
    <s v="Housing"/>
    <s v="TV Subscription"/>
    <n v="658"/>
    <d v="2023-08-07T00:00:00"/>
    <s v=" Paid "/>
  </r>
  <r>
    <x v="10"/>
    <x v="0"/>
    <s v="Housing"/>
    <s v="Other"/>
    <n v="564"/>
    <d v="2023-08-08T00:00:00"/>
    <s v=" Late "/>
  </r>
  <r>
    <x v="10"/>
    <x v="0"/>
    <s v="Personal"/>
    <s v="School loans"/>
    <n v="848"/>
    <d v="2023-08-09T00:00:00"/>
    <s v=" Paid "/>
  </r>
  <r>
    <x v="10"/>
    <x v="0"/>
    <s v="Personal"/>
    <s v="Shopping"/>
    <n v="658"/>
    <d v="2023-08-04T00:00:00"/>
    <s v=" Paid "/>
  </r>
  <r>
    <x v="10"/>
    <x v="0"/>
    <s v="Personal"/>
    <s v="Outing"/>
    <n v="985"/>
    <d v="2023-08-05T00:00:00"/>
    <s v=" Late "/>
  </r>
  <r>
    <x v="10"/>
    <x v="0"/>
    <s v="Transportation"/>
    <s v="Cleaning"/>
    <n v="584"/>
    <d v="2023-08-06T00:00:00"/>
    <s v=" Paid "/>
  </r>
  <r>
    <x v="10"/>
    <x v="0"/>
    <s v="Transportation"/>
    <s v="Gas"/>
    <n v="6165"/>
    <d v="2023-08-07T00:00:00"/>
    <s v=" Paid "/>
  </r>
  <r>
    <x v="10"/>
    <x v="0"/>
    <s v="Transportation"/>
    <s v="vehicle insurance"/>
    <n v="6789"/>
    <d v="2023-08-03T00:00:00"/>
    <s v=" Late "/>
  </r>
  <r>
    <x v="10"/>
    <x v="0"/>
    <s v="Transportation"/>
    <s v="Maintenance"/>
    <n v="156"/>
    <d v="2023-08-04T00:00:00"/>
    <s v=" Paid "/>
  </r>
  <r>
    <x v="10"/>
    <x v="0"/>
    <s v="Transportation"/>
    <s v="Parking"/>
    <n v="568"/>
    <d v="2023-08-05T00:00:00"/>
    <s v=" Paid "/>
  </r>
  <r>
    <x v="10"/>
    <x v="0"/>
    <s v="Transportation"/>
    <s v="Installment"/>
    <n v="6518"/>
    <d v="2023-08-06T00:00:00"/>
    <s v=" Late "/>
  </r>
  <r>
    <x v="10"/>
    <x v="0"/>
    <s v="Transportation"/>
    <s v="Registration"/>
    <n v="6548"/>
    <d v="2023-08-07T00:00:00"/>
    <s v=" Paid "/>
  </r>
  <r>
    <x v="10"/>
    <x v="0"/>
    <s v="Transportation"/>
    <s v="Toll"/>
    <n v="64"/>
    <d v="2023-08-08T00:00:00"/>
    <s v=" Paid "/>
  </r>
  <r>
    <x v="10"/>
    <x v="0"/>
    <s v="Transportation"/>
    <s v="Other"/>
    <n v="84"/>
    <d v="2023-08-09T00:00:00"/>
    <s v=" Paid "/>
  </r>
  <r>
    <x v="10"/>
    <x v="1"/>
    <s v="Main Income"/>
    <s v="Salary"/>
    <n v="30000"/>
    <m/>
    <m/>
  </r>
  <r>
    <x v="10"/>
    <x v="1"/>
    <s v="Main Income"/>
    <s v="My Shop"/>
    <n v="25000"/>
    <m/>
    <m/>
  </r>
  <r>
    <x v="10"/>
    <x v="1"/>
    <s v="Side Income"/>
    <s v="E-commerce"/>
    <n v="1512"/>
    <m/>
    <m/>
  </r>
  <r>
    <x v="10"/>
    <x v="1"/>
    <s v="Side Income"/>
    <s v="Google Adsecne"/>
    <n v="200"/>
    <m/>
    <m/>
  </r>
  <r>
    <x v="11"/>
    <x v="0"/>
    <s v="Housing"/>
    <s v="Cleaning"/>
    <n v="949"/>
    <d v="2023-12-01T00:00:00"/>
    <s v=" Paid "/>
  </r>
  <r>
    <x v="11"/>
    <x v="0"/>
    <s v="Housing"/>
    <s v="Electric"/>
    <n v="541"/>
    <d v="2023-12-07T00:00:00"/>
    <s v=" Late "/>
  </r>
  <r>
    <x v="11"/>
    <x v="0"/>
    <s v="Housing"/>
    <s v="Insurance"/>
    <n v="978"/>
    <d v="2023-12-02T00:00:00"/>
    <s v=" Paid "/>
  </r>
  <r>
    <x v="11"/>
    <x v="0"/>
    <s v="Housing"/>
    <s v="Internet"/>
    <n v="587"/>
    <d v="2023-12-04T00:00:00"/>
    <s v=" Paid "/>
  </r>
  <r>
    <x v="11"/>
    <x v="0"/>
    <s v="Housing"/>
    <s v="Water"/>
    <n v="495"/>
    <d v="2023-12-04T00:00:00"/>
    <s v=" Late "/>
  </r>
  <r>
    <x v="11"/>
    <x v="0"/>
    <s v="Housing"/>
    <s v="Parking Fee"/>
    <n v="265"/>
    <d v="2023-12-05T00:00:00"/>
    <s v=" Paid "/>
  </r>
  <r>
    <x v="11"/>
    <x v="0"/>
    <s v="Housing"/>
    <s v="Rent"/>
    <n v="236"/>
    <d v="2023-12-06T00:00:00"/>
    <s v=" Paid "/>
  </r>
  <r>
    <x v="11"/>
    <x v="0"/>
    <s v="Housing"/>
    <s v="TV Subscription"/>
    <n v="459"/>
    <d v="2023-12-07T00:00:00"/>
    <s v=" Late "/>
  </r>
  <r>
    <x v="11"/>
    <x v="0"/>
    <s v="Housing"/>
    <s v="Other"/>
    <n v="782"/>
    <d v="2023-12-08T00:00:00"/>
    <s v=" Paid "/>
  </r>
  <r>
    <x v="11"/>
    <x v="0"/>
    <s v="Personal"/>
    <s v="School loans"/>
    <n v="365"/>
    <d v="2023-12-09T00:00:00"/>
    <s v=" Paid "/>
  </r>
  <r>
    <x v="11"/>
    <x v="0"/>
    <s v="Personal"/>
    <s v="Shopping"/>
    <n v="984"/>
    <d v="2023-12-04T00:00:00"/>
    <s v=" Paid "/>
  </r>
  <r>
    <x v="11"/>
    <x v="0"/>
    <s v="Personal"/>
    <s v="Outing"/>
    <n v="1254"/>
    <d v="2023-12-05T00:00:00"/>
    <s v=" Paid "/>
  </r>
  <r>
    <x v="11"/>
    <x v="0"/>
    <s v="Transportation"/>
    <s v="Cleaning"/>
    <n v="3659"/>
    <d v="2023-12-06T00:00:00"/>
    <s v=" Paid "/>
  </r>
  <r>
    <x v="11"/>
    <x v="0"/>
    <s v="Transportation"/>
    <s v="Gas"/>
    <n v="921"/>
    <d v="2023-12-07T00:00:00"/>
    <s v=" Paid "/>
  </r>
  <r>
    <x v="11"/>
    <x v="0"/>
    <s v="Transportation"/>
    <s v="vehicle insurance"/>
    <n v="548"/>
    <d v="2023-12-03T00:00:00"/>
    <s v=" Paid "/>
  </r>
  <r>
    <x v="11"/>
    <x v="0"/>
    <s v="Transportation"/>
    <s v="Maintenance"/>
    <n v="400"/>
    <d v="2023-12-04T00:00:00"/>
    <s v=" Paid "/>
  </r>
  <r>
    <x v="11"/>
    <x v="0"/>
    <s v="Transportation"/>
    <s v="Parking"/>
    <n v="694"/>
    <d v="2023-12-05T00:00:00"/>
    <s v=" Paid "/>
  </r>
  <r>
    <x v="11"/>
    <x v="0"/>
    <s v="Transportation"/>
    <s v="Installment"/>
    <n v="782"/>
    <d v="2023-12-06T00:00:00"/>
    <s v=" Paid "/>
  </r>
  <r>
    <x v="11"/>
    <x v="0"/>
    <s v="Transportation"/>
    <s v="Registration"/>
    <n v="361"/>
    <d v="2023-12-07T00:00:00"/>
    <s v=" Paid "/>
  </r>
  <r>
    <x v="11"/>
    <x v="0"/>
    <s v="Transportation"/>
    <s v="Toll"/>
    <n v="987"/>
    <d v="2023-12-08T00:00:00"/>
    <s v=" Paid "/>
  </r>
  <r>
    <x v="11"/>
    <x v="0"/>
    <s v="Transportation"/>
    <s v="Other"/>
    <n v="154"/>
    <d v="2023-12-09T00:00:00"/>
    <s v=" Paid "/>
  </r>
  <r>
    <x v="11"/>
    <x v="1"/>
    <s v="Main Income"/>
    <s v="Salary"/>
    <n v="60000"/>
    <m/>
    <m/>
  </r>
  <r>
    <x v="11"/>
    <x v="1"/>
    <s v="Main Income"/>
    <s v="My Shop"/>
    <n v="3654"/>
    <m/>
    <m/>
  </r>
  <r>
    <x v="11"/>
    <x v="1"/>
    <s v="Side Income"/>
    <s v="E-commerce"/>
    <n v="2356"/>
    <m/>
    <m/>
  </r>
  <r>
    <x v="11"/>
    <x v="1"/>
    <s v="Side Income"/>
    <s v="Google Adsecne"/>
    <n v="10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0">
  <r>
    <x v="0"/>
    <x v="0"/>
    <x v="0"/>
    <x v="0"/>
    <n v="400"/>
    <d v="2023-01-07T00:00:00"/>
    <x v="0"/>
  </r>
  <r>
    <x v="0"/>
    <x v="0"/>
    <x v="0"/>
    <x v="1"/>
    <n v="280"/>
    <d v="2023-01-02T00:00:00"/>
    <x v="1"/>
  </r>
  <r>
    <x v="0"/>
    <x v="0"/>
    <x v="0"/>
    <x v="2"/>
    <n v="77"/>
    <d v="2023-01-02T00:00:00"/>
    <x v="0"/>
  </r>
  <r>
    <x v="0"/>
    <x v="0"/>
    <x v="0"/>
    <x v="3"/>
    <n v="350"/>
    <d v="2023-01-03T00:00:00"/>
    <x v="0"/>
  </r>
  <r>
    <x v="0"/>
    <x v="0"/>
    <x v="0"/>
    <x v="4"/>
    <n v="100"/>
    <d v="2023-01-04T00:00:00"/>
    <x v="0"/>
  </r>
  <r>
    <x v="0"/>
    <x v="0"/>
    <x v="0"/>
    <x v="5"/>
    <n v="245"/>
    <d v="2023-01-05T00:00:00"/>
    <x v="0"/>
  </r>
  <r>
    <x v="0"/>
    <x v="0"/>
    <x v="0"/>
    <x v="6"/>
    <n v="1500"/>
    <d v="2023-01-06T00:00:00"/>
    <x v="0"/>
  </r>
  <r>
    <x v="0"/>
    <x v="0"/>
    <x v="0"/>
    <x v="7"/>
    <n v="70"/>
    <d v="2023-01-07T00:00:00"/>
    <x v="1"/>
  </r>
  <r>
    <x v="0"/>
    <x v="0"/>
    <x v="0"/>
    <x v="8"/>
    <n v="430"/>
    <d v="2023-01-08T00:00:00"/>
    <x v="0"/>
  </r>
  <r>
    <x v="0"/>
    <x v="0"/>
    <x v="1"/>
    <x v="9"/>
    <n v="1100"/>
    <d v="2023-01-09T00:00:00"/>
    <x v="0"/>
  </r>
  <r>
    <x v="0"/>
    <x v="0"/>
    <x v="1"/>
    <x v="10"/>
    <n v="700"/>
    <d v="2023-01-04T00:00:00"/>
    <x v="0"/>
  </r>
  <r>
    <x v="0"/>
    <x v="0"/>
    <x v="1"/>
    <x v="11"/>
    <n v="400"/>
    <d v="2023-01-05T00:00:00"/>
    <x v="0"/>
  </r>
  <r>
    <x v="0"/>
    <x v="0"/>
    <x v="2"/>
    <x v="0"/>
    <n v="88"/>
    <d v="2023-01-06T00:00:00"/>
    <x v="0"/>
  </r>
  <r>
    <x v="0"/>
    <x v="0"/>
    <x v="2"/>
    <x v="12"/>
    <n v="352"/>
    <d v="2023-01-07T00:00:00"/>
    <x v="0"/>
  </r>
  <r>
    <x v="0"/>
    <x v="0"/>
    <x v="2"/>
    <x v="13"/>
    <n v="100"/>
    <d v="2023-01-03T00:00:00"/>
    <x v="0"/>
  </r>
  <r>
    <x v="0"/>
    <x v="0"/>
    <x v="2"/>
    <x v="14"/>
    <n v="220"/>
    <d v="2023-01-04T00:00:00"/>
    <x v="0"/>
  </r>
  <r>
    <x v="0"/>
    <x v="0"/>
    <x v="2"/>
    <x v="15"/>
    <n v="187"/>
    <d v="2023-01-05T00:00:00"/>
    <x v="0"/>
  </r>
  <r>
    <x v="0"/>
    <x v="0"/>
    <x v="2"/>
    <x v="16"/>
    <n v="1045"/>
    <d v="2023-01-06T00:00:00"/>
    <x v="0"/>
  </r>
  <r>
    <x v="0"/>
    <x v="0"/>
    <x v="2"/>
    <x v="17"/>
    <n v="110"/>
    <d v="2023-01-07T00:00:00"/>
    <x v="0"/>
  </r>
  <r>
    <x v="0"/>
    <x v="0"/>
    <x v="2"/>
    <x v="18"/>
    <n v="33"/>
    <d v="2023-01-08T00:00:00"/>
    <x v="0"/>
  </r>
  <r>
    <x v="0"/>
    <x v="0"/>
    <x v="2"/>
    <x v="8"/>
    <n v="55"/>
    <d v="2023-01-09T00:00:00"/>
    <x v="0"/>
  </r>
  <r>
    <x v="0"/>
    <x v="1"/>
    <x v="3"/>
    <x v="19"/>
    <n v="13000"/>
    <m/>
    <x v="2"/>
  </r>
  <r>
    <x v="0"/>
    <x v="1"/>
    <x v="3"/>
    <x v="20"/>
    <n v="8000"/>
    <m/>
    <x v="2"/>
  </r>
  <r>
    <x v="0"/>
    <x v="1"/>
    <x v="4"/>
    <x v="21"/>
    <n v="2100"/>
    <m/>
    <x v="2"/>
  </r>
  <r>
    <x v="0"/>
    <x v="1"/>
    <x v="4"/>
    <x v="22"/>
    <n v="140"/>
    <m/>
    <x v="2"/>
  </r>
  <r>
    <x v="1"/>
    <x v="0"/>
    <x v="0"/>
    <x v="0"/>
    <n v="15146"/>
    <d v="2023-02-07T00:00:00"/>
    <x v="0"/>
  </r>
  <r>
    <x v="1"/>
    <x v="0"/>
    <x v="0"/>
    <x v="1"/>
    <n v="16"/>
    <d v="2023-02-02T00:00:00"/>
    <x v="0"/>
  </r>
  <r>
    <x v="1"/>
    <x v="0"/>
    <x v="0"/>
    <x v="2"/>
    <n v="23"/>
    <d v="2023-02-02T00:00:00"/>
    <x v="0"/>
  </r>
  <r>
    <x v="1"/>
    <x v="0"/>
    <x v="0"/>
    <x v="3"/>
    <n v="16"/>
    <d v="2023-02-03T00:00:00"/>
    <x v="0"/>
  </r>
  <r>
    <x v="1"/>
    <x v="0"/>
    <x v="0"/>
    <x v="4"/>
    <n v="449"/>
    <d v="2023-02-04T00:00:00"/>
    <x v="0"/>
  </r>
  <r>
    <x v="1"/>
    <x v="0"/>
    <x v="0"/>
    <x v="5"/>
    <n v="153"/>
    <d v="2023-02-05T00:00:00"/>
    <x v="0"/>
  </r>
  <r>
    <x v="1"/>
    <x v="0"/>
    <x v="0"/>
    <x v="6"/>
    <n v="49"/>
    <d v="2023-02-06T00:00:00"/>
    <x v="0"/>
  </r>
  <r>
    <x v="1"/>
    <x v="0"/>
    <x v="0"/>
    <x v="7"/>
    <n v="4351"/>
    <d v="2023-02-07T00:00:00"/>
    <x v="0"/>
  </r>
  <r>
    <x v="1"/>
    <x v="0"/>
    <x v="0"/>
    <x v="8"/>
    <n v="2136"/>
    <d v="2023-02-08T00:00:00"/>
    <x v="0"/>
  </r>
  <r>
    <x v="1"/>
    <x v="0"/>
    <x v="1"/>
    <x v="9"/>
    <n v="31"/>
    <d v="2023-02-09T00:00:00"/>
    <x v="0"/>
  </r>
  <r>
    <x v="1"/>
    <x v="0"/>
    <x v="1"/>
    <x v="10"/>
    <n v="8949"/>
    <d v="2023-02-04T00:00:00"/>
    <x v="0"/>
  </r>
  <r>
    <x v="1"/>
    <x v="0"/>
    <x v="1"/>
    <x v="11"/>
    <n v="31"/>
    <d v="2023-02-05T00:00:00"/>
    <x v="0"/>
  </r>
  <r>
    <x v="1"/>
    <x v="0"/>
    <x v="2"/>
    <x v="0"/>
    <n v="461"/>
    <d v="2023-02-06T00:00:00"/>
    <x v="0"/>
  </r>
  <r>
    <x v="1"/>
    <x v="0"/>
    <x v="2"/>
    <x v="12"/>
    <n v="3165"/>
    <d v="2023-02-07T00:00:00"/>
    <x v="0"/>
  </r>
  <r>
    <x v="1"/>
    <x v="0"/>
    <x v="2"/>
    <x v="13"/>
    <n v="321"/>
    <d v="2023-02-03T00:00:00"/>
    <x v="0"/>
  </r>
  <r>
    <x v="1"/>
    <x v="0"/>
    <x v="2"/>
    <x v="14"/>
    <n v="31"/>
    <d v="2023-02-04T00:00:00"/>
    <x v="0"/>
  </r>
  <r>
    <x v="1"/>
    <x v="0"/>
    <x v="2"/>
    <x v="15"/>
    <n v="3631"/>
    <d v="2023-02-05T00:00:00"/>
    <x v="0"/>
  </r>
  <r>
    <x v="1"/>
    <x v="0"/>
    <x v="2"/>
    <x v="16"/>
    <n v="9496"/>
    <d v="2023-02-06T00:00:00"/>
    <x v="0"/>
  </r>
  <r>
    <x v="1"/>
    <x v="0"/>
    <x v="2"/>
    <x v="17"/>
    <n v="984"/>
    <d v="2023-02-07T00:00:00"/>
    <x v="0"/>
  </r>
  <r>
    <x v="1"/>
    <x v="0"/>
    <x v="2"/>
    <x v="18"/>
    <n v="3514"/>
    <d v="2023-02-08T00:00:00"/>
    <x v="0"/>
  </r>
  <r>
    <x v="1"/>
    <x v="0"/>
    <x v="2"/>
    <x v="8"/>
    <n v="400"/>
    <d v="2023-02-09T00:00:00"/>
    <x v="0"/>
  </r>
  <r>
    <x v="1"/>
    <x v="1"/>
    <x v="3"/>
    <x v="19"/>
    <n v="50000"/>
    <m/>
    <x v="2"/>
  </r>
  <r>
    <x v="1"/>
    <x v="1"/>
    <x v="3"/>
    <x v="20"/>
    <n v="6516"/>
    <m/>
    <x v="2"/>
  </r>
  <r>
    <x v="1"/>
    <x v="1"/>
    <x v="4"/>
    <x v="21"/>
    <n v="1569"/>
    <m/>
    <x v="2"/>
  </r>
  <r>
    <x v="1"/>
    <x v="1"/>
    <x v="4"/>
    <x v="22"/>
    <n v="150"/>
    <m/>
    <x v="2"/>
  </r>
  <r>
    <x v="2"/>
    <x v="0"/>
    <x v="0"/>
    <x v="0"/>
    <n v="894"/>
    <d v="2023-03-06T00:00:00"/>
    <x v="0"/>
  </r>
  <r>
    <x v="2"/>
    <x v="0"/>
    <x v="0"/>
    <x v="1"/>
    <n v="56"/>
    <d v="2023-03-07T00:00:00"/>
    <x v="0"/>
  </r>
  <r>
    <x v="2"/>
    <x v="0"/>
    <x v="0"/>
    <x v="2"/>
    <n v="1321"/>
    <d v="2023-03-08T00:00:00"/>
    <x v="0"/>
  </r>
  <r>
    <x v="2"/>
    <x v="0"/>
    <x v="0"/>
    <x v="3"/>
    <n v="6416"/>
    <d v="2023-03-09T00:00:00"/>
    <x v="0"/>
  </r>
  <r>
    <x v="2"/>
    <x v="0"/>
    <x v="0"/>
    <x v="4"/>
    <n v="351"/>
    <d v="2023-03-04T00:00:00"/>
    <x v="0"/>
  </r>
  <r>
    <x v="2"/>
    <x v="0"/>
    <x v="0"/>
    <x v="5"/>
    <n v="468"/>
    <d v="2023-03-05T00:00:00"/>
    <x v="0"/>
  </r>
  <r>
    <x v="2"/>
    <x v="0"/>
    <x v="0"/>
    <x v="6"/>
    <n v="513"/>
    <d v="2023-03-06T00:00:00"/>
    <x v="1"/>
  </r>
  <r>
    <x v="2"/>
    <x v="0"/>
    <x v="0"/>
    <x v="7"/>
    <n v="3225"/>
    <d v="2023-03-07T00:00:00"/>
    <x v="0"/>
  </r>
  <r>
    <x v="2"/>
    <x v="0"/>
    <x v="0"/>
    <x v="8"/>
    <n v="231"/>
    <d v="2023-03-08T00:00:00"/>
    <x v="1"/>
  </r>
  <r>
    <x v="2"/>
    <x v="0"/>
    <x v="1"/>
    <x v="9"/>
    <n v="1616"/>
    <d v="2023-03-09T00:00:00"/>
    <x v="0"/>
  </r>
  <r>
    <x v="2"/>
    <x v="0"/>
    <x v="1"/>
    <x v="10"/>
    <n v="31"/>
    <d v="2023-03-04T00:00:00"/>
    <x v="0"/>
  </r>
  <r>
    <x v="2"/>
    <x v="0"/>
    <x v="1"/>
    <x v="11"/>
    <n v="684"/>
    <d v="2023-03-05T00:00:00"/>
    <x v="0"/>
  </r>
  <r>
    <x v="2"/>
    <x v="0"/>
    <x v="2"/>
    <x v="0"/>
    <n v="98"/>
    <d v="2023-03-06T00:00:00"/>
    <x v="1"/>
  </r>
  <r>
    <x v="2"/>
    <x v="0"/>
    <x v="2"/>
    <x v="12"/>
    <n v="3514"/>
    <d v="2023-03-07T00:00:00"/>
    <x v="0"/>
  </r>
  <r>
    <x v="2"/>
    <x v="0"/>
    <x v="2"/>
    <x v="13"/>
    <n v="641"/>
    <d v="2023-03-03T00:00:00"/>
    <x v="0"/>
  </r>
  <r>
    <x v="2"/>
    <x v="0"/>
    <x v="2"/>
    <x v="14"/>
    <n v="1368"/>
    <d v="2023-03-04T00:00:00"/>
    <x v="1"/>
  </r>
  <r>
    <x v="2"/>
    <x v="0"/>
    <x v="2"/>
    <x v="15"/>
    <n v="400"/>
    <d v="2023-03-06T00:00:00"/>
    <x v="0"/>
  </r>
  <r>
    <x v="2"/>
    <x v="0"/>
    <x v="2"/>
    <x v="16"/>
    <n v="489"/>
    <d v="2023-03-07T00:00:00"/>
    <x v="0"/>
  </r>
  <r>
    <x v="2"/>
    <x v="0"/>
    <x v="2"/>
    <x v="17"/>
    <n v="988"/>
    <d v="2023-03-08T00:00:00"/>
    <x v="0"/>
  </r>
  <r>
    <x v="2"/>
    <x v="0"/>
    <x v="2"/>
    <x v="18"/>
    <n v="5616"/>
    <d v="2023-03-09T00:00:00"/>
    <x v="0"/>
  </r>
  <r>
    <x v="2"/>
    <x v="0"/>
    <x v="2"/>
    <x v="8"/>
    <n v="895"/>
    <d v="2023-03-04T00:00:00"/>
    <x v="0"/>
  </r>
  <r>
    <x v="2"/>
    <x v="1"/>
    <x v="3"/>
    <x v="19"/>
    <n v="60000"/>
    <m/>
    <x v="2"/>
  </r>
  <r>
    <x v="2"/>
    <x v="1"/>
    <x v="3"/>
    <x v="20"/>
    <n v="1565"/>
    <m/>
    <x v="2"/>
  </r>
  <r>
    <x v="2"/>
    <x v="1"/>
    <x v="4"/>
    <x v="21"/>
    <n v="665"/>
    <m/>
    <x v="2"/>
  </r>
  <r>
    <x v="2"/>
    <x v="1"/>
    <x v="4"/>
    <x v="22"/>
    <n v="120"/>
    <m/>
    <x v="2"/>
  </r>
  <r>
    <x v="3"/>
    <x v="0"/>
    <x v="0"/>
    <x v="0"/>
    <n v="949"/>
    <d v="2023-04-03T00:00:00"/>
    <x v="0"/>
  </r>
  <r>
    <x v="3"/>
    <x v="0"/>
    <x v="0"/>
    <x v="1"/>
    <n v="56"/>
    <d v="2023-04-05T00:00:00"/>
    <x v="0"/>
  </r>
  <r>
    <x v="3"/>
    <x v="0"/>
    <x v="0"/>
    <x v="2"/>
    <n v="165"/>
    <d v="2023-04-07T00:00:00"/>
    <x v="0"/>
  </r>
  <r>
    <x v="3"/>
    <x v="0"/>
    <x v="0"/>
    <x v="3"/>
    <n v="3212"/>
    <d v="2023-04-09T00:00:00"/>
    <x v="0"/>
  </r>
  <r>
    <x v="3"/>
    <x v="0"/>
    <x v="0"/>
    <x v="4"/>
    <n v="6516"/>
    <d v="2023-04-04T00:00:00"/>
    <x v="0"/>
  </r>
  <r>
    <x v="3"/>
    <x v="0"/>
    <x v="0"/>
    <x v="5"/>
    <n v="213"/>
    <d v="2023-04-05T00:00:00"/>
    <x v="0"/>
  </r>
  <r>
    <x v="3"/>
    <x v="0"/>
    <x v="0"/>
    <x v="6"/>
    <n v="464"/>
    <d v="2023-04-06T00:00:00"/>
    <x v="0"/>
  </r>
  <r>
    <x v="3"/>
    <x v="0"/>
    <x v="0"/>
    <x v="7"/>
    <n v="361"/>
    <d v="2023-04-07T00:00:00"/>
    <x v="0"/>
  </r>
  <r>
    <x v="3"/>
    <x v="0"/>
    <x v="0"/>
    <x v="8"/>
    <n v="23"/>
    <d v="2023-04-08T00:00:00"/>
    <x v="0"/>
  </r>
  <r>
    <x v="3"/>
    <x v="0"/>
    <x v="1"/>
    <x v="9"/>
    <n v="16"/>
    <d v="2023-04-09T00:00:00"/>
    <x v="0"/>
  </r>
  <r>
    <x v="3"/>
    <x v="0"/>
    <x v="1"/>
    <x v="10"/>
    <n v="322"/>
    <d v="2023-04-04T00:00:00"/>
    <x v="0"/>
  </r>
  <r>
    <x v="3"/>
    <x v="0"/>
    <x v="1"/>
    <x v="11"/>
    <n v="16"/>
    <d v="2023-04-05T00:00:00"/>
    <x v="0"/>
  </r>
  <r>
    <x v="3"/>
    <x v="0"/>
    <x v="2"/>
    <x v="0"/>
    <n v="489"/>
    <d v="2023-04-01T00:00:00"/>
    <x v="0"/>
  </r>
  <r>
    <x v="3"/>
    <x v="0"/>
    <x v="2"/>
    <x v="12"/>
    <n v="16"/>
    <d v="2023-04-01T00:00:00"/>
    <x v="0"/>
  </r>
  <r>
    <x v="3"/>
    <x v="0"/>
    <x v="2"/>
    <x v="13"/>
    <n v="312"/>
    <d v="2023-04-01T00:00:00"/>
    <x v="0"/>
  </r>
  <r>
    <x v="3"/>
    <x v="0"/>
    <x v="2"/>
    <x v="14"/>
    <n v="64"/>
    <d v="2023-04-01T00:00:00"/>
    <x v="0"/>
  </r>
  <r>
    <x v="3"/>
    <x v="0"/>
    <x v="2"/>
    <x v="15"/>
    <n v="166"/>
    <d v="2023-04-05T00:00:00"/>
    <x v="0"/>
  </r>
  <r>
    <x v="3"/>
    <x v="0"/>
    <x v="2"/>
    <x v="16"/>
    <n v="64"/>
    <d v="2023-04-06T00:00:00"/>
    <x v="0"/>
  </r>
  <r>
    <x v="3"/>
    <x v="0"/>
    <x v="2"/>
    <x v="17"/>
    <n v="31"/>
    <d v="2023-04-07T00:00:00"/>
    <x v="0"/>
  </r>
  <r>
    <x v="3"/>
    <x v="0"/>
    <x v="2"/>
    <x v="18"/>
    <n v="4941"/>
    <d v="2023-04-08T00:00:00"/>
    <x v="0"/>
  </r>
  <r>
    <x v="3"/>
    <x v="0"/>
    <x v="2"/>
    <x v="8"/>
    <n v="321"/>
    <d v="2023-04-09T00:00:00"/>
    <x v="0"/>
  </r>
  <r>
    <x v="3"/>
    <x v="1"/>
    <x v="3"/>
    <x v="19"/>
    <n v="63000"/>
    <m/>
    <x v="2"/>
  </r>
  <r>
    <x v="3"/>
    <x v="1"/>
    <x v="3"/>
    <x v="20"/>
    <n v="10225"/>
    <m/>
    <x v="2"/>
  </r>
  <r>
    <x v="3"/>
    <x v="1"/>
    <x v="4"/>
    <x v="21"/>
    <n v="5000"/>
    <m/>
    <x v="2"/>
  </r>
  <r>
    <x v="3"/>
    <x v="1"/>
    <x v="4"/>
    <x v="22"/>
    <n v="130"/>
    <m/>
    <x v="2"/>
  </r>
  <r>
    <x v="4"/>
    <x v="0"/>
    <x v="0"/>
    <x v="0"/>
    <n v="515"/>
    <d v="2023-05-01T00:00:00"/>
    <x v="0"/>
  </r>
  <r>
    <x v="4"/>
    <x v="0"/>
    <x v="0"/>
    <x v="1"/>
    <n v="156"/>
    <d v="2023-05-09T00:00:00"/>
    <x v="0"/>
  </r>
  <r>
    <x v="4"/>
    <x v="0"/>
    <x v="0"/>
    <x v="2"/>
    <n v="321"/>
    <d v="2023-05-03T00:00:00"/>
    <x v="0"/>
  </r>
  <r>
    <x v="4"/>
    <x v="0"/>
    <x v="0"/>
    <x v="3"/>
    <n v="316"/>
    <d v="2023-05-04T00:00:00"/>
    <x v="0"/>
  </r>
  <r>
    <x v="4"/>
    <x v="0"/>
    <x v="0"/>
    <x v="4"/>
    <n v="165"/>
    <d v="2023-05-06T00:00:00"/>
    <x v="0"/>
  </r>
  <r>
    <x v="4"/>
    <x v="0"/>
    <x v="0"/>
    <x v="5"/>
    <n v="84"/>
    <d v="2023-05-07T00:00:00"/>
    <x v="0"/>
  </r>
  <r>
    <x v="4"/>
    <x v="0"/>
    <x v="0"/>
    <x v="6"/>
    <n v="565"/>
    <d v="2023-05-06T00:00:00"/>
    <x v="0"/>
  </r>
  <r>
    <x v="4"/>
    <x v="0"/>
    <x v="0"/>
    <x v="7"/>
    <n v="161"/>
    <d v="2023-05-07T00:00:00"/>
    <x v="0"/>
  </r>
  <r>
    <x v="4"/>
    <x v="0"/>
    <x v="0"/>
    <x v="8"/>
    <n v="516"/>
    <d v="2023-05-08T00:00:00"/>
    <x v="0"/>
  </r>
  <r>
    <x v="4"/>
    <x v="0"/>
    <x v="1"/>
    <x v="9"/>
    <n v="491"/>
    <d v="2023-05-09T00:00:00"/>
    <x v="0"/>
  </r>
  <r>
    <x v="4"/>
    <x v="0"/>
    <x v="1"/>
    <x v="10"/>
    <n v="196"/>
    <d v="2023-05-04T00:00:00"/>
    <x v="0"/>
  </r>
  <r>
    <x v="4"/>
    <x v="0"/>
    <x v="1"/>
    <x v="11"/>
    <n v="849"/>
    <d v="2023-05-05T00:00:00"/>
    <x v="0"/>
  </r>
  <r>
    <x v="4"/>
    <x v="0"/>
    <x v="2"/>
    <x v="0"/>
    <n v="516"/>
    <d v="2023-05-06T00:00:00"/>
    <x v="0"/>
  </r>
  <r>
    <x v="4"/>
    <x v="0"/>
    <x v="2"/>
    <x v="12"/>
    <n v="641"/>
    <d v="2023-05-07T00:00:00"/>
    <x v="0"/>
  </r>
  <r>
    <x v="4"/>
    <x v="0"/>
    <x v="2"/>
    <x v="13"/>
    <n v="419"/>
    <d v="2023-05-03T00:00:00"/>
    <x v="0"/>
  </r>
  <r>
    <x v="4"/>
    <x v="0"/>
    <x v="2"/>
    <x v="14"/>
    <n v="6165"/>
    <d v="2023-05-04T00:00:00"/>
    <x v="0"/>
  </r>
  <r>
    <x v="4"/>
    <x v="0"/>
    <x v="2"/>
    <x v="15"/>
    <n v="165"/>
    <d v="2023-05-06T00:00:00"/>
    <x v="0"/>
  </r>
  <r>
    <x v="4"/>
    <x v="0"/>
    <x v="2"/>
    <x v="16"/>
    <n v="894"/>
    <d v="2023-05-07T00:00:00"/>
    <x v="0"/>
  </r>
  <r>
    <x v="4"/>
    <x v="0"/>
    <x v="2"/>
    <x v="17"/>
    <n v="651"/>
    <d v="2023-05-08T00:00:00"/>
    <x v="0"/>
  </r>
  <r>
    <x v="4"/>
    <x v="0"/>
    <x v="2"/>
    <x v="18"/>
    <n v="9841"/>
    <d v="2023-05-09T00:00:00"/>
    <x v="0"/>
  </r>
  <r>
    <x v="4"/>
    <x v="0"/>
    <x v="2"/>
    <x v="8"/>
    <n v="615"/>
    <d v="2023-05-04T00:00:00"/>
    <x v="0"/>
  </r>
  <r>
    <x v="4"/>
    <x v="1"/>
    <x v="3"/>
    <x v="19"/>
    <n v="40000"/>
    <m/>
    <x v="2"/>
  </r>
  <r>
    <x v="4"/>
    <x v="1"/>
    <x v="3"/>
    <x v="20"/>
    <n v="1566"/>
    <m/>
    <x v="2"/>
  </r>
  <r>
    <x v="4"/>
    <x v="1"/>
    <x v="4"/>
    <x v="21"/>
    <n v="3000"/>
    <m/>
    <x v="2"/>
  </r>
  <r>
    <x v="4"/>
    <x v="1"/>
    <x v="4"/>
    <x v="22"/>
    <n v="130"/>
    <m/>
    <x v="2"/>
  </r>
  <r>
    <x v="5"/>
    <x v="0"/>
    <x v="0"/>
    <x v="0"/>
    <n v="206"/>
    <d v="2023-06-07T00:00:00"/>
    <x v="0"/>
  </r>
  <r>
    <x v="5"/>
    <x v="0"/>
    <x v="0"/>
    <x v="1"/>
    <n v="116"/>
    <d v="2023-06-02T00:00:00"/>
    <x v="0"/>
  </r>
  <r>
    <x v="5"/>
    <x v="0"/>
    <x v="0"/>
    <x v="2"/>
    <n v="1656"/>
    <d v="2023-06-02T00:00:00"/>
    <x v="0"/>
  </r>
  <r>
    <x v="5"/>
    <x v="0"/>
    <x v="0"/>
    <x v="3"/>
    <n v="165"/>
    <d v="2023-06-03T00:00:00"/>
    <x v="0"/>
  </r>
  <r>
    <x v="5"/>
    <x v="0"/>
    <x v="0"/>
    <x v="4"/>
    <n v="5165"/>
    <d v="2023-06-04T00:00:00"/>
    <x v="0"/>
  </r>
  <r>
    <x v="5"/>
    <x v="0"/>
    <x v="0"/>
    <x v="5"/>
    <n v="894"/>
    <d v="2023-06-05T00:00:00"/>
    <x v="0"/>
  </r>
  <r>
    <x v="5"/>
    <x v="0"/>
    <x v="0"/>
    <x v="6"/>
    <n v="5165"/>
    <d v="2023-06-06T00:00:00"/>
    <x v="0"/>
  </r>
  <r>
    <x v="5"/>
    <x v="0"/>
    <x v="0"/>
    <x v="7"/>
    <n v="311"/>
    <d v="2023-06-07T00:00:00"/>
    <x v="0"/>
  </r>
  <r>
    <x v="5"/>
    <x v="0"/>
    <x v="0"/>
    <x v="8"/>
    <n v="615"/>
    <d v="2023-06-08T00:00:00"/>
    <x v="0"/>
  </r>
  <r>
    <x v="5"/>
    <x v="0"/>
    <x v="1"/>
    <x v="9"/>
    <n v="561"/>
    <d v="2023-06-09T00:00:00"/>
    <x v="0"/>
  </r>
  <r>
    <x v="5"/>
    <x v="0"/>
    <x v="1"/>
    <x v="10"/>
    <n v="415"/>
    <d v="2023-06-04T00:00:00"/>
    <x v="0"/>
  </r>
  <r>
    <x v="5"/>
    <x v="0"/>
    <x v="1"/>
    <x v="11"/>
    <n v="62"/>
    <d v="2023-06-05T00:00:00"/>
    <x v="0"/>
  </r>
  <r>
    <x v="5"/>
    <x v="0"/>
    <x v="2"/>
    <x v="0"/>
    <n v="165"/>
    <d v="2023-06-06T00:00:00"/>
    <x v="0"/>
  </r>
  <r>
    <x v="5"/>
    <x v="0"/>
    <x v="2"/>
    <x v="12"/>
    <n v="915"/>
    <d v="2023-06-07T00:00:00"/>
    <x v="0"/>
  </r>
  <r>
    <x v="5"/>
    <x v="0"/>
    <x v="2"/>
    <x v="13"/>
    <n v="251"/>
    <d v="2023-06-03T00:00:00"/>
    <x v="0"/>
  </r>
  <r>
    <x v="5"/>
    <x v="0"/>
    <x v="2"/>
    <x v="14"/>
    <n v="789"/>
    <d v="2023-06-04T00:00:00"/>
    <x v="0"/>
  </r>
  <r>
    <x v="5"/>
    <x v="0"/>
    <x v="2"/>
    <x v="15"/>
    <n v="59"/>
    <d v="2023-06-05T00:00:00"/>
    <x v="0"/>
  </r>
  <r>
    <x v="5"/>
    <x v="0"/>
    <x v="2"/>
    <x v="16"/>
    <n v="478"/>
    <d v="2023-06-06T00:00:00"/>
    <x v="0"/>
  </r>
  <r>
    <x v="5"/>
    <x v="0"/>
    <x v="2"/>
    <x v="17"/>
    <n v="879"/>
    <d v="2023-06-07T00:00:00"/>
    <x v="0"/>
  </r>
  <r>
    <x v="5"/>
    <x v="0"/>
    <x v="2"/>
    <x v="18"/>
    <n v="578"/>
    <d v="2023-06-08T00:00:00"/>
    <x v="0"/>
  </r>
  <r>
    <x v="5"/>
    <x v="0"/>
    <x v="2"/>
    <x v="8"/>
    <n v="897"/>
    <d v="2023-06-09T00:00:00"/>
    <x v="0"/>
  </r>
  <r>
    <x v="5"/>
    <x v="1"/>
    <x v="3"/>
    <x v="19"/>
    <n v="20000"/>
    <m/>
    <x v="2"/>
  </r>
  <r>
    <x v="5"/>
    <x v="1"/>
    <x v="3"/>
    <x v="20"/>
    <n v="515"/>
    <m/>
    <x v="2"/>
  </r>
  <r>
    <x v="5"/>
    <x v="1"/>
    <x v="4"/>
    <x v="21"/>
    <n v="5949"/>
    <m/>
    <x v="2"/>
  </r>
  <r>
    <x v="5"/>
    <x v="1"/>
    <x v="4"/>
    <x v="22"/>
    <n v="1000"/>
    <m/>
    <x v="2"/>
  </r>
  <r>
    <x v="6"/>
    <x v="0"/>
    <x v="0"/>
    <x v="0"/>
    <n v="1561"/>
    <d v="2023-07-07T00:00:00"/>
    <x v="0"/>
  </r>
  <r>
    <x v="6"/>
    <x v="0"/>
    <x v="0"/>
    <x v="1"/>
    <n v="494"/>
    <d v="2023-07-02T00:00:00"/>
    <x v="0"/>
  </r>
  <r>
    <x v="6"/>
    <x v="0"/>
    <x v="0"/>
    <x v="2"/>
    <n v="4894"/>
    <d v="2023-07-02T00:00:00"/>
    <x v="0"/>
  </r>
  <r>
    <x v="6"/>
    <x v="0"/>
    <x v="0"/>
    <x v="3"/>
    <n v="641"/>
    <d v="2023-07-03T00:00:00"/>
    <x v="0"/>
  </r>
  <r>
    <x v="6"/>
    <x v="0"/>
    <x v="0"/>
    <x v="4"/>
    <n v="2318"/>
    <d v="2023-07-04T00:00:00"/>
    <x v="0"/>
  </r>
  <r>
    <x v="6"/>
    <x v="0"/>
    <x v="0"/>
    <x v="5"/>
    <n v="747"/>
    <d v="2023-07-05T00:00:00"/>
    <x v="0"/>
  </r>
  <r>
    <x v="6"/>
    <x v="0"/>
    <x v="0"/>
    <x v="6"/>
    <n v="984"/>
    <d v="2023-07-06T00:00:00"/>
    <x v="0"/>
  </r>
  <r>
    <x v="6"/>
    <x v="0"/>
    <x v="0"/>
    <x v="7"/>
    <n v="477"/>
    <d v="2023-07-07T00:00:00"/>
    <x v="0"/>
  </r>
  <r>
    <x v="6"/>
    <x v="0"/>
    <x v="0"/>
    <x v="8"/>
    <n v="84"/>
    <d v="2023-07-08T00:00:00"/>
    <x v="0"/>
  </r>
  <r>
    <x v="6"/>
    <x v="0"/>
    <x v="1"/>
    <x v="9"/>
    <n v="787"/>
    <d v="2023-07-09T00:00:00"/>
    <x v="0"/>
  </r>
  <r>
    <x v="6"/>
    <x v="0"/>
    <x v="1"/>
    <x v="10"/>
    <n v="894"/>
    <d v="2023-07-04T00:00:00"/>
    <x v="0"/>
  </r>
  <r>
    <x v="6"/>
    <x v="0"/>
    <x v="1"/>
    <x v="11"/>
    <n v="97"/>
    <d v="2023-07-05T00:00:00"/>
    <x v="0"/>
  </r>
  <r>
    <x v="6"/>
    <x v="0"/>
    <x v="2"/>
    <x v="0"/>
    <n v="546"/>
    <d v="2023-07-06T00:00:00"/>
    <x v="0"/>
  </r>
  <r>
    <x v="6"/>
    <x v="0"/>
    <x v="2"/>
    <x v="12"/>
    <n v="400"/>
    <d v="2023-07-07T00:00:00"/>
    <x v="0"/>
  </r>
  <r>
    <x v="6"/>
    <x v="0"/>
    <x v="2"/>
    <x v="13"/>
    <n v="987"/>
    <d v="2023-07-03T00:00:00"/>
    <x v="0"/>
  </r>
  <r>
    <x v="6"/>
    <x v="0"/>
    <x v="2"/>
    <x v="14"/>
    <n v="152"/>
    <d v="2023-07-04T00:00:00"/>
    <x v="0"/>
  </r>
  <r>
    <x v="6"/>
    <x v="0"/>
    <x v="2"/>
    <x v="15"/>
    <n v="516"/>
    <d v="2023-07-05T00:00:00"/>
    <x v="0"/>
  </r>
  <r>
    <x v="6"/>
    <x v="0"/>
    <x v="2"/>
    <x v="16"/>
    <n v="16"/>
    <d v="2023-07-06T00:00:00"/>
    <x v="0"/>
  </r>
  <r>
    <x v="6"/>
    <x v="0"/>
    <x v="2"/>
    <x v="17"/>
    <n v="489"/>
    <d v="2023-07-07T00:00:00"/>
    <x v="0"/>
  </r>
  <r>
    <x v="6"/>
    <x v="0"/>
    <x v="2"/>
    <x v="18"/>
    <n v="6168"/>
    <d v="2023-07-08T00:00:00"/>
    <x v="0"/>
  </r>
  <r>
    <x v="6"/>
    <x v="0"/>
    <x v="2"/>
    <x v="8"/>
    <n v="5641"/>
    <d v="2023-07-09T00:00:00"/>
    <x v="0"/>
  </r>
  <r>
    <x v="6"/>
    <x v="1"/>
    <x v="3"/>
    <x v="19"/>
    <n v="61000"/>
    <m/>
    <x v="2"/>
  </r>
  <r>
    <x v="6"/>
    <x v="1"/>
    <x v="3"/>
    <x v="20"/>
    <n v="400"/>
    <m/>
    <x v="2"/>
  </r>
  <r>
    <x v="6"/>
    <x v="1"/>
    <x v="4"/>
    <x v="21"/>
    <n v="654"/>
    <m/>
    <x v="2"/>
  </r>
  <r>
    <x v="6"/>
    <x v="1"/>
    <x v="4"/>
    <x v="22"/>
    <n v="301"/>
    <m/>
    <x v="2"/>
  </r>
  <r>
    <x v="7"/>
    <x v="0"/>
    <x v="0"/>
    <x v="0"/>
    <n v="156"/>
    <d v="2023-09-09T00:00:00"/>
    <x v="0"/>
  </r>
  <r>
    <x v="7"/>
    <x v="0"/>
    <x v="0"/>
    <x v="1"/>
    <n v="213"/>
    <d v="2023-09-05T00:00:00"/>
    <x v="0"/>
  </r>
  <r>
    <x v="7"/>
    <x v="0"/>
    <x v="0"/>
    <x v="2"/>
    <n v="416"/>
    <d v="2023-09-08T00:00:00"/>
    <x v="0"/>
  </r>
  <r>
    <x v="7"/>
    <x v="0"/>
    <x v="0"/>
    <x v="3"/>
    <n v="84"/>
    <d v="2023-09-04T00:00:00"/>
    <x v="0"/>
  </r>
  <r>
    <x v="7"/>
    <x v="0"/>
    <x v="0"/>
    <x v="4"/>
    <n v="4156"/>
    <d v="2023-09-06T00:00:00"/>
    <x v="0"/>
  </r>
  <r>
    <x v="7"/>
    <x v="0"/>
    <x v="0"/>
    <x v="5"/>
    <n v="747"/>
    <d v="2023-09-07T00:00:00"/>
    <x v="0"/>
  </r>
  <r>
    <x v="7"/>
    <x v="0"/>
    <x v="0"/>
    <x v="6"/>
    <n v="898"/>
    <d v="2023-09-03T00:00:00"/>
    <x v="0"/>
  </r>
  <r>
    <x v="7"/>
    <x v="0"/>
    <x v="0"/>
    <x v="7"/>
    <n v="597"/>
    <d v="2023-09-07T00:00:00"/>
    <x v="0"/>
  </r>
  <r>
    <x v="7"/>
    <x v="0"/>
    <x v="0"/>
    <x v="8"/>
    <n v="466"/>
    <d v="2023-09-08T00:00:00"/>
    <x v="0"/>
  </r>
  <r>
    <x v="7"/>
    <x v="0"/>
    <x v="1"/>
    <x v="9"/>
    <n v="254"/>
    <d v="2023-09-04T00:00:00"/>
    <x v="0"/>
  </r>
  <r>
    <x v="7"/>
    <x v="0"/>
    <x v="1"/>
    <x v="10"/>
    <n v="549"/>
    <d v="2023-09-04T00:00:00"/>
    <x v="0"/>
  </r>
  <r>
    <x v="7"/>
    <x v="0"/>
    <x v="1"/>
    <x v="11"/>
    <n v="158"/>
    <d v="2023-09-01T00:00:00"/>
    <x v="0"/>
  </r>
  <r>
    <x v="7"/>
    <x v="0"/>
    <x v="2"/>
    <x v="0"/>
    <n v="494"/>
    <d v="2023-09-06T00:00:00"/>
    <x v="0"/>
  </r>
  <r>
    <x v="7"/>
    <x v="0"/>
    <x v="2"/>
    <x v="12"/>
    <n v="848"/>
    <d v="2023-09-01T00:00:00"/>
    <x v="0"/>
  </r>
  <r>
    <x v="7"/>
    <x v="0"/>
    <x v="2"/>
    <x v="13"/>
    <n v="894"/>
    <d v="2023-09-03T00:00:00"/>
    <x v="0"/>
  </r>
  <r>
    <x v="7"/>
    <x v="0"/>
    <x v="2"/>
    <x v="14"/>
    <n v="47"/>
    <d v="2023-09-04T00:00:00"/>
    <x v="0"/>
  </r>
  <r>
    <x v="7"/>
    <x v="0"/>
    <x v="2"/>
    <x v="15"/>
    <n v="849"/>
    <d v="2023-09-06T00:00:00"/>
    <x v="0"/>
  </r>
  <r>
    <x v="7"/>
    <x v="0"/>
    <x v="2"/>
    <x v="16"/>
    <n v="487"/>
    <d v="2023-09-07T00:00:00"/>
    <x v="0"/>
  </r>
  <r>
    <x v="7"/>
    <x v="0"/>
    <x v="2"/>
    <x v="17"/>
    <n v="468"/>
    <d v="2023-09-08T00:00:00"/>
    <x v="0"/>
  </r>
  <r>
    <x v="7"/>
    <x v="0"/>
    <x v="2"/>
    <x v="18"/>
    <n v="5648"/>
    <d v="2023-09-09T00:00:00"/>
    <x v="0"/>
  </r>
  <r>
    <x v="7"/>
    <x v="0"/>
    <x v="2"/>
    <x v="8"/>
    <n v="5468"/>
    <d v="2023-09-04T00:00:00"/>
    <x v="0"/>
  </r>
  <r>
    <x v="7"/>
    <x v="1"/>
    <x v="3"/>
    <x v="19"/>
    <n v="54000"/>
    <m/>
    <x v="2"/>
  </r>
  <r>
    <x v="7"/>
    <x v="1"/>
    <x v="3"/>
    <x v="20"/>
    <n v="4856"/>
    <m/>
    <x v="2"/>
  </r>
  <r>
    <x v="7"/>
    <x v="1"/>
    <x v="4"/>
    <x v="21"/>
    <n v="6515"/>
    <m/>
    <x v="2"/>
  </r>
  <r>
    <x v="7"/>
    <x v="1"/>
    <x v="4"/>
    <x v="22"/>
    <n v="231"/>
    <m/>
    <x v="2"/>
  </r>
  <r>
    <x v="8"/>
    <x v="0"/>
    <x v="0"/>
    <x v="0"/>
    <n v="494"/>
    <d v="2023-10-01T00:00:00"/>
    <x v="0"/>
  </r>
  <r>
    <x v="8"/>
    <x v="0"/>
    <x v="0"/>
    <x v="1"/>
    <n v="654"/>
    <d v="2023-10-03T00:00:00"/>
    <x v="0"/>
  </r>
  <r>
    <x v="8"/>
    <x v="0"/>
    <x v="0"/>
    <x v="2"/>
    <n v="400"/>
    <d v="2023-10-01T00:00:00"/>
    <x v="0"/>
  </r>
  <r>
    <x v="8"/>
    <x v="0"/>
    <x v="0"/>
    <x v="3"/>
    <n v="849"/>
    <d v="2023-10-04T00:00:00"/>
    <x v="0"/>
  </r>
  <r>
    <x v="8"/>
    <x v="0"/>
    <x v="0"/>
    <x v="4"/>
    <n v="564"/>
    <d v="2023-10-06T00:00:00"/>
    <x v="0"/>
  </r>
  <r>
    <x v="8"/>
    <x v="0"/>
    <x v="0"/>
    <x v="5"/>
    <n v="6487"/>
    <d v="2023-10-07T00:00:00"/>
    <x v="0"/>
  </r>
  <r>
    <x v="8"/>
    <x v="0"/>
    <x v="0"/>
    <x v="6"/>
    <n v="898"/>
    <d v="2023-10-06T00:00:00"/>
    <x v="0"/>
  </r>
  <r>
    <x v="8"/>
    <x v="0"/>
    <x v="0"/>
    <x v="7"/>
    <n v="546"/>
    <d v="2023-10-07T00:00:00"/>
    <x v="0"/>
  </r>
  <r>
    <x v="8"/>
    <x v="0"/>
    <x v="0"/>
    <x v="8"/>
    <n v="1506"/>
    <d v="2023-10-08T00:00:00"/>
    <x v="0"/>
  </r>
  <r>
    <x v="8"/>
    <x v="0"/>
    <x v="1"/>
    <x v="9"/>
    <n v="496"/>
    <d v="2023-10-09T00:00:00"/>
    <x v="0"/>
  </r>
  <r>
    <x v="8"/>
    <x v="0"/>
    <x v="1"/>
    <x v="10"/>
    <n v="414"/>
    <d v="2023-10-04T00:00:00"/>
    <x v="0"/>
  </r>
  <r>
    <x v="8"/>
    <x v="0"/>
    <x v="1"/>
    <x v="11"/>
    <n v="8456"/>
    <d v="2023-10-05T00:00:00"/>
    <x v="0"/>
  </r>
  <r>
    <x v="8"/>
    <x v="0"/>
    <x v="2"/>
    <x v="0"/>
    <n v="400"/>
    <d v="2023-10-06T00:00:00"/>
    <x v="0"/>
  </r>
  <r>
    <x v="8"/>
    <x v="0"/>
    <x v="2"/>
    <x v="12"/>
    <n v="4864"/>
    <d v="2023-10-07T00:00:00"/>
    <x v="0"/>
  </r>
  <r>
    <x v="8"/>
    <x v="0"/>
    <x v="2"/>
    <x v="13"/>
    <n v="486"/>
    <d v="2023-10-03T00:00:00"/>
    <x v="0"/>
  </r>
  <r>
    <x v="8"/>
    <x v="0"/>
    <x v="2"/>
    <x v="14"/>
    <n v="400"/>
    <d v="2023-10-04T00:00:00"/>
    <x v="0"/>
  </r>
  <r>
    <x v="8"/>
    <x v="0"/>
    <x v="2"/>
    <x v="15"/>
    <n v="4896"/>
    <d v="2023-10-06T00:00:00"/>
    <x v="0"/>
  </r>
  <r>
    <x v="8"/>
    <x v="0"/>
    <x v="2"/>
    <x v="16"/>
    <n v="874"/>
    <d v="2023-10-07T00:00:00"/>
    <x v="0"/>
  </r>
  <r>
    <x v="8"/>
    <x v="0"/>
    <x v="2"/>
    <x v="17"/>
    <n v="655"/>
    <d v="2023-10-08T00:00:00"/>
    <x v="0"/>
  </r>
  <r>
    <x v="8"/>
    <x v="0"/>
    <x v="2"/>
    <x v="18"/>
    <n v="445"/>
    <d v="2023-10-09T00:00:00"/>
    <x v="0"/>
  </r>
  <r>
    <x v="8"/>
    <x v="0"/>
    <x v="2"/>
    <x v="8"/>
    <n v="400"/>
    <d v="2023-10-04T00:00:00"/>
    <x v="0"/>
  </r>
  <r>
    <x v="8"/>
    <x v="1"/>
    <x v="3"/>
    <x v="19"/>
    <n v="60000"/>
    <m/>
    <x v="2"/>
  </r>
  <r>
    <x v="8"/>
    <x v="1"/>
    <x v="3"/>
    <x v="20"/>
    <n v="15152"/>
    <m/>
    <x v="2"/>
  </r>
  <r>
    <x v="8"/>
    <x v="1"/>
    <x v="4"/>
    <x v="21"/>
    <n v="6215"/>
    <m/>
    <x v="2"/>
  </r>
  <r>
    <x v="8"/>
    <x v="1"/>
    <x v="4"/>
    <x v="22"/>
    <n v="120"/>
    <m/>
    <x v="2"/>
  </r>
  <r>
    <x v="9"/>
    <x v="0"/>
    <x v="0"/>
    <x v="0"/>
    <n v="4196"/>
    <d v="2023-11-08T00:00:00"/>
    <x v="0"/>
  </r>
  <r>
    <x v="9"/>
    <x v="0"/>
    <x v="0"/>
    <x v="1"/>
    <n v="416"/>
    <d v="2023-11-03T00:00:00"/>
    <x v="0"/>
  </r>
  <r>
    <x v="9"/>
    <x v="0"/>
    <x v="0"/>
    <x v="2"/>
    <n v="16"/>
    <d v="2023-11-04T00:00:00"/>
    <x v="0"/>
  </r>
  <r>
    <x v="9"/>
    <x v="0"/>
    <x v="0"/>
    <x v="3"/>
    <n v="465"/>
    <d v="2023-11-04T00:00:00"/>
    <x v="0"/>
  </r>
  <r>
    <x v="9"/>
    <x v="0"/>
    <x v="0"/>
    <x v="4"/>
    <n v="498"/>
    <d v="2023-11-06T00:00:00"/>
    <x v="0"/>
  </r>
  <r>
    <x v="9"/>
    <x v="0"/>
    <x v="0"/>
    <x v="5"/>
    <n v="898"/>
    <d v="2023-11-07T00:00:00"/>
    <x v="0"/>
  </r>
  <r>
    <x v="9"/>
    <x v="0"/>
    <x v="0"/>
    <x v="6"/>
    <n v="478"/>
    <d v="2023-11-06T00:00:00"/>
    <x v="0"/>
  </r>
  <r>
    <x v="9"/>
    <x v="0"/>
    <x v="0"/>
    <x v="7"/>
    <n v="987"/>
    <d v="2023-11-07T00:00:00"/>
    <x v="0"/>
  </r>
  <r>
    <x v="9"/>
    <x v="0"/>
    <x v="0"/>
    <x v="8"/>
    <n v="847"/>
    <d v="2023-11-08T00:00:00"/>
    <x v="0"/>
  </r>
  <r>
    <x v="9"/>
    <x v="0"/>
    <x v="1"/>
    <x v="9"/>
    <n v="489"/>
    <d v="2023-11-09T00:00:00"/>
    <x v="0"/>
  </r>
  <r>
    <x v="9"/>
    <x v="0"/>
    <x v="1"/>
    <x v="10"/>
    <n v="787"/>
    <d v="2023-11-04T00:00:00"/>
    <x v="0"/>
  </r>
  <r>
    <x v="9"/>
    <x v="0"/>
    <x v="1"/>
    <x v="11"/>
    <n v="897"/>
    <d v="2023-11-05T00:00:00"/>
    <x v="0"/>
  </r>
  <r>
    <x v="9"/>
    <x v="0"/>
    <x v="2"/>
    <x v="0"/>
    <n v="849"/>
    <d v="2023-11-06T00:00:00"/>
    <x v="0"/>
  </r>
  <r>
    <x v="9"/>
    <x v="0"/>
    <x v="2"/>
    <x v="12"/>
    <n v="987"/>
    <d v="2023-11-07T00:00:00"/>
    <x v="0"/>
  </r>
  <r>
    <x v="9"/>
    <x v="0"/>
    <x v="2"/>
    <x v="13"/>
    <n v="988"/>
    <d v="2023-11-03T00:00:00"/>
    <x v="0"/>
  </r>
  <r>
    <x v="9"/>
    <x v="0"/>
    <x v="2"/>
    <x v="14"/>
    <n v="487"/>
    <d v="2023-11-04T00:00:00"/>
    <x v="0"/>
  </r>
  <r>
    <x v="9"/>
    <x v="0"/>
    <x v="2"/>
    <x v="15"/>
    <n v="898"/>
    <d v="2023-11-06T00:00:00"/>
    <x v="0"/>
  </r>
  <r>
    <x v="9"/>
    <x v="0"/>
    <x v="2"/>
    <x v="16"/>
    <n v="549"/>
    <d v="2023-11-07T00:00:00"/>
    <x v="0"/>
  </r>
  <r>
    <x v="9"/>
    <x v="0"/>
    <x v="2"/>
    <x v="17"/>
    <n v="897"/>
    <d v="2023-11-08T00:00:00"/>
    <x v="0"/>
  </r>
  <r>
    <x v="9"/>
    <x v="0"/>
    <x v="2"/>
    <x v="18"/>
    <n v="8498"/>
    <d v="2023-11-09T00:00:00"/>
    <x v="0"/>
  </r>
  <r>
    <x v="9"/>
    <x v="0"/>
    <x v="2"/>
    <x v="8"/>
    <n v="49"/>
    <d v="2023-11-04T00:00:00"/>
    <x v="0"/>
  </r>
  <r>
    <x v="9"/>
    <x v="1"/>
    <x v="3"/>
    <x v="19"/>
    <n v="45000"/>
    <m/>
    <x v="2"/>
  </r>
  <r>
    <x v="9"/>
    <x v="1"/>
    <x v="3"/>
    <x v="20"/>
    <n v="6587"/>
    <m/>
    <x v="2"/>
  </r>
  <r>
    <x v="9"/>
    <x v="1"/>
    <x v="4"/>
    <x v="21"/>
    <n v="564"/>
    <m/>
    <x v="2"/>
  </r>
  <r>
    <x v="9"/>
    <x v="1"/>
    <x v="4"/>
    <x v="22"/>
    <n v="50"/>
    <m/>
    <x v="2"/>
  </r>
  <r>
    <x v="10"/>
    <x v="0"/>
    <x v="0"/>
    <x v="0"/>
    <n v="1658"/>
    <d v="2023-08-01T00:00:00"/>
    <x v="0"/>
  </r>
  <r>
    <x v="10"/>
    <x v="0"/>
    <x v="0"/>
    <x v="1"/>
    <n v="6515"/>
    <d v="2023-08-07T00:00:00"/>
    <x v="0"/>
  </r>
  <r>
    <x v="10"/>
    <x v="0"/>
    <x v="0"/>
    <x v="2"/>
    <n v="315"/>
    <d v="2023-08-02T00:00:00"/>
    <x v="0"/>
  </r>
  <r>
    <x v="10"/>
    <x v="0"/>
    <x v="0"/>
    <x v="3"/>
    <n v="847"/>
    <d v="2023-08-04T00:00:00"/>
    <x v="0"/>
  </r>
  <r>
    <x v="10"/>
    <x v="0"/>
    <x v="0"/>
    <x v="4"/>
    <n v="497"/>
    <d v="2023-08-04T00:00:00"/>
    <x v="0"/>
  </r>
  <r>
    <x v="10"/>
    <x v="0"/>
    <x v="0"/>
    <x v="5"/>
    <n v="568"/>
    <d v="2023-08-05T00:00:00"/>
    <x v="1"/>
  </r>
  <r>
    <x v="10"/>
    <x v="0"/>
    <x v="0"/>
    <x v="6"/>
    <n v="895"/>
    <d v="2023-08-06T00:00:00"/>
    <x v="0"/>
  </r>
  <r>
    <x v="10"/>
    <x v="0"/>
    <x v="0"/>
    <x v="7"/>
    <n v="658"/>
    <d v="2023-08-07T00:00:00"/>
    <x v="0"/>
  </r>
  <r>
    <x v="10"/>
    <x v="0"/>
    <x v="0"/>
    <x v="8"/>
    <n v="564"/>
    <d v="2023-08-08T00:00:00"/>
    <x v="1"/>
  </r>
  <r>
    <x v="10"/>
    <x v="0"/>
    <x v="1"/>
    <x v="9"/>
    <n v="848"/>
    <d v="2023-08-09T00:00:00"/>
    <x v="0"/>
  </r>
  <r>
    <x v="10"/>
    <x v="0"/>
    <x v="1"/>
    <x v="10"/>
    <n v="658"/>
    <d v="2023-08-04T00:00:00"/>
    <x v="0"/>
  </r>
  <r>
    <x v="10"/>
    <x v="0"/>
    <x v="1"/>
    <x v="11"/>
    <n v="985"/>
    <d v="2023-08-05T00:00:00"/>
    <x v="1"/>
  </r>
  <r>
    <x v="10"/>
    <x v="0"/>
    <x v="2"/>
    <x v="0"/>
    <n v="584"/>
    <d v="2023-08-06T00:00:00"/>
    <x v="0"/>
  </r>
  <r>
    <x v="10"/>
    <x v="0"/>
    <x v="2"/>
    <x v="12"/>
    <n v="6165"/>
    <d v="2023-08-07T00:00:00"/>
    <x v="0"/>
  </r>
  <r>
    <x v="10"/>
    <x v="0"/>
    <x v="2"/>
    <x v="13"/>
    <n v="6789"/>
    <d v="2023-08-03T00:00:00"/>
    <x v="1"/>
  </r>
  <r>
    <x v="10"/>
    <x v="0"/>
    <x v="2"/>
    <x v="14"/>
    <n v="156"/>
    <d v="2023-08-04T00:00:00"/>
    <x v="0"/>
  </r>
  <r>
    <x v="10"/>
    <x v="0"/>
    <x v="2"/>
    <x v="15"/>
    <n v="568"/>
    <d v="2023-08-05T00:00:00"/>
    <x v="0"/>
  </r>
  <r>
    <x v="10"/>
    <x v="0"/>
    <x v="2"/>
    <x v="16"/>
    <n v="6518"/>
    <d v="2023-08-06T00:00:00"/>
    <x v="1"/>
  </r>
  <r>
    <x v="10"/>
    <x v="0"/>
    <x v="2"/>
    <x v="17"/>
    <n v="6548"/>
    <d v="2023-08-07T00:00:00"/>
    <x v="0"/>
  </r>
  <r>
    <x v="10"/>
    <x v="0"/>
    <x v="2"/>
    <x v="18"/>
    <n v="64"/>
    <d v="2023-08-08T00:00:00"/>
    <x v="0"/>
  </r>
  <r>
    <x v="10"/>
    <x v="0"/>
    <x v="2"/>
    <x v="8"/>
    <n v="84"/>
    <d v="2023-08-09T00:00:00"/>
    <x v="0"/>
  </r>
  <r>
    <x v="10"/>
    <x v="1"/>
    <x v="3"/>
    <x v="19"/>
    <n v="30000"/>
    <m/>
    <x v="2"/>
  </r>
  <r>
    <x v="10"/>
    <x v="1"/>
    <x v="3"/>
    <x v="20"/>
    <n v="25000"/>
    <m/>
    <x v="2"/>
  </r>
  <r>
    <x v="10"/>
    <x v="1"/>
    <x v="4"/>
    <x v="21"/>
    <n v="1512"/>
    <m/>
    <x v="2"/>
  </r>
  <r>
    <x v="10"/>
    <x v="1"/>
    <x v="4"/>
    <x v="22"/>
    <n v="200"/>
    <m/>
    <x v="2"/>
  </r>
  <r>
    <x v="11"/>
    <x v="0"/>
    <x v="0"/>
    <x v="0"/>
    <n v="949"/>
    <d v="2023-12-01T00:00:00"/>
    <x v="0"/>
  </r>
  <r>
    <x v="11"/>
    <x v="0"/>
    <x v="0"/>
    <x v="1"/>
    <n v="541"/>
    <d v="2023-12-07T00:00:00"/>
    <x v="1"/>
  </r>
  <r>
    <x v="11"/>
    <x v="0"/>
    <x v="0"/>
    <x v="2"/>
    <n v="978"/>
    <d v="2023-12-02T00:00:00"/>
    <x v="0"/>
  </r>
  <r>
    <x v="11"/>
    <x v="0"/>
    <x v="0"/>
    <x v="3"/>
    <n v="587"/>
    <d v="2023-12-04T00:00:00"/>
    <x v="0"/>
  </r>
  <r>
    <x v="11"/>
    <x v="0"/>
    <x v="0"/>
    <x v="4"/>
    <n v="495"/>
    <d v="2023-12-04T00:00:00"/>
    <x v="1"/>
  </r>
  <r>
    <x v="11"/>
    <x v="0"/>
    <x v="0"/>
    <x v="5"/>
    <n v="265"/>
    <d v="2023-12-05T00:00:00"/>
    <x v="0"/>
  </r>
  <r>
    <x v="11"/>
    <x v="0"/>
    <x v="0"/>
    <x v="6"/>
    <n v="236"/>
    <d v="2023-12-06T00:00:00"/>
    <x v="0"/>
  </r>
  <r>
    <x v="11"/>
    <x v="0"/>
    <x v="0"/>
    <x v="7"/>
    <n v="459"/>
    <d v="2023-12-07T00:00:00"/>
    <x v="1"/>
  </r>
  <r>
    <x v="11"/>
    <x v="0"/>
    <x v="0"/>
    <x v="8"/>
    <n v="782"/>
    <d v="2023-12-08T00:00:00"/>
    <x v="0"/>
  </r>
  <r>
    <x v="11"/>
    <x v="0"/>
    <x v="1"/>
    <x v="9"/>
    <n v="365"/>
    <d v="2023-12-09T00:00:00"/>
    <x v="0"/>
  </r>
  <r>
    <x v="11"/>
    <x v="0"/>
    <x v="1"/>
    <x v="10"/>
    <n v="984"/>
    <d v="2023-12-04T00:00:00"/>
    <x v="0"/>
  </r>
  <r>
    <x v="11"/>
    <x v="0"/>
    <x v="1"/>
    <x v="11"/>
    <n v="1254"/>
    <d v="2023-12-05T00:00:00"/>
    <x v="0"/>
  </r>
  <r>
    <x v="11"/>
    <x v="0"/>
    <x v="2"/>
    <x v="0"/>
    <n v="3659"/>
    <d v="2023-12-06T00:00:00"/>
    <x v="0"/>
  </r>
  <r>
    <x v="11"/>
    <x v="0"/>
    <x v="2"/>
    <x v="12"/>
    <n v="921"/>
    <d v="2023-12-07T00:00:00"/>
    <x v="0"/>
  </r>
  <r>
    <x v="11"/>
    <x v="0"/>
    <x v="2"/>
    <x v="13"/>
    <n v="548"/>
    <d v="2023-12-03T00:00:00"/>
    <x v="0"/>
  </r>
  <r>
    <x v="11"/>
    <x v="0"/>
    <x v="2"/>
    <x v="14"/>
    <n v="400"/>
    <d v="2023-12-04T00:00:00"/>
    <x v="0"/>
  </r>
  <r>
    <x v="11"/>
    <x v="0"/>
    <x v="2"/>
    <x v="15"/>
    <n v="694"/>
    <d v="2023-12-05T00:00:00"/>
    <x v="0"/>
  </r>
  <r>
    <x v="11"/>
    <x v="0"/>
    <x v="2"/>
    <x v="16"/>
    <n v="782"/>
    <d v="2023-12-06T00:00:00"/>
    <x v="0"/>
  </r>
  <r>
    <x v="11"/>
    <x v="0"/>
    <x v="2"/>
    <x v="17"/>
    <n v="361"/>
    <d v="2023-12-07T00:00:00"/>
    <x v="0"/>
  </r>
  <r>
    <x v="11"/>
    <x v="0"/>
    <x v="2"/>
    <x v="18"/>
    <n v="987"/>
    <d v="2023-12-08T00:00:00"/>
    <x v="0"/>
  </r>
  <r>
    <x v="11"/>
    <x v="0"/>
    <x v="2"/>
    <x v="8"/>
    <n v="154"/>
    <d v="2023-12-09T00:00:00"/>
    <x v="0"/>
  </r>
  <r>
    <x v="11"/>
    <x v="1"/>
    <x v="3"/>
    <x v="19"/>
    <n v="60000"/>
    <m/>
    <x v="2"/>
  </r>
  <r>
    <x v="11"/>
    <x v="1"/>
    <x v="3"/>
    <x v="20"/>
    <n v="3654"/>
    <m/>
    <x v="2"/>
  </r>
  <r>
    <x v="11"/>
    <x v="1"/>
    <x v="4"/>
    <x v="21"/>
    <n v="2356"/>
    <m/>
    <x v="2"/>
  </r>
  <r>
    <x v="11"/>
    <x v="1"/>
    <x v="4"/>
    <x v="22"/>
    <n v="100"/>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4CFE61B-12E0-487A-9C33-EA86EDF3D975}" name="No_slicer_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Q10:R23"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h="1"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2">
    <chartFormat chart="1"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0C44B17-DEB0-4F4C-B49D-7316AA2F41E6}"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F12:G17"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multipleItemSelectionAllowed="1" showAll="0">
      <items count="3">
        <item h="1" x="0"/>
        <item x="1"/>
        <item t="default"/>
      </items>
    </pivotField>
    <pivotField showAll="0"/>
    <pivotField axis="axisRow" showAll="0">
      <items count="24">
        <item x="0"/>
        <item x="21"/>
        <item x="1"/>
        <item x="12"/>
        <item x="22"/>
        <item x="16"/>
        <item x="2"/>
        <item x="3"/>
        <item x="14"/>
        <item x="20"/>
        <item x="8"/>
        <item x="11"/>
        <item x="15"/>
        <item x="5"/>
        <item x="17"/>
        <item x="6"/>
        <item x="19"/>
        <item x="9"/>
        <item x="10"/>
        <item x="18"/>
        <item x="7"/>
        <item x="13"/>
        <item x="4"/>
        <item t="default"/>
      </items>
    </pivotField>
    <pivotField dataField="1" numFmtId="164" showAll="0"/>
    <pivotField showAll="0"/>
    <pivotField showAll="0"/>
  </pivotFields>
  <rowFields count="1">
    <field x="3"/>
  </rowFields>
  <rowItems count="5">
    <i>
      <x v="1"/>
    </i>
    <i>
      <x v="4"/>
    </i>
    <i>
      <x v="9"/>
    </i>
    <i>
      <x v="16"/>
    </i>
    <i t="grand">
      <x/>
    </i>
  </rowItems>
  <colItems count="1">
    <i/>
  </colItems>
  <pageFields count="1">
    <pageField fld="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B892DD2-9224-4235-B226-A858CF3C4D0C}"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K5:AK7" firstHeaderRow="1" firstDataRow="1" firstDataCol="1"/>
  <pivotFields count="7">
    <pivotField axis="axisRow" multipleItemSelectionAllowed="1" showAll="0">
      <items count="13">
        <item x="0"/>
        <item h="1" x="1"/>
        <item h="1" x="2"/>
        <item h="1" x="3"/>
        <item h="1" x="4"/>
        <item h="1" x="5"/>
        <item h="1" x="6"/>
        <item h="1" x="10"/>
        <item h="1" x="7"/>
        <item h="1" x="8"/>
        <item h="1" x="9"/>
        <item h="1" x="11"/>
        <item t="default"/>
      </items>
    </pivotField>
    <pivotField multipleItemSelectionAllowed="1" showAll="0"/>
    <pivotField showAll="0"/>
    <pivotField showAll="0"/>
    <pivotField numFmtId="164" showAll="0"/>
    <pivotField showAll="0"/>
    <pivotField showAll="0"/>
  </pivotFields>
  <rowFields count="1">
    <field x="0"/>
  </rowFields>
  <rowItems count="2">
    <i>
      <x/>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97FAAC-905D-467E-B4BD-D8F9A18CB85E}"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E7:AF9" firstHeaderRow="1" firstDataRow="1" firstDataCol="1"/>
  <pivotFields count="7">
    <pivotField showAll="0">
      <items count="13">
        <item x="0"/>
        <item h="1" x="1"/>
        <item h="1" x="2"/>
        <item h="1" x="3"/>
        <item h="1" x="4"/>
        <item h="1" x="5"/>
        <item h="1" x="6"/>
        <item h="1" x="10"/>
        <item h="1" x="7"/>
        <item h="1" x="8"/>
        <item h="1" x="9"/>
        <item h="1" x="11"/>
        <item t="default"/>
      </items>
    </pivotField>
    <pivotField multipleItemSelectionAllowed="1" showAll="0"/>
    <pivotField showAll="0"/>
    <pivotField showAll="0"/>
    <pivotField numFmtId="164" showAll="0"/>
    <pivotField showAll="0"/>
    <pivotField axis="axisRow" dataField="1" showAll="0">
      <items count="4">
        <item x="1"/>
        <item h="1" x="0"/>
        <item h="1" x="2"/>
        <item t="default"/>
      </items>
    </pivotField>
  </pivotFields>
  <rowFields count="1">
    <field x="6"/>
  </rowFields>
  <rowItems count="2">
    <i>
      <x/>
    </i>
    <i t="grand">
      <x/>
    </i>
  </rowItems>
  <colItems count="1">
    <i/>
  </colItems>
  <dataFields count="1">
    <dataField name="Count of Status" fld="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74F74E-AA0C-4F1C-A74A-D7C367C220A6}"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11:C15" firstHeaderRow="1" firstDataRow="1" firstDataCol="1" rowPageCount="1" colPageCount="1"/>
  <pivotFields count="7">
    <pivotField showAll="0">
      <items count="13">
        <item x="0"/>
        <item h="1" x="1"/>
        <item h="1" x="2"/>
        <item h="1" x="3"/>
        <item h="1" x="4"/>
        <item h="1" x="5"/>
        <item h="1" x="6"/>
        <item h="1" x="10"/>
        <item h="1" x="7"/>
        <item h="1" x="8"/>
        <item h="1" x="9"/>
        <item h="1" x="11"/>
        <item t="default"/>
      </items>
    </pivotField>
    <pivotField axis="axisPage" multipleItemSelectionAllowed="1" showAll="0">
      <items count="3">
        <item x="0"/>
        <item h="1" x="1"/>
        <item t="default"/>
      </items>
    </pivotField>
    <pivotField axis="axisRow" showAll="0">
      <items count="6">
        <item x="0"/>
        <item x="3"/>
        <item x="1"/>
        <item x="4"/>
        <item x="2"/>
        <item t="default"/>
      </items>
    </pivotField>
    <pivotField showAll="0"/>
    <pivotField dataField="1" numFmtId="164" showAll="0"/>
    <pivotField showAll="0"/>
    <pivotField showAll="0"/>
  </pivotFields>
  <rowFields count="1">
    <field x="2"/>
  </rowFields>
  <rowItems count="4">
    <i>
      <x/>
    </i>
    <i>
      <x v="2"/>
    </i>
    <i>
      <x v="4"/>
    </i>
    <i t="grand">
      <x/>
    </i>
  </rowItems>
  <colItems count="1">
    <i/>
  </colItems>
  <pageFields count="1">
    <pageField fld="1" hier="-1"/>
  </pageFields>
  <dataFields count="1">
    <dataField name="Sum of Amount"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4B02147-18C5-4A3A-82DA-682E81715A9E}" name="No_slicer_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V7:Y21" firstHeaderRow="1" firstDataRow="2" firstDataCol="1"/>
  <pivotFields count="7">
    <pivotField axis="axisRow" showAll="0">
      <items count="13">
        <item x="0"/>
        <item x="1"/>
        <item x="2"/>
        <item x="3"/>
        <item x="4"/>
        <item x="5"/>
        <item x="6"/>
        <item x="10"/>
        <item x="7"/>
        <item x="8"/>
        <item x="9"/>
        <item x="11"/>
        <item t="default"/>
      </items>
    </pivotField>
    <pivotField axis="axisCol" multipleItemSelectionAllowed="1" showAll="0">
      <items count="3">
        <item x="0"/>
        <item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Fields count="1">
    <field x="1"/>
  </colFields>
  <colItems count="3">
    <i>
      <x/>
    </i>
    <i>
      <x v="1"/>
    </i>
    <i t="grand">
      <x/>
    </i>
  </colItems>
  <dataFields count="1">
    <dataField name="Sum of Amount" fld="4" baseField="0" baseItem="0"/>
  </dataFields>
  <chartFormats count="5">
    <chartFormat chart="1"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 chart="12" format="4" series="1">
      <pivotArea type="data" outline="0" fieldPosition="0">
        <references count="2">
          <reference field="4294967294" count="1" selected="0">
            <x v="0"/>
          </reference>
          <reference field="1" count="1" selected="0">
            <x v="0"/>
          </reference>
        </references>
      </pivotArea>
    </chartFormat>
    <chartFormat chart="12" format="5" series="1">
      <pivotArea type="data" outline="0" fieldPosition="0">
        <references count="2">
          <reference field="4294967294" count="1" selected="0">
            <x v="0"/>
          </reference>
          <reference field="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C3192CB-764E-487E-90E9-48126898EB9C}" name="No_slicer_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M10:N23" firstHeaderRow="1" firstDataRow="1" firstDataCol="1" rowPageCount="1" colPageCount="1"/>
  <pivotFields count="7">
    <pivotField axis="axisRow" showAll="0">
      <items count="13">
        <item x="0"/>
        <item x="1"/>
        <item x="2"/>
        <item x="3"/>
        <item x="4"/>
        <item x="5"/>
        <item x="6"/>
        <item x="10"/>
        <item x="7"/>
        <item x="8"/>
        <item x="9"/>
        <item x="11"/>
        <item t="default"/>
      </items>
    </pivotField>
    <pivotField axis="axisPage" multipleItemSelectionAllowed="1" showAll="0">
      <items count="3">
        <item x="0"/>
        <item h="1" x="1"/>
        <item t="default"/>
      </items>
    </pivotField>
    <pivotField showAll="0"/>
    <pivotField showAll="0"/>
    <pivotField dataField="1" numFmtId="164" showAll="0"/>
    <pivotField showAll="0"/>
    <pivotField showAll="0"/>
  </pivotFields>
  <rowFields count="1">
    <field x="0"/>
  </rowFields>
  <rowItems count="13">
    <i>
      <x/>
    </i>
    <i>
      <x v="1"/>
    </i>
    <i>
      <x v="2"/>
    </i>
    <i>
      <x v="3"/>
    </i>
    <i>
      <x v="4"/>
    </i>
    <i>
      <x v="5"/>
    </i>
    <i>
      <x v="6"/>
    </i>
    <i>
      <x v="7"/>
    </i>
    <i>
      <x v="8"/>
    </i>
    <i>
      <x v="9"/>
    </i>
    <i>
      <x v="10"/>
    </i>
    <i>
      <x v="11"/>
    </i>
    <i t="grand">
      <x/>
    </i>
  </rowItems>
  <colItems count="1">
    <i/>
  </colItems>
  <pageFields count="1">
    <pageField fld="1" hier="-1"/>
  </pageFields>
  <dataFields count="1">
    <dataField name="Sum of Amount" fld="4" baseField="0" baseItem="0"/>
  </dataFields>
  <chartFormats count="1">
    <chartFormat chart="1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98E52885-86D0-4268-ACFB-F8DD287BD8F4}" sourceName="Month">
  <pivotTables>
    <pivotTable tabId="18" name="PivotTable2"/>
    <pivotTable tabId="18" name="PivotTable3"/>
    <pivotTable tabId="18" name="PivotTable6"/>
    <pivotTable tabId="18" name="PivotTable7"/>
  </pivotTables>
  <data>
    <tabular pivotCacheId="267001760">
      <items count="12">
        <i x="0" s="1"/>
        <i x="1"/>
        <i x="2"/>
        <i x="3"/>
        <i x="4"/>
        <i x="5"/>
        <i x="6"/>
        <i x="10"/>
        <i x="7"/>
        <i x="8"/>
        <i x="9"/>
        <i x="1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801E187F-8FDA-4DEF-9E56-5301A682C0DC}" sourceName="Month">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A21D7D42-EC41-478F-A3EF-A880798D0090}" cache="Slicer_Month" caption="Month" columnCount="3" showCaption="0" style="Slicer Style 1" rowHeight="54864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1" xr10:uid="{2B09A2D7-E2C1-4903-9404-717856A99242}" cache="Slicer_Month1" caption="Month" columnCount="3" showCaption="0" style="Slicer Style 1" rowHeight="4572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99BDE93-4E60-4731-9D60-48D1D4B23990}" name="Table142" displayName="Table142" ref="A1:G301" headerRowDxfId="34" dataDxfId="33" totalsRowDxfId="31" tableBorderDxfId="32">
  <autoFilter ref="A1:G301" xr:uid="{399BDE93-4E60-4731-9D60-48D1D4B23990}"/>
  <tableColumns count="7">
    <tableColumn id="1" xr3:uid="{8D646BE1-21AD-4CA0-8FEB-EA30D4B11B52}" name="Month" totalsRowLabel="Total" dataDxfId="30" totalsRowDxfId="29"/>
    <tableColumn id="2" xr3:uid="{AC775DB6-15EF-4329-8377-EB604AA01D07}" name="Main Type" dataDxfId="28" totalsRowDxfId="27"/>
    <tableColumn id="3" xr3:uid="{51B3DAFE-42BE-462B-A3AA-DA0587850449}" name="Category" dataDxfId="26" totalsRowDxfId="25"/>
    <tableColumn id="4" xr3:uid="{8374AA3A-49FC-4B82-B127-3A024AEBB0B7}" name="Sub-category" dataDxfId="24" totalsRowDxfId="23"/>
    <tableColumn id="5" xr3:uid="{64ABFF2C-A095-419C-9B27-02037AE53DF8}" name="Amount" dataDxfId="22" totalsRowDxfId="21"/>
    <tableColumn id="6" xr3:uid="{93C49ABC-DF13-4B61-803E-9A38E8D55A52}" name="Bill Due Date" dataDxfId="20" totalsRowDxfId="19"/>
    <tableColumn id="7" xr3:uid="{943B3134-1779-4899-BEC7-320C89AC5592}" name="Status" totalsRowFunction="count" dataDxfId="18" totalsRowDxfId="17"/>
  </tableColumns>
  <tableStyleInfo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7D08D85-6784-4340-B74C-4ED1CC61C704}" name="Table14" displayName="Table14" ref="G14:M314" headerRowDxfId="16" dataDxfId="15" totalsRowDxfId="13" tableBorderDxfId="14">
  <autoFilter ref="G14:M314" xr:uid="{C7D08D85-6784-4340-B74C-4ED1CC61C704}">
    <filterColumn colId="0" hiddenButton="1">
      <filters>
        <filter val="Sep"/>
      </filters>
    </filterColumn>
    <filterColumn colId="1" hiddenButton="1"/>
    <filterColumn colId="2" hiddenButton="1"/>
    <filterColumn colId="3" hiddenButton="1"/>
    <filterColumn colId="4" hiddenButton="1"/>
    <filterColumn colId="5" hiddenButton="1"/>
    <filterColumn colId="6" hiddenButton="1"/>
  </autoFilter>
  <tableColumns count="7">
    <tableColumn id="1" xr3:uid="{FA76686E-9E9A-4F45-A55B-2EE3EBBEC7BA}" name="Month" totalsRowLabel="Total" dataDxfId="12"/>
    <tableColumn id="2" xr3:uid="{D48E1F5D-3B5C-44DD-A0BF-156FA607B32C}" name="Main Type" dataDxfId="11"/>
    <tableColumn id="3" xr3:uid="{A4B580CE-AE0C-447A-9CC0-B2F0C43B637F}" name="Category" dataDxfId="10"/>
    <tableColumn id="4" xr3:uid="{BF6D24A0-FFE6-42D2-97A7-7E828B81544A}" name="Sub-category" dataDxfId="9"/>
    <tableColumn id="5" xr3:uid="{56D40F21-9048-4E24-BC9F-263634146341}" name="Amount" dataDxfId="8"/>
    <tableColumn id="6" xr3:uid="{23372CBC-9DA8-4224-AFEC-89CCD76C8A58}" name="Bill Due Date" dataDxfId="7"/>
    <tableColumn id="7" xr3:uid="{8722E350-2DF0-45FF-B09A-67217108107C}" name="Status" totalsRowFunction="count" dataDxfId="6"/>
  </tableColumns>
  <tableStyleInfo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CF8945-BAAA-4EE9-BCD3-EF231B107DF8}">
  <dimension ref="A1:L301"/>
  <sheetViews>
    <sheetView workbookViewId="0">
      <selection activeCell="I18" sqref="I18"/>
    </sheetView>
  </sheetViews>
  <sheetFormatPr defaultRowHeight="15.75" x14ac:dyDescent="0.25"/>
  <cols>
    <col min="1" max="1" width="12.5" style="47" bestFit="1" customWidth="1"/>
    <col min="2" max="2" width="13.875" style="47" bestFit="1" customWidth="1"/>
    <col min="3" max="3" width="16.875" style="47" bestFit="1" customWidth="1"/>
    <col min="4" max="7" width="20.875" customWidth="1"/>
    <col min="11" max="11" width="12.5" bestFit="1" customWidth="1"/>
    <col min="12" max="12" width="19.75" bestFit="1" customWidth="1"/>
  </cols>
  <sheetData>
    <row r="1" spans="1:12" s="78" customFormat="1" ht="18" customHeight="1" x14ac:dyDescent="0.4">
      <c r="A1" s="77" t="s">
        <v>0</v>
      </c>
      <c r="B1" s="77" t="s">
        <v>1</v>
      </c>
      <c r="C1" s="77" t="s">
        <v>2</v>
      </c>
      <c r="D1" s="77" t="s">
        <v>3</v>
      </c>
      <c r="E1" s="77" t="s">
        <v>4</v>
      </c>
      <c r="F1" s="77" t="s">
        <v>5</v>
      </c>
      <c r="G1" s="77" t="s">
        <v>6</v>
      </c>
      <c r="K1" s="103" t="s">
        <v>0</v>
      </c>
      <c r="L1" s="103" t="s">
        <v>68</v>
      </c>
    </row>
    <row r="2" spans="1:12" ht="18" x14ac:dyDescent="0.25">
      <c r="A2" s="71" t="s">
        <v>43</v>
      </c>
      <c r="B2" s="71" t="s">
        <v>8</v>
      </c>
      <c r="C2" s="71" t="s">
        <v>9</v>
      </c>
      <c r="D2" s="74" t="s">
        <v>10</v>
      </c>
      <c r="E2" s="75">
        <v>400</v>
      </c>
      <c r="F2" s="72">
        <v>44933</v>
      </c>
      <c r="G2" s="73" t="s">
        <v>11</v>
      </c>
      <c r="K2" s="104" t="s">
        <v>43</v>
      </c>
      <c r="L2" s="105">
        <v>23111</v>
      </c>
    </row>
    <row r="3" spans="1:12" ht="18" x14ac:dyDescent="0.25">
      <c r="A3" s="71" t="s">
        <v>43</v>
      </c>
      <c r="B3" s="71" t="s">
        <v>8</v>
      </c>
      <c r="C3" s="71" t="s">
        <v>9</v>
      </c>
      <c r="D3" s="74" t="s">
        <v>12</v>
      </c>
      <c r="E3" s="75">
        <v>280</v>
      </c>
      <c r="F3" s="72">
        <v>44928</v>
      </c>
      <c r="G3" s="73" t="s">
        <v>40</v>
      </c>
      <c r="K3" s="104" t="s">
        <v>42</v>
      </c>
      <c r="L3" s="105">
        <v>26344</v>
      </c>
    </row>
    <row r="4" spans="1:12" ht="18" x14ac:dyDescent="0.25">
      <c r="A4" s="71" t="s">
        <v>43</v>
      </c>
      <c r="B4" s="71" t="s">
        <v>8</v>
      </c>
      <c r="C4" s="71" t="s">
        <v>9</v>
      </c>
      <c r="D4" s="74" t="s">
        <v>13</v>
      </c>
      <c r="E4" s="75">
        <v>77</v>
      </c>
      <c r="F4" s="72">
        <v>44928</v>
      </c>
      <c r="G4" s="73" t="s">
        <v>11</v>
      </c>
      <c r="K4" s="104" t="s">
        <v>46</v>
      </c>
      <c r="L4" s="105">
        <v>29577</v>
      </c>
    </row>
    <row r="5" spans="1:12" ht="18" x14ac:dyDescent="0.25">
      <c r="A5" s="71" t="s">
        <v>43</v>
      </c>
      <c r="B5" s="71" t="s">
        <v>8</v>
      </c>
      <c r="C5" s="71" t="s">
        <v>9</v>
      </c>
      <c r="D5" s="74" t="s">
        <v>14</v>
      </c>
      <c r="E5" s="75">
        <v>350</v>
      </c>
      <c r="F5" s="72">
        <v>44929</v>
      </c>
      <c r="G5" s="73" t="s">
        <v>11</v>
      </c>
      <c r="K5" s="104" t="s">
        <v>7</v>
      </c>
      <c r="L5" s="105">
        <v>32810</v>
      </c>
    </row>
    <row r="6" spans="1:12" ht="18" x14ac:dyDescent="0.25">
      <c r="A6" s="71" t="s">
        <v>43</v>
      </c>
      <c r="B6" s="71" t="s">
        <v>8</v>
      </c>
      <c r="C6" s="71" t="s">
        <v>9</v>
      </c>
      <c r="D6" s="74" t="s">
        <v>15</v>
      </c>
      <c r="E6" s="75">
        <v>100</v>
      </c>
      <c r="F6" s="72">
        <v>44930</v>
      </c>
      <c r="G6" s="73" t="s">
        <v>11</v>
      </c>
      <c r="K6" s="104" t="s">
        <v>47</v>
      </c>
      <c r="L6" s="105">
        <v>36043</v>
      </c>
    </row>
    <row r="7" spans="1:12" ht="18" x14ac:dyDescent="0.25">
      <c r="A7" s="71" t="s">
        <v>43</v>
      </c>
      <c r="B7" s="71" t="s">
        <v>8</v>
      </c>
      <c r="C7" s="71" t="s">
        <v>9</v>
      </c>
      <c r="D7" s="74" t="s">
        <v>16</v>
      </c>
      <c r="E7" s="75">
        <v>245</v>
      </c>
      <c r="F7" s="72">
        <v>44931</v>
      </c>
      <c r="G7" s="73" t="s">
        <v>11</v>
      </c>
      <c r="K7" s="104" t="s">
        <v>45</v>
      </c>
      <c r="L7" s="105">
        <v>39276</v>
      </c>
    </row>
    <row r="8" spans="1:12" ht="18" x14ac:dyDescent="0.25">
      <c r="A8" s="71" t="s">
        <v>43</v>
      </c>
      <c r="B8" s="71" t="s">
        <v>8</v>
      </c>
      <c r="C8" s="71" t="s">
        <v>9</v>
      </c>
      <c r="D8" s="74" t="s">
        <v>17</v>
      </c>
      <c r="E8" s="75">
        <v>1500</v>
      </c>
      <c r="F8" s="72">
        <v>44932</v>
      </c>
      <c r="G8" s="73" t="s">
        <v>11</v>
      </c>
      <c r="K8" s="104" t="s">
        <v>44</v>
      </c>
      <c r="L8" s="105">
        <v>42509</v>
      </c>
    </row>
    <row r="9" spans="1:12" ht="18" x14ac:dyDescent="0.25">
      <c r="A9" s="71" t="s">
        <v>43</v>
      </c>
      <c r="B9" s="71" t="s">
        <v>8</v>
      </c>
      <c r="C9" s="71" t="s">
        <v>9</v>
      </c>
      <c r="D9" s="74" t="s">
        <v>18</v>
      </c>
      <c r="E9" s="75">
        <v>70</v>
      </c>
      <c r="F9" s="72">
        <v>44933</v>
      </c>
      <c r="G9" s="73" t="s">
        <v>40</v>
      </c>
      <c r="K9" s="104" t="s">
        <v>50</v>
      </c>
      <c r="L9" s="105">
        <v>45742</v>
      </c>
    </row>
    <row r="10" spans="1:12" ht="18" x14ac:dyDescent="0.25">
      <c r="A10" s="71" t="s">
        <v>43</v>
      </c>
      <c r="B10" s="71" t="s">
        <v>8</v>
      </c>
      <c r="C10" s="71" t="s">
        <v>9</v>
      </c>
      <c r="D10" s="74" t="s">
        <v>19</v>
      </c>
      <c r="E10" s="75">
        <v>430</v>
      </c>
      <c r="F10" s="72">
        <v>44934</v>
      </c>
      <c r="G10" s="73" t="s">
        <v>11</v>
      </c>
      <c r="K10" s="104" t="s">
        <v>49</v>
      </c>
      <c r="L10" s="105">
        <v>29577</v>
      </c>
    </row>
    <row r="11" spans="1:12" ht="18" x14ac:dyDescent="0.25">
      <c r="A11" s="71" t="s">
        <v>43</v>
      </c>
      <c r="B11" s="71" t="s">
        <v>8</v>
      </c>
      <c r="C11" s="71" t="s">
        <v>20</v>
      </c>
      <c r="D11" s="74" t="s">
        <v>21</v>
      </c>
      <c r="E11" s="75">
        <v>1100</v>
      </c>
      <c r="F11" s="72">
        <v>44935</v>
      </c>
      <c r="G11" s="73" t="s">
        <v>11</v>
      </c>
      <c r="K11" s="104" t="s">
        <v>48</v>
      </c>
      <c r="L11" s="105">
        <v>32810</v>
      </c>
    </row>
    <row r="12" spans="1:12" ht="18" x14ac:dyDescent="0.25">
      <c r="A12" s="71" t="s">
        <v>43</v>
      </c>
      <c r="B12" s="71" t="s">
        <v>8</v>
      </c>
      <c r="C12" s="71" t="s">
        <v>20</v>
      </c>
      <c r="D12" s="74" t="s">
        <v>22</v>
      </c>
      <c r="E12" s="75">
        <v>700</v>
      </c>
      <c r="F12" s="72">
        <v>44930</v>
      </c>
      <c r="G12" s="73" t="s">
        <v>11</v>
      </c>
      <c r="K12" s="104" t="s">
        <v>39</v>
      </c>
      <c r="L12" s="105">
        <v>36043</v>
      </c>
    </row>
    <row r="13" spans="1:12" ht="18" x14ac:dyDescent="0.25">
      <c r="A13" s="71" t="s">
        <v>43</v>
      </c>
      <c r="B13" s="71" t="s">
        <v>8</v>
      </c>
      <c r="C13" s="71" t="s">
        <v>20</v>
      </c>
      <c r="D13" s="74" t="s">
        <v>23</v>
      </c>
      <c r="E13" s="75">
        <v>400</v>
      </c>
      <c r="F13" s="72">
        <v>44931</v>
      </c>
      <c r="G13" s="73" t="s">
        <v>11</v>
      </c>
      <c r="K13" s="104" t="s">
        <v>41</v>
      </c>
      <c r="L13" s="105">
        <v>28000</v>
      </c>
    </row>
    <row r="14" spans="1:12" ht="18" x14ac:dyDescent="0.25">
      <c r="A14" s="71" t="s">
        <v>43</v>
      </c>
      <c r="B14" s="71" t="s">
        <v>8</v>
      </c>
      <c r="C14" s="71" t="s">
        <v>24</v>
      </c>
      <c r="D14" s="74" t="s">
        <v>10</v>
      </c>
      <c r="E14" s="75">
        <v>88</v>
      </c>
      <c r="F14" s="72">
        <v>44932</v>
      </c>
      <c r="G14" s="73" t="s">
        <v>11</v>
      </c>
    </row>
    <row r="15" spans="1:12" ht="18" x14ac:dyDescent="0.25">
      <c r="A15" s="71" t="s">
        <v>43</v>
      </c>
      <c r="B15" s="71" t="s">
        <v>8</v>
      </c>
      <c r="C15" s="71" t="s">
        <v>24</v>
      </c>
      <c r="D15" s="74" t="s">
        <v>25</v>
      </c>
      <c r="E15" s="75">
        <v>352</v>
      </c>
      <c r="F15" s="72">
        <v>44933</v>
      </c>
      <c r="G15" s="73" t="s">
        <v>11</v>
      </c>
    </row>
    <row r="16" spans="1:12" ht="18" x14ac:dyDescent="0.25">
      <c r="A16" s="71" t="s">
        <v>43</v>
      </c>
      <c r="B16" s="71" t="s">
        <v>8</v>
      </c>
      <c r="C16" s="71" t="s">
        <v>24</v>
      </c>
      <c r="D16" s="74" t="s">
        <v>26</v>
      </c>
      <c r="E16" s="75">
        <v>100</v>
      </c>
      <c r="F16" s="72">
        <v>44929</v>
      </c>
      <c r="G16" s="73" t="s">
        <v>11</v>
      </c>
    </row>
    <row r="17" spans="1:7" ht="18" x14ac:dyDescent="0.25">
      <c r="A17" s="71" t="s">
        <v>43</v>
      </c>
      <c r="B17" s="71" t="s">
        <v>8</v>
      </c>
      <c r="C17" s="71" t="s">
        <v>24</v>
      </c>
      <c r="D17" s="74" t="s">
        <v>27</v>
      </c>
      <c r="E17" s="75">
        <v>220</v>
      </c>
      <c r="F17" s="72">
        <v>44930</v>
      </c>
      <c r="G17" s="73" t="s">
        <v>11</v>
      </c>
    </row>
    <row r="18" spans="1:7" ht="18" x14ac:dyDescent="0.25">
      <c r="A18" s="71" t="s">
        <v>43</v>
      </c>
      <c r="B18" s="71" t="s">
        <v>8</v>
      </c>
      <c r="C18" s="71" t="s">
        <v>24</v>
      </c>
      <c r="D18" s="74" t="s">
        <v>28</v>
      </c>
      <c r="E18" s="75">
        <v>187</v>
      </c>
      <c r="F18" s="72">
        <v>44931</v>
      </c>
      <c r="G18" s="73" t="s">
        <v>11</v>
      </c>
    </row>
    <row r="19" spans="1:7" ht="18" x14ac:dyDescent="0.25">
      <c r="A19" s="71" t="s">
        <v>43</v>
      </c>
      <c r="B19" s="71" t="s">
        <v>8</v>
      </c>
      <c r="C19" s="71" t="s">
        <v>24</v>
      </c>
      <c r="D19" s="74" t="s">
        <v>29</v>
      </c>
      <c r="E19" s="75">
        <v>1045</v>
      </c>
      <c r="F19" s="72">
        <v>44932</v>
      </c>
      <c r="G19" s="73" t="s">
        <v>11</v>
      </c>
    </row>
    <row r="20" spans="1:7" ht="18" x14ac:dyDescent="0.25">
      <c r="A20" s="71" t="s">
        <v>43</v>
      </c>
      <c r="B20" s="71" t="s">
        <v>8</v>
      </c>
      <c r="C20" s="71" t="s">
        <v>24</v>
      </c>
      <c r="D20" s="74" t="s">
        <v>30</v>
      </c>
      <c r="E20" s="75">
        <v>110</v>
      </c>
      <c r="F20" s="72">
        <v>44933</v>
      </c>
      <c r="G20" s="73" t="s">
        <v>11</v>
      </c>
    </row>
    <row r="21" spans="1:7" ht="18" x14ac:dyDescent="0.25">
      <c r="A21" s="71" t="s">
        <v>43</v>
      </c>
      <c r="B21" s="71" t="s">
        <v>8</v>
      </c>
      <c r="C21" s="71" t="s">
        <v>24</v>
      </c>
      <c r="D21" s="74" t="s">
        <v>31</v>
      </c>
      <c r="E21" s="75">
        <v>33</v>
      </c>
      <c r="F21" s="72">
        <v>44934</v>
      </c>
      <c r="G21" s="73" t="s">
        <v>11</v>
      </c>
    </row>
    <row r="22" spans="1:7" ht="18" x14ac:dyDescent="0.25">
      <c r="A22" s="71" t="s">
        <v>43</v>
      </c>
      <c r="B22" s="71" t="s">
        <v>8</v>
      </c>
      <c r="C22" s="71" t="s">
        <v>24</v>
      </c>
      <c r="D22" s="74" t="s">
        <v>19</v>
      </c>
      <c r="E22" s="75">
        <v>55</v>
      </c>
      <c r="F22" s="72">
        <v>44935</v>
      </c>
      <c r="G22" s="73" t="s">
        <v>11</v>
      </c>
    </row>
    <row r="23" spans="1:7" ht="18" x14ac:dyDescent="0.25">
      <c r="A23" s="71" t="s">
        <v>43</v>
      </c>
      <c r="B23" s="71" t="s">
        <v>32</v>
      </c>
      <c r="C23" s="71" t="s">
        <v>33</v>
      </c>
      <c r="D23" s="74" t="s">
        <v>34</v>
      </c>
      <c r="E23" s="75">
        <v>13000</v>
      </c>
      <c r="F23" s="72"/>
      <c r="G23" s="73"/>
    </row>
    <row r="24" spans="1:7" ht="18" x14ac:dyDescent="0.25">
      <c r="A24" s="71" t="s">
        <v>43</v>
      </c>
      <c r="B24" s="71" t="s">
        <v>32</v>
      </c>
      <c r="C24" s="71" t="s">
        <v>33</v>
      </c>
      <c r="D24" s="74" t="s">
        <v>35</v>
      </c>
      <c r="E24" s="75">
        <v>8000</v>
      </c>
      <c r="F24" s="72"/>
      <c r="G24" s="73"/>
    </row>
    <row r="25" spans="1:7" ht="18" x14ac:dyDescent="0.25">
      <c r="A25" s="71" t="s">
        <v>43</v>
      </c>
      <c r="B25" s="71" t="s">
        <v>32</v>
      </c>
      <c r="C25" s="71" t="s">
        <v>36</v>
      </c>
      <c r="D25" s="74" t="s">
        <v>37</v>
      </c>
      <c r="E25" s="75">
        <v>2100</v>
      </c>
      <c r="F25" s="72"/>
      <c r="G25" s="73"/>
    </row>
    <row r="26" spans="1:7" ht="18" x14ac:dyDescent="0.25">
      <c r="A26" s="71" t="s">
        <v>43</v>
      </c>
      <c r="B26" s="71" t="s">
        <v>32</v>
      </c>
      <c r="C26" s="71" t="s">
        <v>36</v>
      </c>
      <c r="D26" s="74" t="s">
        <v>38</v>
      </c>
      <c r="E26" s="75">
        <v>140</v>
      </c>
      <c r="F26" s="72"/>
      <c r="G26" s="73"/>
    </row>
    <row r="27" spans="1:7" ht="18" x14ac:dyDescent="0.25">
      <c r="A27" s="71" t="s">
        <v>42</v>
      </c>
      <c r="B27" s="71" t="s">
        <v>8</v>
      </c>
      <c r="C27" s="71" t="s">
        <v>9</v>
      </c>
      <c r="D27" s="76" t="s">
        <v>10</v>
      </c>
      <c r="E27" s="75">
        <v>15146</v>
      </c>
      <c r="F27" s="72">
        <v>44964</v>
      </c>
      <c r="G27" s="73" t="s">
        <v>11</v>
      </c>
    </row>
    <row r="28" spans="1:7" ht="18" x14ac:dyDescent="0.25">
      <c r="A28" s="71" t="s">
        <v>42</v>
      </c>
      <c r="B28" s="71" t="s">
        <v>8</v>
      </c>
      <c r="C28" s="71" t="s">
        <v>9</v>
      </c>
      <c r="D28" s="76" t="s">
        <v>12</v>
      </c>
      <c r="E28" s="75">
        <v>16</v>
      </c>
      <c r="F28" s="72">
        <v>44959</v>
      </c>
      <c r="G28" s="73" t="s">
        <v>11</v>
      </c>
    </row>
    <row r="29" spans="1:7" ht="18" x14ac:dyDescent="0.25">
      <c r="A29" s="71" t="s">
        <v>42</v>
      </c>
      <c r="B29" s="71" t="s">
        <v>8</v>
      </c>
      <c r="C29" s="71" t="s">
        <v>9</v>
      </c>
      <c r="D29" s="76" t="s">
        <v>13</v>
      </c>
      <c r="E29" s="75">
        <v>23</v>
      </c>
      <c r="F29" s="72">
        <v>44959</v>
      </c>
      <c r="G29" s="73" t="s">
        <v>11</v>
      </c>
    </row>
    <row r="30" spans="1:7" ht="18" x14ac:dyDescent="0.25">
      <c r="A30" s="71" t="s">
        <v>42</v>
      </c>
      <c r="B30" s="71" t="s">
        <v>8</v>
      </c>
      <c r="C30" s="71" t="s">
        <v>9</v>
      </c>
      <c r="D30" s="76" t="s">
        <v>14</v>
      </c>
      <c r="E30" s="75">
        <v>16</v>
      </c>
      <c r="F30" s="72">
        <v>44960</v>
      </c>
      <c r="G30" s="73" t="s">
        <v>11</v>
      </c>
    </row>
    <row r="31" spans="1:7" ht="18" x14ac:dyDescent="0.25">
      <c r="A31" s="71" t="s">
        <v>42</v>
      </c>
      <c r="B31" s="71" t="s">
        <v>8</v>
      </c>
      <c r="C31" s="71" t="s">
        <v>9</v>
      </c>
      <c r="D31" s="76" t="s">
        <v>15</v>
      </c>
      <c r="E31" s="75">
        <v>449</v>
      </c>
      <c r="F31" s="72">
        <v>44961</v>
      </c>
      <c r="G31" s="73" t="s">
        <v>11</v>
      </c>
    </row>
    <row r="32" spans="1:7" ht="18" x14ac:dyDescent="0.25">
      <c r="A32" s="71" t="s">
        <v>42</v>
      </c>
      <c r="B32" s="71" t="s">
        <v>8</v>
      </c>
      <c r="C32" s="71" t="s">
        <v>9</v>
      </c>
      <c r="D32" s="76" t="s">
        <v>16</v>
      </c>
      <c r="E32" s="75">
        <v>153</v>
      </c>
      <c r="F32" s="72">
        <v>44962</v>
      </c>
      <c r="G32" s="73" t="s">
        <v>11</v>
      </c>
    </row>
    <row r="33" spans="1:7" ht="18" x14ac:dyDescent="0.25">
      <c r="A33" s="71" t="s">
        <v>42</v>
      </c>
      <c r="B33" s="71" t="s">
        <v>8</v>
      </c>
      <c r="C33" s="71" t="s">
        <v>9</v>
      </c>
      <c r="D33" s="76" t="s">
        <v>17</v>
      </c>
      <c r="E33" s="75">
        <v>49</v>
      </c>
      <c r="F33" s="72">
        <v>44963</v>
      </c>
      <c r="G33" s="73" t="s">
        <v>11</v>
      </c>
    </row>
    <row r="34" spans="1:7" ht="18" x14ac:dyDescent="0.25">
      <c r="A34" s="71" t="s">
        <v>42</v>
      </c>
      <c r="B34" s="71" t="s">
        <v>8</v>
      </c>
      <c r="C34" s="71" t="s">
        <v>9</v>
      </c>
      <c r="D34" s="76" t="s">
        <v>18</v>
      </c>
      <c r="E34" s="75">
        <v>4351</v>
      </c>
      <c r="F34" s="72">
        <v>44964</v>
      </c>
      <c r="G34" s="73" t="s">
        <v>11</v>
      </c>
    </row>
    <row r="35" spans="1:7" ht="18" x14ac:dyDescent="0.25">
      <c r="A35" s="71" t="s">
        <v>42</v>
      </c>
      <c r="B35" s="71" t="s">
        <v>8</v>
      </c>
      <c r="C35" s="71" t="s">
        <v>9</v>
      </c>
      <c r="D35" s="76" t="s">
        <v>19</v>
      </c>
      <c r="E35" s="75">
        <v>2136</v>
      </c>
      <c r="F35" s="72">
        <v>44965</v>
      </c>
      <c r="G35" s="73" t="s">
        <v>11</v>
      </c>
    </row>
    <row r="36" spans="1:7" ht="18" x14ac:dyDescent="0.25">
      <c r="A36" s="71" t="s">
        <v>42</v>
      </c>
      <c r="B36" s="71" t="s">
        <v>8</v>
      </c>
      <c r="C36" s="71" t="s">
        <v>20</v>
      </c>
      <c r="D36" s="76" t="s">
        <v>21</v>
      </c>
      <c r="E36" s="75">
        <v>31</v>
      </c>
      <c r="F36" s="72">
        <v>44966</v>
      </c>
      <c r="G36" s="73" t="s">
        <v>11</v>
      </c>
    </row>
    <row r="37" spans="1:7" ht="18" x14ac:dyDescent="0.25">
      <c r="A37" s="71" t="s">
        <v>42</v>
      </c>
      <c r="B37" s="71" t="s">
        <v>8</v>
      </c>
      <c r="C37" s="71" t="s">
        <v>20</v>
      </c>
      <c r="D37" s="76" t="s">
        <v>22</v>
      </c>
      <c r="E37" s="75">
        <v>8949</v>
      </c>
      <c r="F37" s="72">
        <v>44961</v>
      </c>
      <c r="G37" s="73" t="s">
        <v>11</v>
      </c>
    </row>
    <row r="38" spans="1:7" ht="18" x14ac:dyDescent="0.25">
      <c r="A38" s="71" t="s">
        <v>42</v>
      </c>
      <c r="B38" s="71" t="s">
        <v>8</v>
      </c>
      <c r="C38" s="71" t="s">
        <v>20</v>
      </c>
      <c r="D38" s="76" t="s">
        <v>23</v>
      </c>
      <c r="E38" s="75">
        <v>31</v>
      </c>
      <c r="F38" s="72">
        <v>44962</v>
      </c>
      <c r="G38" s="73" t="s">
        <v>11</v>
      </c>
    </row>
    <row r="39" spans="1:7" ht="18" x14ac:dyDescent="0.25">
      <c r="A39" s="71" t="s">
        <v>42</v>
      </c>
      <c r="B39" s="71" t="s">
        <v>8</v>
      </c>
      <c r="C39" s="71" t="s">
        <v>24</v>
      </c>
      <c r="D39" s="76" t="s">
        <v>10</v>
      </c>
      <c r="E39" s="75">
        <v>461</v>
      </c>
      <c r="F39" s="72">
        <v>44963</v>
      </c>
      <c r="G39" s="73" t="s">
        <v>11</v>
      </c>
    </row>
    <row r="40" spans="1:7" ht="18" x14ac:dyDescent="0.25">
      <c r="A40" s="71" t="s">
        <v>42</v>
      </c>
      <c r="B40" s="71" t="s">
        <v>8</v>
      </c>
      <c r="C40" s="71" t="s">
        <v>24</v>
      </c>
      <c r="D40" s="76" t="s">
        <v>25</v>
      </c>
      <c r="E40" s="75">
        <v>3165</v>
      </c>
      <c r="F40" s="72">
        <v>44964</v>
      </c>
      <c r="G40" s="73" t="s">
        <v>11</v>
      </c>
    </row>
    <row r="41" spans="1:7" ht="18" x14ac:dyDescent="0.25">
      <c r="A41" s="71" t="s">
        <v>42</v>
      </c>
      <c r="B41" s="71" t="s">
        <v>8</v>
      </c>
      <c r="C41" s="71" t="s">
        <v>24</v>
      </c>
      <c r="D41" s="76" t="s">
        <v>26</v>
      </c>
      <c r="E41" s="75">
        <v>321</v>
      </c>
      <c r="F41" s="72">
        <v>44960</v>
      </c>
      <c r="G41" s="73" t="s">
        <v>11</v>
      </c>
    </row>
    <row r="42" spans="1:7" ht="18" x14ac:dyDescent="0.25">
      <c r="A42" s="71" t="s">
        <v>42</v>
      </c>
      <c r="B42" s="71" t="s">
        <v>8</v>
      </c>
      <c r="C42" s="71" t="s">
        <v>24</v>
      </c>
      <c r="D42" s="76" t="s">
        <v>27</v>
      </c>
      <c r="E42" s="75">
        <v>31</v>
      </c>
      <c r="F42" s="72">
        <v>44961</v>
      </c>
      <c r="G42" s="73" t="s">
        <v>11</v>
      </c>
    </row>
    <row r="43" spans="1:7" ht="18" x14ac:dyDescent="0.25">
      <c r="A43" s="71" t="s">
        <v>42</v>
      </c>
      <c r="B43" s="71" t="s">
        <v>8</v>
      </c>
      <c r="C43" s="71" t="s">
        <v>24</v>
      </c>
      <c r="D43" s="76" t="s">
        <v>28</v>
      </c>
      <c r="E43" s="75">
        <v>3631</v>
      </c>
      <c r="F43" s="72">
        <v>44962</v>
      </c>
      <c r="G43" s="73" t="s">
        <v>11</v>
      </c>
    </row>
    <row r="44" spans="1:7" ht="18" x14ac:dyDescent="0.25">
      <c r="A44" s="71" t="s">
        <v>42</v>
      </c>
      <c r="B44" s="71" t="s">
        <v>8</v>
      </c>
      <c r="C44" s="71" t="s">
        <v>24</v>
      </c>
      <c r="D44" s="76" t="s">
        <v>29</v>
      </c>
      <c r="E44" s="75">
        <v>9496</v>
      </c>
      <c r="F44" s="72">
        <v>44963</v>
      </c>
      <c r="G44" s="73" t="s">
        <v>11</v>
      </c>
    </row>
    <row r="45" spans="1:7" ht="18" x14ac:dyDescent="0.25">
      <c r="A45" s="71" t="s">
        <v>42</v>
      </c>
      <c r="B45" s="71" t="s">
        <v>8</v>
      </c>
      <c r="C45" s="71" t="s">
        <v>24</v>
      </c>
      <c r="D45" s="76" t="s">
        <v>30</v>
      </c>
      <c r="E45" s="75">
        <v>984</v>
      </c>
      <c r="F45" s="72">
        <v>44964</v>
      </c>
      <c r="G45" s="73" t="s">
        <v>11</v>
      </c>
    </row>
    <row r="46" spans="1:7" ht="18" x14ac:dyDescent="0.25">
      <c r="A46" s="71" t="s">
        <v>42</v>
      </c>
      <c r="B46" s="71" t="s">
        <v>8</v>
      </c>
      <c r="C46" s="71" t="s">
        <v>24</v>
      </c>
      <c r="D46" s="76" t="s">
        <v>31</v>
      </c>
      <c r="E46" s="75">
        <v>3514</v>
      </c>
      <c r="F46" s="72">
        <v>44965</v>
      </c>
      <c r="G46" s="73" t="s">
        <v>11</v>
      </c>
    </row>
    <row r="47" spans="1:7" ht="18" x14ac:dyDescent="0.25">
      <c r="A47" s="71" t="s">
        <v>42</v>
      </c>
      <c r="B47" s="71" t="s">
        <v>8</v>
      </c>
      <c r="C47" s="71" t="s">
        <v>24</v>
      </c>
      <c r="D47" s="76" t="s">
        <v>19</v>
      </c>
      <c r="E47" s="75">
        <v>400</v>
      </c>
      <c r="F47" s="72">
        <v>44966</v>
      </c>
      <c r="G47" s="73" t="s">
        <v>11</v>
      </c>
    </row>
    <row r="48" spans="1:7" ht="18" x14ac:dyDescent="0.25">
      <c r="A48" s="71" t="s">
        <v>42</v>
      </c>
      <c r="B48" s="71" t="s">
        <v>32</v>
      </c>
      <c r="C48" s="71" t="s">
        <v>33</v>
      </c>
      <c r="D48" s="76" t="s">
        <v>34</v>
      </c>
      <c r="E48" s="75">
        <v>50000</v>
      </c>
      <c r="F48" s="72"/>
      <c r="G48" s="73"/>
    </row>
    <row r="49" spans="1:7" ht="18" x14ac:dyDescent="0.25">
      <c r="A49" s="71" t="s">
        <v>42</v>
      </c>
      <c r="B49" s="71" t="s">
        <v>32</v>
      </c>
      <c r="C49" s="71" t="s">
        <v>33</v>
      </c>
      <c r="D49" s="76" t="s">
        <v>35</v>
      </c>
      <c r="E49" s="75">
        <v>6516</v>
      </c>
      <c r="F49" s="72"/>
      <c r="G49" s="73"/>
    </row>
    <row r="50" spans="1:7" ht="18" x14ac:dyDescent="0.25">
      <c r="A50" s="71" t="s">
        <v>42</v>
      </c>
      <c r="B50" s="71" t="s">
        <v>32</v>
      </c>
      <c r="C50" s="71" t="s">
        <v>36</v>
      </c>
      <c r="D50" s="76" t="s">
        <v>37</v>
      </c>
      <c r="E50" s="75">
        <v>1569</v>
      </c>
      <c r="F50" s="72"/>
      <c r="G50" s="73"/>
    </row>
    <row r="51" spans="1:7" ht="18" x14ac:dyDescent="0.25">
      <c r="A51" s="71" t="s">
        <v>42</v>
      </c>
      <c r="B51" s="71" t="s">
        <v>32</v>
      </c>
      <c r="C51" s="71" t="s">
        <v>36</v>
      </c>
      <c r="D51" s="76" t="s">
        <v>38</v>
      </c>
      <c r="E51" s="75">
        <v>150</v>
      </c>
      <c r="F51" s="72"/>
      <c r="G51" s="73"/>
    </row>
    <row r="52" spans="1:7" ht="18" x14ac:dyDescent="0.25">
      <c r="A52" s="71" t="s">
        <v>46</v>
      </c>
      <c r="B52" s="71" t="s">
        <v>8</v>
      </c>
      <c r="C52" s="71" t="s">
        <v>9</v>
      </c>
      <c r="D52" s="76" t="s">
        <v>10</v>
      </c>
      <c r="E52" s="75">
        <v>894</v>
      </c>
      <c r="F52" s="72">
        <v>44991</v>
      </c>
      <c r="G52" s="73" t="s">
        <v>11</v>
      </c>
    </row>
    <row r="53" spans="1:7" ht="18" x14ac:dyDescent="0.25">
      <c r="A53" s="71" t="s">
        <v>46</v>
      </c>
      <c r="B53" s="71" t="s">
        <v>8</v>
      </c>
      <c r="C53" s="71" t="s">
        <v>9</v>
      </c>
      <c r="D53" s="76" t="s">
        <v>12</v>
      </c>
      <c r="E53" s="75">
        <v>56</v>
      </c>
      <c r="F53" s="72">
        <v>44992</v>
      </c>
      <c r="G53" s="73" t="s">
        <v>11</v>
      </c>
    </row>
    <row r="54" spans="1:7" ht="18" x14ac:dyDescent="0.25">
      <c r="A54" s="71" t="s">
        <v>46</v>
      </c>
      <c r="B54" s="71" t="s">
        <v>8</v>
      </c>
      <c r="C54" s="71" t="s">
        <v>9</v>
      </c>
      <c r="D54" s="76" t="s">
        <v>13</v>
      </c>
      <c r="E54" s="75">
        <v>1321</v>
      </c>
      <c r="F54" s="72">
        <v>44993</v>
      </c>
      <c r="G54" s="73" t="s">
        <v>11</v>
      </c>
    </row>
    <row r="55" spans="1:7" ht="18" x14ac:dyDescent="0.25">
      <c r="A55" s="71" t="s">
        <v>46</v>
      </c>
      <c r="B55" s="71" t="s">
        <v>8</v>
      </c>
      <c r="C55" s="71" t="s">
        <v>9</v>
      </c>
      <c r="D55" s="76" t="s">
        <v>14</v>
      </c>
      <c r="E55" s="75">
        <v>6416</v>
      </c>
      <c r="F55" s="72">
        <v>44994</v>
      </c>
      <c r="G55" s="73" t="s">
        <v>11</v>
      </c>
    </row>
    <row r="56" spans="1:7" ht="18" x14ac:dyDescent="0.25">
      <c r="A56" s="71" t="s">
        <v>46</v>
      </c>
      <c r="B56" s="71" t="s">
        <v>8</v>
      </c>
      <c r="C56" s="71" t="s">
        <v>9</v>
      </c>
      <c r="D56" s="76" t="s">
        <v>15</v>
      </c>
      <c r="E56" s="75">
        <v>351</v>
      </c>
      <c r="F56" s="72">
        <v>44989</v>
      </c>
      <c r="G56" s="73" t="s">
        <v>11</v>
      </c>
    </row>
    <row r="57" spans="1:7" ht="18" x14ac:dyDescent="0.25">
      <c r="A57" s="71" t="s">
        <v>46</v>
      </c>
      <c r="B57" s="71" t="s">
        <v>8</v>
      </c>
      <c r="C57" s="71" t="s">
        <v>9</v>
      </c>
      <c r="D57" s="76" t="s">
        <v>16</v>
      </c>
      <c r="E57" s="75">
        <v>468</v>
      </c>
      <c r="F57" s="72">
        <v>44990</v>
      </c>
      <c r="G57" s="73" t="s">
        <v>11</v>
      </c>
    </row>
    <row r="58" spans="1:7" ht="18" x14ac:dyDescent="0.25">
      <c r="A58" s="71" t="s">
        <v>46</v>
      </c>
      <c r="B58" s="71" t="s">
        <v>8</v>
      </c>
      <c r="C58" s="71" t="s">
        <v>9</v>
      </c>
      <c r="D58" s="76" t="s">
        <v>17</v>
      </c>
      <c r="E58" s="75">
        <v>513</v>
      </c>
      <c r="F58" s="72">
        <v>44991</v>
      </c>
      <c r="G58" s="73" t="s">
        <v>40</v>
      </c>
    </row>
    <row r="59" spans="1:7" ht="18" x14ac:dyDescent="0.25">
      <c r="A59" s="71" t="s">
        <v>46</v>
      </c>
      <c r="B59" s="71" t="s">
        <v>8</v>
      </c>
      <c r="C59" s="71" t="s">
        <v>9</v>
      </c>
      <c r="D59" s="76" t="s">
        <v>18</v>
      </c>
      <c r="E59" s="75">
        <v>3225</v>
      </c>
      <c r="F59" s="72">
        <v>44992</v>
      </c>
      <c r="G59" s="73" t="s">
        <v>11</v>
      </c>
    </row>
    <row r="60" spans="1:7" ht="18" x14ac:dyDescent="0.25">
      <c r="A60" s="71" t="s">
        <v>46</v>
      </c>
      <c r="B60" s="71" t="s">
        <v>8</v>
      </c>
      <c r="C60" s="71" t="s">
        <v>9</v>
      </c>
      <c r="D60" s="76" t="s">
        <v>19</v>
      </c>
      <c r="E60" s="75">
        <v>231</v>
      </c>
      <c r="F60" s="72">
        <v>44993</v>
      </c>
      <c r="G60" s="73" t="s">
        <v>40</v>
      </c>
    </row>
    <row r="61" spans="1:7" ht="18" x14ac:dyDescent="0.25">
      <c r="A61" s="71" t="s">
        <v>46</v>
      </c>
      <c r="B61" s="71" t="s">
        <v>8</v>
      </c>
      <c r="C61" s="71" t="s">
        <v>20</v>
      </c>
      <c r="D61" s="76" t="s">
        <v>21</v>
      </c>
      <c r="E61" s="75">
        <v>1616</v>
      </c>
      <c r="F61" s="72">
        <v>44994</v>
      </c>
      <c r="G61" s="73" t="s">
        <v>11</v>
      </c>
    </row>
    <row r="62" spans="1:7" ht="18" x14ac:dyDescent="0.25">
      <c r="A62" s="71" t="s">
        <v>46</v>
      </c>
      <c r="B62" s="71" t="s">
        <v>8</v>
      </c>
      <c r="C62" s="71" t="s">
        <v>20</v>
      </c>
      <c r="D62" s="76" t="s">
        <v>22</v>
      </c>
      <c r="E62" s="75">
        <v>31</v>
      </c>
      <c r="F62" s="72">
        <v>44989</v>
      </c>
      <c r="G62" s="73" t="s">
        <v>11</v>
      </c>
    </row>
    <row r="63" spans="1:7" ht="18" x14ac:dyDescent="0.25">
      <c r="A63" s="71" t="s">
        <v>46</v>
      </c>
      <c r="B63" s="71" t="s">
        <v>8</v>
      </c>
      <c r="C63" s="71" t="s">
        <v>20</v>
      </c>
      <c r="D63" s="76" t="s">
        <v>23</v>
      </c>
      <c r="E63" s="75">
        <v>684</v>
      </c>
      <c r="F63" s="72">
        <v>44990</v>
      </c>
      <c r="G63" s="73" t="s">
        <v>11</v>
      </c>
    </row>
    <row r="64" spans="1:7" ht="18" x14ac:dyDescent="0.25">
      <c r="A64" s="71" t="s">
        <v>46</v>
      </c>
      <c r="B64" s="71" t="s">
        <v>8</v>
      </c>
      <c r="C64" s="71" t="s">
        <v>24</v>
      </c>
      <c r="D64" s="76" t="s">
        <v>10</v>
      </c>
      <c r="E64" s="75">
        <v>98</v>
      </c>
      <c r="F64" s="72">
        <v>44991</v>
      </c>
      <c r="G64" s="73" t="s">
        <v>40</v>
      </c>
    </row>
    <row r="65" spans="1:7" ht="18" x14ac:dyDescent="0.25">
      <c r="A65" s="71" t="s">
        <v>46</v>
      </c>
      <c r="B65" s="71" t="s">
        <v>8</v>
      </c>
      <c r="C65" s="71" t="s">
        <v>24</v>
      </c>
      <c r="D65" s="76" t="s">
        <v>25</v>
      </c>
      <c r="E65" s="75">
        <v>3514</v>
      </c>
      <c r="F65" s="72">
        <v>44992</v>
      </c>
      <c r="G65" s="73" t="s">
        <v>11</v>
      </c>
    </row>
    <row r="66" spans="1:7" ht="18" x14ac:dyDescent="0.25">
      <c r="A66" s="71" t="s">
        <v>46</v>
      </c>
      <c r="B66" s="71" t="s">
        <v>8</v>
      </c>
      <c r="C66" s="71" t="s">
        <v>24</v>
      </c>
      <c r="D66" s="76" t="s">
        <v>26</v>
      </c>
      <c r="E66" s="75">
        <v>641</v>
      </c>
      <c r="F66" s="72">
        <v>44988</v>
      </c>
      <c r="G66" s="73" t="s">
        <v>11</v>
      </c>
    </row>
    <row r="67" spans="1:7" ht="18" x14ac:dyDescent="0.25">
      <c r="A67" s="71" t="s">
        <v>46</v>
      </c>
      <c r="B67" s="71" t="s">
        <v>8</v>
      </c>
      <c r="C67" s="71" t="s">
        <v>24</v>
      </c>
      <c r="D67" s="76" t="s">
        <v>27</v>
      </c>
      <c r="E67" s="75">
        <v>1368</v>
      </c>
      <c r="F67" s="72">
        <v>44989</v>
      </c>
      <c r="G67" s="73" t="s">
        <v>40</v>
      </c>
    </row>
    <row r="68" spans="1:7" ht="18" x14ac:dyDescent="0.25">
      <c r="A68" s="71" t="s">
        <v>46</v>
      </c>
      <c r="B68" s="71" t="s">
        <v>8</v>
      </c>
      <c r="C68" s="71" t="s">
        <v>24</v>
      </c>
      <c r="D68" s="76" t="s">
        <v>28</v>
      </c>
      <c r="E68" s="75">
        <v>400</v>
      </c>
      <c r="F68" s="72">
        <v>44991</v>
      </c>
      <c r="G68" s="73" t="s">
        <v>11</v>
      </c>
    </row>
    <row r="69" spans="1:7" ht="18" x14ac:dyDescent="0.25">
      <c r="A69" s="71" t="s">
        <v>46</v>
      </c>
      <c r="B69" s="71" t="s">
        <v>8</v>
      </c>
      <c r="C69" s="71" t="s">
        <v>24</v>
      </c>
      <c r="D69" s="76" t="s">
        <v>29</v>
      </c>
      <c r="E69" s="75">
        <v>489</v>
      </c>
      <c r="F69" s="72">
        <v>44992</v>
      </c>
      <c r="G69" s="73" t="s">
        <v>11</v>
      </c>
    </row>
    <row r="70" spans="1:7" ht="18" x14ac:dyDescent="0.25">
      <c r="A70" s="71" t="s">
        <v>46</v>
      </c>
      <c r="B70" s="71" t="s">
        <v>8</v>
      </c>
      <c r="C70" s="71" t="s">
        <v>24</v>
      </c>
      <c r="D70" s="76" t="s">
        <v>30</v>
      </c>
      <c r="E70" s="75">
        <v>988</v>
      </c>
      <c r="F70" s="72">
        <v>44993</v>
      </c>
      <c r="G70" s="73" t="s">
        <v>11</v>
      </c>
    </row>
    <row r="71" spans="1:7" ht="18" x14ac:dyDescent="0.25">
      <c r="A71" s="71" t="s">
        <v>46</v>
      </c>
      <c r="B71" s="71" t="s">
        <v>8</v>
      </c>
      <c r="C71" s="71" t="s">
        <v>24</v>
      </c>
      <c r="D71" s="76" t="s">
        <v>31</v>
      </c>
      <c r="E71" s="75">
        <v>5616</v>
      </c>
      <c r="F71" s="72">
        <v>44994</v>
      </c>
      <c r="G71" s="73" t="s">
        <v>11</v>
      </c>
    </row>
    <row r="72" spans="1:7" ht="18" x14ac:dyDescent="0.25">
      <c r="A72" s="71" t="s">
        <v>46</v>
      </c>
      <c r="B72" s="71" t="s">
        <v>8</v>
      </c>
      <c r="C72" s="71" t="s">
        <v>24</v>
      </c>
      <c r="D72" s="76" t="s">
        <v>19</v>
      </c>
      <c r="E72" s="75">
        <v>895</v>
      </c>
      <c r="F72" s="72">
        <v>44989</v>
      </c>
      <c r="G72" s="73" t="s">
        <v>11</v>
      </c>
    </row>
    <row r="73" spans="1:7" ht="18" x14ac:dyDescent="0.25">
      <c r="A73" s="71" t="s">
        <v>46</v>
      </c>
      <c r="B73" s="71" t="s">
        <v>32</v>
      </c>
      <c r="C73" s="71" t="s">
        <v>33</v>
      </c>
      <c r="D73" s="76" t="s">
        <v>34</v>
      </c>
      <c r="E73" s="75">
        <v>60000</v>
      </c>
      <c r="F73" s="72"/>
      <c r="G73" s="73"/>
    </row>
    <row r="74" spans="1:7" ht="18" x14ac:dyDescent="0.25">
      <c r="A74" s="71" t="s">
        <v>46</v>
      </c>
      <c r="B74" s="71" t="s">
        <v>32</v>
      </c>
      <c r="C74" s="71" t="s">
        <v>33</v>
      </c>
      <c r="D74" s="76" t="s">
        <v>35</v>
      </c>
      <c r="E74" s="75">
        <v>1565</v>
      </c>
      <c r="F74" s="72"/>
      <c r="G74" s="73"/>
    </row>
    <row r="75" spans="1:7" ht="18" x14ac:dyDescent="0.25">
      <c r="A75" s="71" t="s">
        <v>46</v>
      </c>
      <c r="B75" s="71" t="s">
        <v>32</v>
      </c>
      <c r="C75" s="71" t="s">
        <v>36</v>
      </c>
      <c r="D75" s="76" t="s">
        <v>37</v>
      </c>
      <c r="E75" s="75">
        <v>665</v>
      </c>
      <c r="F75" s="72"/>
      <c r="G75" s="73"/>
    </row>
    <row r="76" spans="1:7" ht="18" x14ac:dyDescent="0.25">
      <c r="A76" s="71" t="s">
        <v>46</v>
      </c>
      <c r="B76" s="71" t="s">
        <v>32</v>
      </c>
      <c r="C76" s="71" t="s">
        <v>36</v>
      </c>
      <c r="D76" s="76" t="s">
        <v>38</v>
      </c>
      <c r="E76" s="75">
        <v>120</v>
      </c>
      <c r="F76" s="72"/>
      <c r="G76" s="73"/>
    </row>
    <row r="77" spans="1:7" ht="18" x14ac:dyDescent="0.25">
      <c r="A77" s="71" t="s">
        <v>7</v>
      </c>
      <c r="B77" s="71" t="s">
        <v>8</v>
      </c>
      <c r="C77" s="71" t="s">
        <v>9</v>
      </c>
      <c r="D77" s="76" t="s">
        <v>10</v>
      </c>
      <c r="E77" s="75">
        <v>949</v>
      </c>
      <c r="F77" s="72">
        <v>45019</v>
      </c>
      <c r="G77" s="73" t="s">
        <v>11</v>
      </c>
    </row>
    <row r="78" spans="1:7" ht="18" x14ac:dyDescent="0.25">
      <c r="A78" s="71" t="s">
        <v>7</v>
      </c>
      <c r="B78" s="71" t="s">
        <v>8</v>
      </c>
      <c r="C78" s="71" t="s">
        <v>9</v>
      </c>
      <c r="D78" s="76" t="s">
        <v>12</v>
      </c>
      <c r="E78" s="75">
        <v>56</v>
      </c>
      <c r="F78" s="72">
        <v>45021</v>
      </c>
      <c r="G78" s="73" t="s">
        <v>11</v>
      </c>
    </row>
    <row r="79" spans="1:7" ht="18" x14ac:dyDescent="0.25">
      <c r="A79" s="71" t="s">
        <v>7</v>
      </c>
      <c r="B79" s="71" t="s">
        <v>8</v>
      </c>
      <c r="C79" s="71" t="s">
        <v>9</v>
      </c>
      <c r="D79" s="76" t="s">
        <v>13</v>
      </c>
      <c r="E79" s="75">
        <v>165</v>
      </c>
      <c r="F79" s="72">
        <v>45023</v>
      </c>
      <c r="G79" s="73" t="s">
        <v>11</v>
      </c>
    </row>
    <row r="80" spans="1:7" ht="18" x14ac:dyDescent="0.25">
      <c r="A80" s="71" t="s">
        <v>7</v>
      </c>
      <c r="B80" s="71" t="s">
        <v>8</v>
      </c>
      <c r="C80" s="71" t="s">
        <v>9</v>
      </c>
      <c r="D80" s="76" t="s">
        <v>14</v>
      </c>
      <c r="E80" s="75">
        <v>3212</v>
      </c>
      <c r="F80" s="72">
        <v>45025</v>
      </c>
      <c r="G80" s="73" t="s">
        <v>11</v>
      </c>
    </row>
    <row r="81" spans="1:7" ht="18" x14ac:dyDescent="0.25">
      <c r="A81" s="71" t="s">
        <v>7</v>
      </c>
      <c r="B81" s="71" t="s">
        <v>8</v>
      </c>
      <c r="C81" s="71" t="s">
        <v>9</v>
      </c>
      <c r="D81" s="76" t="s">
        <v>15</v>
      </c>
      <c r="E81" s="75">
        <v>6516</v>
      </c>
      <c r="F81" s="72">
        <v>45020</v>
      </c>
      <c r="G81" s="73" t="s">
        <v>11</v>
      </c>
    </row>
    <row r="82" spans="1:7" ht="18" x14ac:dyDescent="0.25">
      <c r="A82" s="71" t="s">
        <v>7</v>
      </c>
      <c r="B82" s="71" t="s">
        <v>8</v>
      </c>
      <c r="C82" s="71" t="s">
        <v>9</v>
      </c>
      <c r="D82" s="76" t="s">
        <v>16</v>
      </c>
      <c r="E82" s="75">
        <v>213</v>
      </c>
      <c r="F82" s="72">
        <v>45021</v>
      </c>
      <c r="G82" s="73" t="s">
        <v>11</v>
      </c>
    </row>
    <row r="83" spans="1:7" ht="18" x14ac:dyDescent="0.25">
      <c r="A83" s="71" t="s">
        <v>7</v>
      </c>
      <c r="B83" s="71" t="s">
        <v>8</v>
      </c>
      <c r="C83" s="71" t="s">
        <v>9</v>
      </c>
      <c r="D83" s="76" t="s">
        <v>17</v>
      </c>
      <c r="E83" s="75">
        <v>464</v>
      </c>
      <c r="F83" s="72">
        <v>45022</v>
      </c>
      <c r="G83" s="73" t="s">
        <v>11</v>
      </c>
    </row>
    <row r="84" spans="1:7" ht="18" x14ac:dyDescent="0.25">
      <c r="A84" s="71" t="s">
        <v>7</v>
      </c>
      <c r="B84" s="71" t="s">
        <v>8</v>
      </c>
      <c r="C84" s="71" t="s">
        <v>9</v>
      </c>
      <c r="D84" s="76" t="s">
        <v>18</v>
      </c>
      <c r="E84" s="75">
        <v>361</v>
      </c>
      <c r="F84" s="72">
        <v>45023</v>
      </c>
      <c r="G84" s="73" t="s">
        <v>11</v>
      </c>
    </row>
    <row r="85" spans="1:7" ht="18" x14ac:dyDescent="0.25">
      <c r="A85" s="71" t="s">
        <v>7</v>
      </c>
      <c r="B85" s="71" t="s">
        <v>8</v>
      </c>
      <c r="C85" s="71" t="s">
        <v>9</v>
      </c>
      <c r="D85" s="76" t="s">
        <v>19</v>
      </c>
      <c r="E85" s="75">
        <v>23</v>
      </c>
      <c r="F85" s="72">
        <v>45024</v>
      </c>
      <c r="G85" s="73" t="s">
        <v>11</v>
      </c>
    </row>
    <row r="86" spans="1:7" ht="18" x14ac:dyDescent="0.25">
      <c r="A86" s="71" t="s">
        <v>7</v>
      </c>
      <c r="B86" s="71" t="s">
        <v>8</v>
      </c>
      <c r="C86" s="71" t="s">
        <v>20</v>
      </c>
      <c r="D86" s="76" t="s">
        <v>21</v>
      </c>
      <c r="E86" s="75">
        <v>16</v>
      </c>
      <c r="F86" s="72">
        <v>45025</v>
      </c>
      <c r="G86" s="73" t="s">
        <v>11</v>
      </c>
    </row>
    <row r="87" spans="1:7" ht="18" x14ac:dyDescent="0.25">
      <c r="A87" s="71" t="s">
        <v>7</v>
      </c>
      <c r="B87" s="71" t="s">
        <v>8</v>
      </c>
      <c r="C87" s="71" t="s">
        <v>20</v>
      </c>
      <c r="D87" s="76" t="s">
        <v>22</v>
      </c>
      <c r="E87" s="75">
        <v>322</v>
      </c>
      <c r="F87" s="72">
        <v>45020</v>
      </c>
      <c r="G87" s="73" t="s">
        <v>11</v>
      </c>
    </row>
    <row r="88" spans="1:7" ht="18" x14ac:dyDescent="0.25">
      <c r="A88" s="71" t="s">
        <v>7</v>
      </c>
      <c r="B88" s="71" t="s">
        <v>8</v>
      </c>
      <c r="C88" s="71" t="s">
        <v>20</v>
      </c>
      <c r="D88" s="76" t="s">
        <v>23</v>
      </c>
      <c r="E88" s="75">
        <v>16</v>
      </c>
      <c r="F88" s="72">
        <v>45021</v>
      </c>
      <c r="G88" s="73" t="s">
        <v>11</v>
      </c>
    </row>
    <row r="89" spans="1:7" ht="18" x14ac:dyDescent="0.25">
      <c r="A89" s="71" t="s">
        <v>7</v>
      </c>
      <c r="B89" s="71" t="s">
        <v>8</v>
      </c>
      <c r="C89" s="71" t="s">
        <v>24</v>
      </c>
      <c r="D89" s="76" t="s">
        <v>10</v>
      </c>
      <c r="E89" s="75">
        <v>489</v>
      </c>
      <c r="F89" s="72">
        <v>45017</v>
      </c>
      <c r="G89" s="73" t="s">
        <v>11</v>
      </c>
    </row>
    <row r="90" spans="1:7" ht="18" x14ac:dyDescent="0.25">
      <c r="A90" s="71" t="s">
        <v>7</v>
      </c>
      <c r="B90" s="71" t="s">
        <v>8</v>
      </c>
      <c r="C90" s="71" t="s">
        <v>24</v>
      </c>
      <c r="D90" s="76" t="s">
        <v>25</v>
      </c>
      <c r="E90" s="75">
        <v>16</v>
      </c>
      <c r="F90" s="72">
        <v>45017</v>
      </c>
      <c r="G90" s="73" t="s">
        <v>11</v>
      </c>
    </row>
    <row r="91" spans="1:7" ht="18" x14ac:dyDescent="0.25">
      <c r="A91" s="71" t="s">
        <v>7</v>
      </c>
      <c r="B91" s="71" t="s">
        <v>8</v>
      </c>
      <c r="C91" s="71" t="s">
        <v>24</v>
      </c>
      <c r="D91" s="76" t="s">
        <v>26</v>
      </c>
      <c r="E91" s="75">
        <v>312</v>
      </c>
      <c r="F91" s="72">
        <v>45017</v>
      </c>
      <c r="G91" s="73" t="s">
        <v>11</v>
      </c>
    </row>
    <row r="92" spans="1:7" ht="18" x14ac:dyDescent="0.25">
      <c r="A92" s="71" t="s">
        <v>7</v>
      </c>
      <c r="B92" s="71" t="s">
        <v>8</v>
      </c>
      <c r="C92" s="71" t="s">
        <v>24</v>
      </c>
      <c r="D92" s="76" t="s">
        <v>27</v>
      </c>
      <c r="E92" s="75">
        <v>64</v>
      </c>
      <c r="F92" s="72">
        <v>45017</v>
      </c>
      <c r="G92" s="73" t="s">
        <v>11</v>
      </c>
    </row>
    <row r="93" spans="1:7" ht="18" x14ac:dyDescent="0.25">
      <c r="A93" s="71" t="s">
        <v>7</v>
      </c>
      <c r="B93" s="71" t="s">
        <v>8</v>
      </c>
      <c r="C93" s="71" t="s">
        <v>24</v>
      </c>
      <c r="D93" s="76" t="s">
        <v>28</v>
      </c>
      <c r="E93" s="75">
        <v>166</v>
      </c>
      <c r="F93" s="72">
        <v>45021</v>
      </c>
      <c r="G93" s="73" t="s">
        <v>11</v>
      </c>
    </row>
    <row r="94" spans="1:7" ht="18" x14ac:dyDescent="0.25">
      <c r="A94" s="71" t="s">
        <v>7</v>
      </c>
      <c r="B94" s="71" t="s">
        <v>8</v>
      </c>
      <c r="C94" s="71" t="s">
        <v>24</v>
      </c>
      <c r="D94" s="76" t="s">
        <v>29</v>
      </c>
      <c r="E94" s="75">
        <v>64</v>
      </c>
      <c r="F94" s="72">
        <v>45022</v>
      </c>
      <c r="G94" s="73" t="s">
        <v>11</v>
      </c>
    </row>
    <row r="95" spans="1:7" ht="18" x14ac:dyDescent="0.25">
      <c r="A95" s="71" t="s">
        <v>7</v>
      </c>
      <c r="B95" s="71" t="s">
        <v>8</v>
      </c>
      <c r="C95" s="71" t="s">
        <v>24</v>
      </c>
      <c r="D95" s="76" t="s">
        <v>30</v>
      </c>
      <c r="E95" s="75">
        <v>31</v>
      </c>
      <c r="F95" s="72">
        <v>45023</v>
      </c>
      <c r="G95" s="73" t="s">
        <v>11</v>
      </c>
    </row>
    <row r="96" spans="1:7" ht="18" x14ac:dyDescent="0.25">
      <c r="A96" s="71" t="s">
        <v>7</v>
      </c>
      <c r="B96" s="71" t="s">
        <v>8</v>
      </c>
      <c r="C96" s="71" t="s">
        <v>24</v>
      </c>
      <c r="D96" s="76" t="s">
        <v>31</v>
      </c>
      <c r="E96" s="75">
        <v>4941</v>
      </c>
      <c r="F96" s="72">
        <v>45024</v>
      </c>
      <c r="G96" s="73" t="s">
        <v>11</v>
      </c>
    </row>
    <row r="97" spans="1:7" ht="18" x14ac:dyDescent="0.25">
      <c r="A97" s="71" t="s">
        <v>7</v>
      </c>
      <c r="B97" s="71" t="s">
        <v>8</v>
      </c>
      <c r="C97" s="71" t="s">
        <v>24</v>
      </c>
      <c r="D97" s="76" t="s">
        <v>19</v>
      </c>
      <c r="E97" s="75">
        <v>321</v>
      </c>
      <c r="F97" s="72">
        <v>45025</v>
      </c>
      <c r="G97" s="73" t="s">
        <v>11</v>
      </c>
    </row>
    <row r="98" spans="1:7" ht="18" x14ac:dyDescent="0.25">
      <c r="A98" s="71" t="s">
        <v>7</v>
      </c>
      <c r="B98" s="71" t="s">
        <v>32</v>
      </c>
      <c r="C98" s="71" t="s">
        <v>33</v>
      </c>
      <c r="D98" s="76" t="s">
        <v>34</v>
      </c>
      <c r="E98" s="75">
        <v>63000</v>
      </c>
      <c r="F98" s="72"/>
      <c r="G98" s="73"/>
    </row>
    <row r="99" spans="1:7" ht="18" x14ac:dyDescent="0.25">
      <c r="A99" s="71" t="s">
        <v>7</v>
      </c>
      <c r="B99" s="71" t="s">
        <v>32</v>
      </c>
      <c r="C99" s="71" t="s">
        <v>33</v>
      </c>
      <c r="D99" s="76" t="s">
        <v>35</v>
      </c>
      <c r="E99" s="75">
        <v>10225</v>
      </c>
      <c r="F99" s="72"/>
      <c r="G99" s="73"/>
    </row>
    <row r="100" spans="1:7" ht="18" x14ac:dyDescent="0.25">
      <c r="A100" s="71" t="s">
        <v>7</v>
      </c>
      <c r="B100" s="71" t="s">
        <v>32</v>
      </c>
      <c r="C100" s="71" t="s">
        <v>36</v>
      </c>
      <c r="D100" s="76" t="s">
        <v>37</v>
      </c>
      <c r="E100" s="75">
        <v>5000</v>
      </c>
      <c r="F100" s="72"/>
      <c r="G100" s="73"/>
    </row>
    <row r="101" spans="1:7" ht="18" x14ac:dyDescent="0.25">
      <c r="A101" s="71" t="s">
        <v>7</v>
      </c>
      <c r="B101" s="71" t="s">
        <v>32</v>
      </c>
      <c r="C101" s="71" t="s">
        <v>36</v>
      </c>
      <c r="D101" s="76" t="s">
        <v>38</v>
      </c>
      <c r="E101" s="75">
        <v>130</v>
      </c>
      <c r="F101" s="72"/>
      <c r="G101" s="73"/>
    </row>
    <row r="102" spans="1:7" ht="18" x14ac:dyDescent="0.25">
      <c r="A102" s="71" t="s">
        <v>47</v>
      </c>
      <c r="B102" s="71" t="s">
        <v>8</v>
      </c>
      <c r="C102" s="71" t="s">
        <v>9</v>
      </c>
      <c r="D102" s="76" t="s">
        <v>10</v>
      </c>
      <c r="E102" s="75">
        <v>515</v>
      </c>
      <c r="F102" s="72">
        <v>45047</v>
      </c>
      <c r="G102" s="73" t="s">
        <v>11</v>
      </c>
    </row>
    <row r="103" spans="1:7" ht="18" x14ac:dyDescent="0.25">
      <c r="A103" s="71" t="s">
        <v>47</v>
      </c>
      <c r="B103" s="71" t="s">
        <v>8</v>
      </c>
      <c r="C103" s="71" t="s">
        <v>9</v>
      </c>
      <c r="D103" s="76" t="s">
        <v>12</v>
      </c>
      <c r="E103" s="75">
        <v>156</v>
      </c>
      <c r="F103" s="72">
        <v>45055</v>
      </c>
      <c r="G103" s="73" t="s">
        <v>11</v>
      </c>
    </row>
    <row r="104" spans="1:7" ht="18" x14ac:dyDescent="0.25">
      <c r="A104" s="71" t="s">
        <v>47</v>
      </c>
      <c r="B104" s="71" t="s">
        <v>8</v>
      </c>
      <c r="C104" s="71" t="s">
        <v>9</v>
      </c>
      <c r="D104" s="76" t="s">
        <v>13</v>
      </c>
      <c r="E104" s="75">
        <v>321</v>
      </c>
      <c r="F104" s="72">
        <v>45049</v>
      </c>
      <c r="G104" s="73" t="s">
        <v>11</v>
      </c>
    </row>
    <row r="105" spans="1:7" ht="18" x14ac:dyDescent="0.25">
      <c r="A105" s="71" t="s">
        <v>47</v>
      </c>
      <c r="B105" s="71" t="s">
        <v>8</v>
      </c>
      <c r="C105" s="71" t="s">
        <v>9</v>
      </c>
      <c r="D105" s="76" t="s">
        <v>14</v>
      </c>
      <c r="E105" s="75">
        <v>316</v>
      </c>
      <c r="F105" s="72">
        <v>45050</v>
      </c>
      <c r="G105" s="73" t="s">
        <v>11</v>
      </c>
    </row>
    <row r="106" spans="1:7" ht="18" x14ac:dyDescent="0.25">
      <c r="A106" s="71" t="s">
        <v>47</v>
      </c>
      <c r="B106" s="71" t="s">
        <v>8</v>
      </c>
      <c r="C106" s="71" t="s">
        <v>9</v>
      </c>
      <c r="D106" s="76" t="s">
        <v>15</v>
      </c>
      <c r="E106" s="75">
        <v>165</v>
      </c>
      <c r="F106" s="72">
        <v>45052</v>
      </c>
      <c r="G106" s="73" t="s">
        <v>11</v>
      </c>
    </row>
    <row r="107" spans="1:7" ht="18" x14ac:dyDescent="0.25">
      <c r="A107" s="71" t="s">
        <v>47</v>
      </c>
      <c r="B107" s="71" t="s">
        <v>8</v>
      </c>
      <c r="C107" s="71" t="s">
        <v>9</v>
      </c>
      <c r="D107" s="76" t="s">
        <v>16</v>
      </c>
      <c r="E107" s="75">
        <v>84</v>
      </c>
      <c r="F107" s="72">
        <v>45053</v>
      </c>
      <c r="G107" s="73" t="s">
        <v>11</v>
      </c>
    </row>
    <row r="108" spans="1:7" ht="18" x14ac:dyDescent="0.25">
      <c r="A108" s="71" t="s">
        <v>47</v>
      </c>
      <c r="B108" s="71" t="s">
        <v>8</v>
      </c>
      <c r="C108" s="71" t="s">
        <v>9</v>
      </c>
      <c r="D108" s="76" t="s">
        <v>17</v>
      </c>
      <c r="E108" s="75">
        <v>565</v>
      </c>
      <c r="F108" s="72">
        <v>45052</v>
      </c>
      <c r="G108" s="73" t="s">
        <v>11</v>
      </c>
    </row>
    <row r="109" spans="1:7" ht="18" x14ac:dyDescent="0.25">
      <c r="A109" s="71" t="s">
        <v>47</v>
      </c>
      <c r="B109" s="71" t="s">
        <v>8</v>
      </c>
      <c r="C109" s="71" t="s">
        <v>9</v>
      </c>
      <c r="D109" s="76" t="s">
        <v>18</v>
      </c>
      <c r="E109" s="75">
        <v>161</v>
      </c>
      <c r="F109" s="72">
        <v>45053</v>
      </c>
      <c r="G109" s="73" t="s">
        <v>11</v>
      </c>
    </row>
    <row r="110" spans="1:7" ht="18" x14ac:dyDescent="0.25">
      <c r="A110" s="71" t="s">
        <v>47</v>
      </c>
      <c r="B110" s="71" t="s">
        <v>8</v>
      </c>
      <c r="C110" s="71" t="s">
        <v>9</v>
      </c>
      <c r="D110" s="76" t="s">
        <v>19</v>
      </c>
      <c r="E110" s="75">
        <v>516</v>
      </c>
      <c r="F110" s="72">
        <v>45054</v>
      </c>
      <c r="G110" s="73" t="s">
        <v>11</v>
      </c>
    </row>
    <row r="111" spans="1:7" ht="18" x14ac:dyDescent="0.25">
      <c r="A111" s="71" t="s">
        <v>47</v>
      </c>
      <c r="B111" s="71" t="s">
        <v>8</v>
      </c>
      <c r="C111" s="71" t="s">
        <v>20</v>
      </c>
      <c r="D111" s="76" t="s">
        <v>21</v>
      </c>
      <c r="E111" s="75">
        <v>491</v>
      </c>
      <c r="F111" s="72">
        <v>45055</v>
      </c>
      <c r="G111" s="73" t="s">
        <v>11</v>
      </c>
    </row>
    <row r="112" spans="1:7" ht="18" x14ac:dyDescent="0.25">
      <c r="A112" s="71" t="s">
        <v>47</v>
      </c>
      <c r="B112" s="71" t="s">
        <v>8</v>
      </c>
      <c r="C112" s="71" t="s">
        <v>20</v>
      </c>
      <c r="D112" s="76" t="s">
        <v>22</v>
      </c>
      <c r="E112" s="75">
        <v>196</v>
      </c>
      <c r="F112" s="72">
        <v>45050</v>
      </c>
      <c r="G112" s="73" t="s">
        <v>11</v>
      </c>
    </row>
    <row r="113" spans="1:7" ht="18" x14ac:dyDescent="0.25">
      <c r="A113" s="71" t="s">
        <v>47</v>
      </c>
      <c r="B113" s="71" t="s">
        <v>8</v>
      </c>
      <c r="C113" s="71" t="s">
        <v>20</v>
      </c>
      <c r="D113" s="76" t="s">
        <v>23</v>
      </c>
      <c r="E113" s="75">
        <v>849</v>
      </c>
      <c r="F113" s="72">
        <v>45051</v>
      </c>
      <c r="G113" s="73" t="s">
        <v>11</v>
      </c>
    </row>
    <row r="114" spans="1:7" ht="18" x14ac:dyDescent="0.25">
      <c r="A114" s="71" t="s">
        <v>47</v>
      </c>
      <c r="B114" s="71" t="s">
        <v>8</v>
      </c>
      <c r="C114" s="71" t="s">
        <v>24</v>
      </c>
      <c r="D114" s="76" t="s">
        <v>10</v>
      </c>
      <c r="E114" s="75">
        <v>516</v>
      </c>
      <c r="F114" s="72">
        <v>45052</v>
      </c>
      <c r="G114" s="73" t="s">
        <v>11</v>
      </c>
    </row>
    <row r="115" spans="1:7" ht="18" x14ac:dyDescent="0.25">
      <c r="A115" s="71" t="s">
        <v>47</v>
      </c>
      <c r="B115" s="71" t="s">
        <v>8</v>
      </c>
      <c r="C115" s="71" t="s">
        <v>24</v>
      </c>
      <c r="D115" s="76" t="s">
        <v>25</v>
      </c>
      <c r="E115" s="75">
        <v>641</v>
      </c>
      <c r="F115" s="72">
        <v>45053</v>
      </c>
      <c r="G115" s="73" t="s">
        <v>11</v>
      </c>
    </row>
    <row r="116" spans="1:7" ht="18" x14ac:dyDescent="0.25">
      <c r="A116" s="71" t="s">
        <v>47</v>
      </c>
      <c r="B116" s="71" t="s">
        <v>8</v>
      </c>
      <c r="C116" s="71" t="s">
        <v>24</v>
      </c>
      <c r="D116" s="76" t="s">
        <v>26</v>
      </c>
      <c r="E116" s="75">
        <v>419</v>
      </c>
      <c r="F116" s="72">
        <v>45049</v>
      </c>
      <c r="G116" s="73" t="s">
        <v>11</v>
      </c>
    </row>
    <row r="117" spans="1:7" ht="18" x14ac:dyDescent="0.25">
      <c r="A117" s="71" t="s">
        <v>47</v>
      </c>
      <c r="B117" s="71" t="s">
        <v>8</v>
      </c>
      <c r="C117" s="71" t="s">
        <v>24</v>
      </c>
      <c r="D117" s="76" t="s">
        <v>27</v>
      </c>
      <c r="E117" s="75">
        <v>6165</v>
      </c>
      <c r="F117" s="72">
        <v>45050</v>
      </c>
      <c r="G117" s="73" t="s">
        <v>11</v>
      </c>
    </row>
    <row r="118" spans="1:7" ht="18" x14ac:dyDescent="0.25">
      <c r="A118" s="71" t="s">
        <v>47</v>
      </c>
      <c r="B118" s="71" t="s">
        <v>8</v>
      </c>
      <c r="C118" s="71" t="s">
        <v>24</v>
      </c>
      <c r="D118" s="76" t="s">
        <v>28</v>
      </c>
      <c r="E118" s="75">
        <v>165</v>
      </c>
      <c r="F118" s="72">
        <v>45052</v>
      </c>
      <c r="G118" s="73" t="s">
        <v>11</v>
      </c>
    </row>
    <row r="119" spans="1:7" ht="18" x14ac:dyDescent="0.25">
      <c r="A119" s="71" t="s">
        <v>47</v>
      </c>
      <c r="B119" s="71" t="s">
        <v>8</v>
      </c>
      <c r="C119" s="71" t="s">
        <v>24</v>
      </c>
      <c r="D119" s="76" t="s">
        <v>29</v>
      </c>
      <c r="E119" s="75">
        <v>894</v>
      </c>
      <c r="F119" s="72">
        <v>45053</v>
      </c>
      <c r="G119" s="73" t="s">
        <v>11</v>
      </c>
    </row>
    <row r="120" spans="1:7" ht="18" x14ac:dyDescent="0.25">
      <c r="A120" s="71" t="s">
        <v>47</v>
      </c>
      <c r="B120" s="71" t="s">
        <v>8</v>
      </c>
      <c r="C120" s="71" t="s">
        <v>24</v>
      </c>
      <c r="D120" s="76" t="s">
        <v>30</v>
      </c>
      <c r="E120" s="75">
        <v>651</v>
      </c>
      <c r="F120" s="72">
        <v>45054</v>
      </c>
      <c r="G120" s="73" t="s">
        <v>11</v>
      </c>
    </row>
    <row r="121" spans="1:7" ht="18" x14ac:dyDescent="0.25">
      <c r="A121" s="71" t="s">
        <v>47</v>
      </c>
      <c r="B121" s="71" t="s">
        <v>8</v>
      </c>
      <c r="C121" s="71" t="s">
        <v>24</v>
      </c>
      <c r="D121" s="76" t="s">
        <v>31</v>
      </c>
      <c r="E121" s="75">
        <v>9841</v>
      </c>
      <c r="F121" s="72">
        <v>45055</v>
      </c>
      <c r="G121" s="73" t="s">
        <v>11</v>
      </c>
    </row>
    <row r="122" spans="1:7" ht="18" x14ac:dyDescent="0.25">
      <c r="A122" s="71" t="s">
        <v>47</v>
      </c>
      <c r="B122" s="71" t="s">
        <v>8</v>
      </c>
      <c r="C122" s="71" t="s">
        <v>24</v>
      </c>
      <c r="D122" s="76" t="s">
        <v>19</v>
      </c>
      <c r="E122" s="75">
        <v>615</v>
      </c>
      <c r="F122" s="72">
        <v>45050</v>
      </c>
      <c r="G122" s="73" t="s">
        <v>11</v>
      </c>
    </row>
    <row r="123" spans="1:7" ht="18" x14ac:dyDescent="0.25">
      <c r="A123" s="71" t="s">
        <v>47</v>
      </c>
      <c r="B123" s="71" t="s">
        <v>32</v>
      </c>
      <c r="C123" s="71" t="s">
        <v>33</v>
      </c>
      <c r="D123" s="76" t="s">
        <v>34</v>
      </c>
      <c r="E123" s="75">
        <v>40000</v>
      </c>
      <c r="F123" s="72"/>
      <c r="G123" s="73"/>
    </row>
    <row r="124" spans="1:7" ht="18" x14ac:dyDescent="0.25">
      <c r="A124" s="71" t="s">
        <v>47</v>
      </c>
      <c r="B124" s="71" t="s">
        <v>32</v>
      </c>
      <c r="C124" s="71" t="s">
        <v>33</v>
      </c>
      <c r="D124" s="76" t="s">
        <v>35</v>
      </c>
      <c r="E124" s="75">
        <v>1566</v>
      </c>
      <c r="F124" s="72"/>
      <c r="G124" s="73"/>
    </row>
    <row r="125" spans="1:7" ht="18" x14ac:dyDescent="0.25">
      <c r="A125" s="71" t="s">
        <v>47</v>
      </c>
      <c r="B125" s="71" t="s">
        <v>32</v>
      </c>
      <c r="C125" s="71" t="s">
        <v>36</v>
      </c>
      <c r="D125" s="76" t="s">
        <v>37</v>
      </c>
      <c r="E125" s="75">
        <v>3000</v>
      </c>
      <c r="F125" s="72"/>
      <c r="G125" s="73"/>
    </row>
    <row r="126" spans="1:7" ht="18" x14ac:dyDescent="0.25">
      <c r="A126" s="71" t="s">
        <v>47</v>
      </c>
      <c r="B126" s="71" t="s">
        <v>32</v>
      </c>
      <c r="C126" s="71" t="s">
        <v>36</v>
      </c>
      <c r="D126" s="76" t="s">
        <v>38</v>
      </c>
      <c r="E126" s="75">
        <v>130</v>
      </c>
      <c r="F126" s="72"/>
    </row>
    <row r="127" spans="1:7" ht="18" x14ac:dyDescent="0.25">
      <c r="A127" s="71" t="s">
        <v>45</v>
      </c>
      <c r="B127" s="71" t="s">
        <v>8</v>
      </c>
      <c r="C127" s="71" t="s">
        <v>9</v>
      </c>
      <c r="D127" s="76" t="s">
        <v>10</v>
      </c>
      <c r="E127" s="75">
        <v>206</v>
      </c>
      <c r="F127" s="72">
        <v>45084</v>
      </c>
      <c r="G127" t="s">
        <v>11</v>
      </c>
    </row>
    <row r="128" spans="1:7" ht="18" x14ac:dyDescent="0.25">
      <c r="A128" s="71" t="s">
        <v>45</v>
      </c>
      <c r="B128" s="71" t="s">
        <v>8</v>
      </c>
      <c r="C128" s="71" t="s">
        <v>9</v>
      </c>
      <c r="D128" s="76" t="s">
        <v>12</v>
      </c>
      <c r="E128" s="75">
        <v>116</v>
      </c>
      <c r="F128" s="72">
        <v>45079</v>
      </c>
      <c r="G128" t="s">
        <v>11</v>
      </c>
    </row>
    <row r="129" spans="1:7" ht="18" x14ac:dyDescent="0.25">
      <c r="A129" s="71" t="s">
        <v>45</v>
      </c>
      <c r="B129" s="71" t="s">
        <v>8</v>
      </c>
      <c r="C129" s="71" t="s">
        <v>9</v>
      </c>
      <c r="D129" s="76" t="s">
        <v>13</v>
      </c>
      <c r="E129" s="75">
        <v>1656</v>
      </c>
      <c r="F129" s="72">
        <v>45079</v>
      </c>
      <c r="G129" t="s">
        <v>11</v>
      </c>
    </row>
    <row r="130" spans="1:7" ht="18" x14ac:dyDescent="0.25">
      <c r="A130" s="71" t="s">
        <v>45</v>
      </c>
      <c r="B130" s="71" t="s">
        <v>8</v>
      </c>
      <c r="C130" s="71" t="s">
        <v>9</v>
      </c>
      <c r="D130" s="76" t="s">
        <v>14</v>
      </c>
      <c r="E130" s="75">
        <v>165</v>
      </c>
      <c r="F130" s="72">
        <v>45080</v>
      </c>
      <c r="G130" t="s">
        <v>11</v>
      </c>
    </row>
    <row r="131" spans="1:7" ht="18" x14ac:dyDescent="0.25">
      <c r="A131" s="71" t="s">
        <v>45</v>
      </c>
      <c r="B131" s="71" t="s">
        <v>8</v>
      </c>
      <c r="C131" s="71" t="s">
        <v>9</v>
      </c>
      <c r="D131" s="76" t="s">
        <v>15</v>
      </c>
      <c r="E131" s="75">
        <v>5165</v>
      </c>
      <c r="F131" s="72">
        <v>45081</v>
      </c>
      <c r="G131" t="s">
        <v>11</v>
      </c>
    </row>
    <row r="132" spans="1:7" ht="18" x14ac:dyDescent="0.25">
      <c r="A132" s="71" t="s">
        <v>45</v>
      </c>
      <c r="B132" s="71" t="s">
        <v>8</v>
      </c>
      <c r="C132" s="71" t="s">
        <v>9</v>
      </c>
      <c r="D132" s="76" t="s">
        <v>16</v>
      </c>
      <c r="E132" s="75">
        <v>894</v>
      </c>
      <c r="F132" s="72">
        <v>45082</v>
      </c>
      <c r="G132" t="s">
        <v>11</v>
      </c>
    </row>
    <row r="133" spans="1:7" ht="18" x14ac:dyDescent="0.25">
      <c r="A133" s="71" t="s">
        <v>45</v>
      </c>
      <c r="B133" s="71" t="s">
        <v>8</v>
      </c>
      <c r="C133" s="71" t="s">
        <v>9</v>
      </c>
      <c r="D133" s="76" t="s">
        <v>17</v>
      </c>
      <c r="E133" s="75">
        <v>5165</v>
      </c>
      <c r="F133" s="72">
        <v>45083</v>
      </c>
      <c r="G133" t="s">
        <v>11</v>
      </c>
    </row>
    <row r="134" spans="1:7" ht="18" x14ac:dyDescent="0.25">
      <c r="A134" s="71" t="s">
        <v>45</v>
      </c>
      <c r="B134" s="71" t="s">
        <v>8</v>
      </c>
      <c r="C134" s="71" t="s">
        <v>9</v>
      </c>
      <c r="D134" s="76" t="s">
        <v>18</v>
      </c>
      <c r="E134" s="75">
        <v>311</v>
      </c>
      <c r="F134" s="72">
        <v>45084</v>
      </c>
      <c r="G134" t="s">
        <v>11</v>
      </c>
    </row>
    <row r="135" spans="1:7" ht="18" x14ac:dyDescent="0.25">
      <c r="A135" s="71" t="s">
        <v>45</v>
      </c>
      <c r="B135" s="71" t="s">
        <v>8</v>
      </c>
      <c r="C135" s="71" t="s">
        <v>9</v>
      </c>
      <c r="D135" s="76" t="s">
        <v>19</v>
      </c>
      <c r="E135" s="75">
        <v>615</v>
      </c>
      <c r="F135" s="72">
        <v>45085</v>
      </c>
      <c r="G135" t="s">
        <v>11</v>
      </c>
    </row>
    <row r="136" spans="1:7" ht="18" x14ac:dyDescent="0.25">
      <c r="A136" s="71" t="s">
        <v>45</v>
      </c>
      <c r="B136" s="71" t="s">
        <v>8</v>
      </c>
      <c r="C136" s="71" t="s">
        <v>20</v>
      </c>
      <c r="D136" s="76" t="s">
        <v>21</v>
      </c>
      <c r="E136" s="75">
        <v>561</v>
      </c>
      <c r="F136" s="72">
        <v>45086</v>
      </c>
      <c r="G136" t="s">
        <v>11</v>
      </c>
    </row>
    <row r="137" spans="1:7" ht="18" x14ac:dyDescent="0.25">
      <c r="A137" s="71" t="s">
        <v>45</v>
      </c>
      <c r="B137" s="71" t="s">
        <v>8</v>
      </c>
      <c r="C137" s="71" t="s">
        <v>20</v>
      </c>
      <c r="D137" s="76" t="s">
        <v>22</v>
      </c>
      <c r="E137" s="75">
        <v>415</v>
      </c>
      <c r="F137" s="72">
        <v>45081</v>
      </c>
      <c r="G137" t="s">
        <v>11</v>
      </c>
    </row>
    <row r="138" spans="1:7" ht="18" x14ac:dyDescent="0.25">
      <c r="A138" s="71" t="s">
        <v>45</v>
      </c>
      <c r="B138" s="71" t="s">
        <v>8</v>
      </c>
      <c r="C138" s="71" t="s">
        <v>20</v>
      </c>
      <c r="D138" s="76" t="s">
        <v>23</v>
      </c>
      <c r="E138" s="75">
        <v>62</v>
      </c>
      <c r="F138" s="72">
        <v>45082</v>
      </c>
      <c r="G138" t="s">
        <v>11</v>
      </c>
    </row>
    <row r="139" spans="1:7" ht="18" x14ac:dyDescent="0.25">
      <c r="A139" s="71" t="s">
        <v>45</v>
      </c>
      <c r="B139" s="71" t="s">
        <v>8</v>
      </c>
      <c r="C139" s="71" t="s">
        <v>24</v>
      </c>
      <c r="D139" s="76" t="s">
        <v>10</v>
      </c>
      <c r="E139" s="75">
        <v>165</v>
      </c>
      <c r="F139" s="72">
        <v>45083</v>
      </c>
      <c r="G139" t="s">
        <v>11</v>
      </c>
    </row>
    <row r="140" spans="1:7" ht="18" x14ac:dyDescent="0.25">
      <c r="A140" s="71" t="s">
        <v>45</v>
      </c>
      <c r="B140" s="71" t="s">
        <v>8</v>
      </c>
      <c r="C140" s="71" t="s">
        <v>24</v>
      </c>
      <c r="D140" s="76" t="s">
        <v>25</v>
      </c>
      <c r="E140" s="75">
        <v>915</v>
      </c>
      <c r="F140" s="72">
        <v>45084</v>
      </c>
      <c r="G140" t="s">
        <v>11</v>
      </c>
    </row>
    <row r="141" spans="1:7" ht="18" x14ac:dyDescent="0.25">
      <c r="A141" s="71" t="s">
        <v>45</v>
      </c>
      <c r="B141" s="71" t="s">
        <v>8</v>
      </c>
      <c r="C141" s="71" t="s">
        <v>24</v>
      </c>
      <c r="D141" s="76" t="s">
        <v>26</v>
      </c>
      <c r="E141" s="75">
        <v>251</v>
      </c>
      <c r="F141" s="72">
        <v>45080</v>
      </c>
      <c r="G141" t="s">
        <v>11</v>
      </c>
    </row>
    <row r="142" spans="1:7" ht="18" x14ac:dyDescent="0.25">
      <c r="A142" s="71" t="s">
        <v>45</v>
      </c>
      <c r="B142" s="71" t="s">
        <v>8</v>
      </c>
      <c r="C142" s="71" t="s">
        <v>24</v>
      </c>
      <c r="D142" s="76" t="s">
        <v>27</v>
      </c>
      <c r="E142" s="75">
        <v>789</v>
      </c>
      <c r="F142" s="72">
        <v>45081</v>
      </c>
      <c r="G142" t="s">
        <v>11</v>
      </c>
    </row>
    <row r="143" spans="1:7" ht="18" x14ac:dyDescent="0.25">
      <c r="A143" s="71" t="s">
        <v>45</v>
      </c>
      <c r="B143" s="71" t="s">
        <v>8</v>
      </c>
      <c r="C143" s="71" t="s">
        <v>24</v>
      </c>
      <c r="D143" s="76" t="s">
        <v>28</v>
      </c>
      <c r="E143" s="75">
        <v>59</v>
      </c>
      <c r="F143" s="72">
        <v>45082</v>
      </c>
      <c r="G143" t="s">
        <v>11</v>
      </c>
    </row>
    <row r="144" spans="1:7" ht="18" x14ac:dyDescent="0.25">
      <c r="A144" s="71" t="s">
        <v>45</v>
      </c>
      <c r="B144" s="71" t="s">
        <v>8</v>
      </c>
      <c r="C144" s="71" t="s">
        <v>24</v>
      </c>
      <c r="D144" s="76" t="s">
        <v>29</v>
      </c>
      <c r="E144" s="75">
        <v>478</v>
      </c>
      <c r="F144" s="72">
        <v>45083</v>
      </c>
      <c r="G144" t="s">
        <v>11</v>
      </c>
    </row>
    <row r="145" spans="1:7" ht="18" x14ac:dyDescent="0.25">
      <c r="A145" s="71" t="s">
        <v>45</v>
      </c>
      <c r="B145" s="71" t="s">
        <v>8</v>
      </c>
      <c r="C145" s="71" t="s">
        <v>24</v>
      </c>
      <c r="D145" s="76" t="s">
        <v>30</v>
      </c>
      <c r="E145" s="75">
        <v>879</v>
      </c>
      <c r="F145" s="72">
        <v>45084</v>
      </c>
      <c r="G145" t="s">
        <v>11</v>
      </c>
    </row>
    <row r="146" spans="1:7" ht="18" x14ac:dyDescent="0.25">
      <c r="A146" s="71" t="s">
        <v>45</v>
      </c>
      <c r="B146" s="71" t="s">
        <v>8</v>
      </c>
      <c r="C146" s="71" t="s">
        <v>24</v>
      </c>
      <c r="D146" s="76" t="s">
        <v>31</v>
      </c>
      <c r="E146" s="75">
        <v>578</v>
      </c>
      <c r="F146" s="72">
        <v>45085</v>
      </c>
      <c r="G146" t="s">
        <v>11</v>
      </c>
    </row>
    <row r="147" spans="1:7" ht="18" x14ac:dyDescent="0.25">
      <c r="A147" s="71" t="s">
        <v>45</v>
      </c>
      <c r="B147" s="71" t="s">
        <v>8</v>
      </c>
      <c r="C147" s="71" t="s">
        <v>24</v>
      </c>
      <c r="D147" s="76" t="s">
        <v>19</v>
      </c>
      <c r="E147" s="75">
        <v>897</v>
      </c>
      <c r="F147" s="72">
        <v>45086</v>
      </c>
      <c r="G147" t="s">
        <v>11</v>
      </c>
    </row>
    <row r="148" spans="1:7" ht="18" x14ac:dyDescent="0.25">
      <c r="A148" s="71" t="s">
        <v>45</v>
      </c>
      <c r="B148" s="71" t="s">
        <v>32</v>
      </c>
      <c r="C148" s="71" t="s">
        <v>33</v>
      </c>
      <c r="D148" s="76" t="s">
        <v>34</v>
      </c>
      <c r="E148" s="75">
        <v>20000</v>
      </c>
      <c r="F148" s="72"/>
    </row>
    <row r="149" spans="1:7" ht="18" x14ac:dyDescent="0.25">
      <c r="A149" s="71" t="s">
        <v>45</v>
      </c>
      <c r="B149" s="71" t="s">
        <v>32</v>
      </c>
      <c r="C149" s="71" t="s">
        <v>33</v>
      </c>
      <c r="D149" s="76" t="s">
        <v>35</v>
      </c>
      <c r="E149" s="75">
        <v>515</v>
      </c>
      <c r="F149" s="72"/>
    </row>
    <row r="150" spans="1:7" ht="18" x14ac:dyDescent="0.25">
      <c r="A150" s="71" t="s">
        <v>45</v>
      </c>
      <c r="B150" s="71" t="s">
        <v>32</v>
      </c>
      <c r="C150" s="71" t="s">
        <v>36</v>
      </c>
      <c r="D150" s="76" t="s">
        <v>37</v>
      </c>
      <c r="E150" s="75">
        <v>5949</v>
      </c>
      <c r="F150" s="72"/>
    </row>
    <row r="151" spans="1:7" ht="18" x14ac:dyDescent="0.25">
      <c r="A151" s="71" t="s">
        <v>45</v>
      </c>
      <c r="B151" s="71" t="s">
        <v>32</v>
      </c>
      <c r="C151" s="71" t="s">
        <v>36</v>
      </c>
      <c r="D151" s="76" t="s">
        <v>38</v>
      </c>
      <c r="E151" s="75">
        <v>1000</v>
      </c>
      <c r="F151" s="72"/>
    </row>
    <row r="152" spans="1:7" ht="18" x14ac:dyDescent="0.25">
      <c r="A152" s="71" t="s">
        <v>44</v>
      </c>
      <c r="B152" s="71" t="s">
        <v>8</v>
      </c>
      <c r="C152" s="71" t="s">
        <v>9</v>
      </c>
      <c r="D152" s="76" t="s">
        <v>10</v>
      </c>
      <c r="E152" s="75">
        <v>1561</v>
      </c>
      <c r="F152" s="72">
        <v>45114</v>
      </c>
      <c r="G152" t="s">
        <v>11</v>
      </c>
    </row>
    <row r="153" spans="1:7" ht="18" x14ac:dyDescent="0.25">
      <c r="A153" s="71" t="s">
        <v>44</v>
      </c>
      <c r="B153" s="71" t="s">
        <v>8</v>
      </c>
      <c r="C153" s="71" t="s">
        <v>9</v>
      </c>
      <c r="D153" s="76" t="s">
        <v>12</v>
      </c>
      <c r="E153" s="75">
        <v>494</v>
      </c>
      <c r="F153" s="72">
        <v>45109</v>
      </c>
      <c r="G153" t="s">
        <v>11</v>
      </c>
    </row>
    <row r="154" spans="1:7" ht="18" x14ac:dyDescent="0.25">
      <c r="A154" s="71" t="s">
        <v>44</v>
      </c>
      <c r="B154" s="71" t="s">
        <v>8</v>
      </c>
      <c r="C154" s="71" t="s">
        <v>9</v>
      </c>
      <c r="D154" s="76" t="s">
        <v>13</v>
      </c>
      <c r="E154" s="75">
        <v>4894</v>
      </c>
      <c r="F154" s="72">
        <v>45109</v>
      </c>
      <c r="G154" t="s">
        <v>11</v>
      </c>
    </row>
    <row r="155" spans="1:7" ht="18" x14ac:dyDescent="0.25">
      <c r="A155" s="71" t="s">
        <v>44</v>
      </c>
      <c r="B155" s="71" t="s">
        <v>8</v>
      </c>
      <c r="C155" s="71" t="s">
        <v>9</v>
      </c>
      <c r="D155" s="76" t="s">
        <v>14</v>
      </c>
      <c r="E155" s="75">
        <v>641</v>
      </c>
      <c r="F155" s="72">
        <v>45110</v>
      </c>
      <c r="G155" t="s">
        <v>11</v>
      </c>
    </row>
    <row r="156" spans="1:7" ht="18" x14ac:dyDescent="0.25">
      <c r="A156" s="71" t="s">
        <v>44</v>
      </c>
      <c r="B156" s="71" t="s">
        <v>8</v>
      </c>
      <c r="C156" s="71" t="s">
        <v>9</v>
      </c>
      <c r="D156" s="76" t="s">
        <v>15</v>
      </c>
      <c r="E156" s="75">
        <v>2318</v>
      </c>
      <c r="F156" s="72">
        <v>45111</v>
      </c>
      <c r="G156" t="s">
        <v>11</v>
      </c>
    </row>
    <row r="157" spans="1:7" ht="18" x14ac:dyDescent="0.25">
      <c r="A157" s="71" t="s">
        <v>44</v>
      </c>
      <c r="B157" s="71" t="s">
        <v>8</v>
      </c>
      <c r="C157" s="71" t="s">
        <v>9</v>
      </c>
      <c r="D157" s="76" t="s">
        <v>16</v>
      </c>
      <c r="E157" s="75">
        <v>747</v>
      </c>
      <c r="F157" s="72">
        <v>45112</v>
      </c>
      <c r="G157" t="s">
        <v>11</v>
      </c>
    </row>
    <row r="158" spans="1:7" ht="18" x14ac:dyDescent="0.25">
      <c r="A158" s="71" t="s">
        <v>44</v>
      </c>
      <c r="B158" s="71" t="s">
        <v>8</v>
      </c>
      <c r="C158" s="71" t="s">
        <v>9</v>
      </c>
      <c r="D158" s="76" t="s">
        <v>17</v>
      </c>
      <c r="E158" s="75">
        <v>984</v>
      </c>
      <c r="F158" s="72">
        <v>45113</v>
      </c>
      <c r="G158" t="s">
        <v>11</v>
      </c>
    </row>
    <row r="159" spans="1:7" ht="18" x14ac:dyDescent="0.25">
      <c r="A159" s="71" t="s">
        <v>44</v>
      </c>
      <c r="B159" s="71" t="s">
        <v>8</v>
      </c>
      <c r="C159" s="71" t="s">
        <v>9</v>
      </c>
      <c r="D159" s="76" t="s">
        <v>18</v>
      </c>
      <c r="E159" s="75">
        <v>477</v>
      </c>
      <c r="F159" s="72">
        <v>45114</v>
      </c>
      <c r="G159" t="s">
        <v>11</v>
      </c>
    </row>
    <row r="160" spans="1:7" ht="18" x14ac:dyDescent="0.25">
      <c r="A160" s="71" t="s">
        <v>44</v>
      </c>
      <c r="B160" s="71" t="s">
        <v>8</v>
      </c>
      <c r="C160" s="71" t="s">
        <v>9</v>
      </c>
      <c r="D160" s="76" t="s">
        <v>19</v>
      </c>
      <c r="E160" s="75">
        <v>84</v>
      </c>
      <c r="F160" s="72">
        <v>45115</v>
      </c>
      <c r="G160" t="s">
        <v>11</v>
      </c>
    </row>
    <row r="161" spans="1:7" ht="18" x14ac:dyDescent="0.25">
      <c r="A161" s="71" t="s">
        <v>44</v>
      </c>
      <c r="B161" s="71" t="s">
        <v>8</v>
      </c>
      <c r="C161" s="71" t="s">
        <v>20</v>
      </c>
      <c r="D161" s="76" t="s">
        <v>21</v>
      </c>
      <c r="E161" s="75">
        <v>787</v>
      </c>
      <c r="F161" s="72">
        <v>45116</v>
      </c>
      <c r="G161" t="s">
        <v>11</v>
      </c>
    </row>
    <row r="162" spans="1:7" ht="18" x14ac:dyDescent="0.25">
      <c r="A162" s="71" t="s">
        <v>44</v>
      </c>
      <c r="B162" s="71" t="s">
        <v>8</v>
      </c>
      <c r="C162" s="71" t="s">
        <v>20</v>
      </c>
      <c r="D162" s="76" t="s">
        <v>22</v>
      </c>
      <c r="E162" s="75">
        <v>894</v>
      </c>
      <c r="F162" s="72">
        <v>45111</v>
      </c>
      <c r="G162" t="s">
        <v>11</v>
      </c>
    </row>
    <row r="163" spans="1:7" ht="18" x14ac:dyDescent="0.25">
      <c r="A163" s="71" t="s">
        <v>44</v>
      </c>
      <c r="B163" s="71" t="s">
        <v>8</v>
      </c>
      <c r="C163" s="71" t="s">
        <v>20</v>
      </c>
      <c r="D163" s="76" t="s">
        <v>23</v>
      </c>
      <c r="E163" s="75">
        <v>97</v>
      </c>
      <c r="F163" s="72">
        <v>45112</v>
      </c>
      <c r="G163" t="s">
        <v>11</v>
      </c>
    </row>
    <row r="164" spans="1:7" ht="18" x14ac:dyDescent="0.25">
      <c r="A164" s="71" t="s">
        <v>44</v>
      </c>
      <c r="B164" s="71" t="s">
        <v>8</v>
      </c>
      <c r="C164" s="71" t="s">
        <v>24</v>
      </c>
      <c r="D164" s="76" t="s">
        <v>10</v>
      </c>
      <c r="E164" s="75">
        <v>546</v>
      </c>
      <c r="F164" s="72">
        <v>45113</v>
      </c>
      <c r="G164" t="s">
        <v>11</v>
      </c>
    </row>
    <row r="165" spans="1:7" ht="18" x14ac:dyDescent="0.25">
      <c r="A165" s="71" t="s">
        <v>44</v>
      </c>
      <c r="B165" s="71" t="s">
        <v>8</v>
      </c>
      <c r="C165" s="71" t="s">
        <v>24</v>
      </c>
      <c r="D165" s="76" t="s">
        <v>25</v>
      </c>
      <c r="E165" s="75">
        <v>400</v>
      </c>
      <c r="F165" s="72">
        <v>45114</v>
      </c>
      <c r="G165" t="s">
        <v>11</v>
      </c>
    </row>
    <row r="166" spans="1:7" ht="18" x14ac:dyDescent="0.25">
      <c r="A166" s="71" t="s">
        <v>44</v>
      </c>
      <c r="B166" s="71" t="s">
        <v>8</v>
      </c>
      <c r="C166" s="71" t="s">
        <v>24</v>
      </c>
      <c r="D166" s="76" t="s">
        <v>26</v>
      </c>
      <c r="E166" s="75">
        <v>987</v>
      </c>
      <c r="F166" s="72">
        <v>45110</v>
      </c>
      <c r="G166" t="s">
        <v>11</v>
      </c>
    </row>
    <row r="167" spans="1:7" ht="18" x14ac:dyDescent="0.25">
      <c r="A167" s="71" t="s">
        <v>44</v>
      </c>
      <c r="B167" s="71" t="s">
        <v>8</v>
      </c>
      <c r="C167" s="71" t="s">
        <v>24</v>
      </c>
      <c r="D167" s="76" t="s">
        <v>27</v>
      </c>
      <c r="E167" s="75">
        <v>152</v>
      </c>
      <c r="F167" s="72">
        <v>45111</v>
      </c>
      <c r="G167" t="s">
        <v>11</v>
      </c>
    </row>
    <row r="168" spans="1:7" ht="18" x14ac:dyDescent="0.25">
      <c r="A168" s="71" t="s">
        <v>44</v>
      </c>
      <c r="B168" s="71" t="s">
        <v>8</v>
      </c>
      <c r="C168" s="71" t="s">
        <v>24</v>
      </c>
      <c r="D168" s="76" t="s">
        <v>28</v>
      </c>
      <c r="E168" s="75">
        <v>516</v>
      </c>
      <c r="F168" s="72">
        <v>45112</v>
      </c>
      <c r="G168" t="s">
        <v>11</v>
      </c>
    </row>
    <row r="169" spans="1:7" ht="18" x14ac:dyDescent="0.25">
      <c r="A169" s="71" t="s">
        <v>44</v>
      </c>
      <c r="B169" s="71" t="s">
        <v>8</v>
      </c>
      <c r="C169" s="71" t="s">
        <v>24</v>
      </c>
      <c r="D169" s="76" t="s">
        <v>29</v>
      </c>
      <c r="E169" s="75">
        <v>16</v>
      </c>
      <c r="F169" s="72">
        <v>45113</v>
      </c>
      <c r="G169" t="s">
        <v>11</v>
      </c>
    </row>
    <row r="170" spans="1:7" ht="18" x14ac:dyDescent="0.25">
      <c r="A170" s="71" t="s">
        <v>44</v>
      </c>
      <c r="B170" s="71" t="s">
        <v>8</v>
      </c>
      <c r="C170" s="71" t="s">
        <v>24</v>
      </c>
      <c r="D170" s="76" t="s">
        <v>30</v>
      </c>
      <c r="E170" s="75">
        <v>489</v>
      </c>
      <c r="F170" s="72">
        <v>45114</v>
      </c>
      <c r="G170" t="s">
        <v>11</v>
      </c>
    </row>
    <row r="171" spans="1:7" ht="18" x14ac:dyDescent="0.25">
      <c r="A171" s="71" t="s">
        <v>44</v>
      </c>
      <c r="B171" s="71" t="s">
        <v>8</v>
      </c>
      <c r="C171" s="71" t="s">
        <v>24</v>
      </c>
      <c r="D171" s="76" t="s">
        <v>31</v>
      </c>
      <c r="E171" s="75">
        <v>6168</v>
      </c>
      <c r="F171" s="72">
        <v>45115</v>
      </c>
      <c r="G171" t="s">
        <v>11</v>
      </c>
    </row>
    <row r="172" spans="1:7" ht="18" x14ac:dyDescent="0.25">
      <c r="A172" s="71" t="s">
        <v>44</v>
      </c>
      <c r="B172" s="71" t="s">
        <v>8</v>
      </c>
      <c r="C172" s="71" t="s">
        <v>24</v>
      </c>
      <c r="D172" s="76" t="s">
        <v>19</v>
      </c>
      <c r="E172" s="75">
        <v>5641</v>
      </c>
      <c r="F172" s="72">
        <v>45116</v>
      </c>
      <c r="G172" t="s">
        <v>11</v>
      </c>
    </row>
    <row r="173" spans="1:7" ht="18" x14ac:dyDescent="0.25">
      <c r="A173" s="71" t="s">
        <v>44</v>
      </c>
      <c r="B173" s="71" t="s">
        <v>32</v>
      </c>
      <c r="C173" s="71" t="s">
        <v>33</v>
      </c>
      <c r="D173" s="76" t="s">
        <v>34</v>
      </c>
      <c r="E173" s="75">
        <v>61000</v>
      </c>
      <c r="F173" s="72"/>
    </row>
    <row r="174" spans="1:7" ht="18" x14ac:dyDescent="0.25">
      <c r="A174" s="71" t="s">
        <v>44</v>
      </c>
      <c r="B174" s="71" t="s">
        <v>32</v>
      </c>
      <c r="C174" s="71" t="s">
        <v>33</v>
      </c>
      <c r="D174" s="76" t="s">
        <v>35</v>
      </c>
      <c r="E174" s="75">
        <v>400</v>
      </c>
      <c r="F174" s="72"/>
    </row>
    <row r="175" spans="1:7" ht="18" x14ac:dyDescent="0.25">
      <c r="A175" s="71" t="s">
        <v>44</v>
      </c>
      <c r="B175" s="71" t="s">
        <v>32</v>
      </c>
      <c r="C175" s="71" t="s">
        <v>36</v>
      </c>
      <c r="D175" s="76" t="s">
        <v>37</v>
      </c>
      <c r="E175" s="75">
        <v>654</v>
      </c>
      <c r="F175" s="72"/>
    </row>
    <row r="176" spans="1:7" ht="18" x14ac:dyDescent="0.25">
      <c r="A176" s="71" t="s">
        <v>44</v>
      </c>
      <c r="B176" s="71" t="s">
        <v>32</v>
      </c>
      <c r="C176" s="71" t="s">
        <v>36</v>
      </c>
      <c r="D176" s="76" t="s">
        <v>38</v>
      </c>
      <c r="E176" s="75">
        <v>301</v>
      </c>
      <c r="F176" s="72"/>
    </row>
    <row r="177" spans="1:7" ht="18" x14ac:dyDescent="0.25">
      <c r="A177" s="71" t="s">
        <v>50</v>
      </c>
      <c r="B177" s="71" t="s">
        <v>8</v>
      </c>
      <c r="C177" s="71" t="s">
        <v>9</v>
      </c>
      <c r="D177" s="76" t="s">
        <v>10</v>
      </c>
      <c r="E177" s="75">
        <v>156</v>
      </c>
      <c r="F177" s="72">
        <v>45178</v>
      </c>
      <c r="G177" t="s">
        <v>11</v>
      </c>
    </row>
    <row r="178" spans="1:7" ht="18" x14ac:dyDescent="0.25">
      <c r="A178" s="71" t="s">
        <v>50</v>
      </c>
      <c r="B178" s="71" t="s">
        <v>8</v>
      </c>
      <c r="C178" s="71" t="s">
        <v>9</v>
      </c>
      <c r="D178" s="76" t="s">
        <v>12</v>
      </c>
      <c r="E178" s="75">
        <v>213</v>
      </c>
      <c r="F178" s="72">
        <v>45174</v>
      </c>
      <c r="G178" t="s">
        <v>11</v>
      </c>
    </row>
    <row r="179" spans="1:7" ht="18" x14ac:dyDescent="0.25">
      <c r="A179" s="71" t="s">
        <v>50</v>
      </c>
      <c r="B179" s="71" t="s">
        <v>8</v>
      </c>
      <c r="C179" s="71" t="s">
        <v>9</v>
      </c>
      <c r="D179" s="76" t="s">
        <v>13</v>
      </c>
      <c r="E179" s="75">
        <v>416</v>
      </c>
      <c r="F179" s="72">
        <v>45177</v>
      </c>
      <c r="G179" t="s">
        <v>11</v>
      </c>
    </row>
    <row r="180" spans="1:7" ht="18" x14ac:dyDescent="0.25">
      <c r="A180" s="71" t="s">
        <v>50</v>
      </c>
      <c r="B180" s="71" t="s">
        <v>8</v>
      </c>
      <c r="C180" s="71" t="s">
        <v>9</v>
      </c>
      <c r="D180" s="76" t="s">
        <v>14</v>
      </c>
      <c r="E180" s="75">
        <v>84</v>
      </c>
      <c r="F180" s="72">
        <v>45173</v>
      </c>
      <c r="G180" t="s">
        <v>11</v>
      </c>
    </row>
    <row r="181" spans="1:7" ht="18" x14ac:dyDescent="0.25">
      <c r="A181" s="71" t="s">
        <v>50</v>
      </c>
      <c r="B181" s="71" t="s">
        <v>8</v>
      </c>
      <c r="C181" s="71" t="s">
        <v>9</v>
      </c>
      <c r="D181" s="76" t="s">
        <v>15</v>
      </c>
      <c r="E181" s="75">
        <v>4156</v>
      </c>
      <c r="F181" s="72">
        <v>45175</v>
      </c>
      <c r="G181" t="s">
        <v>11</v>
      </c>
    </row>
    <row r="182" spans="1:7" ht="18" x14ac:dyDescent="0.25">
      <c r="A182" s="71" t="s">
        <v>50</v>
      </c>
      <c r="B182" s="71" t="s">
        <v>8</v>
      </c>
      <c r="C182" s="71" t="s">
        <v>9</v>
      </c>
      <c r="D182" s="76" t="s">
        <v>16</v>
      </c>
      <c r="E182" s="75">
        <v>747</v>
      </c>
      <c r="F182" s="72">
        <v>45176</v>
      </c>
      <c r="G182" t="s">
        <v>11</v>
      </c>
    </row>
    <row r="183" spans="1:7" ht="18" x14ac:dyDescent="0.25">
      <c r="A183" s="71" t="s">
        <v>50</v>
      </c>
      <c r="B183" s="71" t="s">
        <v>8</v>
      </c>
      <c r="C183" s="71" t="s">
        <v>9</v>
      </c>
      <c r="D183" s="76" t="s">
        <v>17</v>
      </c>
      <c r="E183" s="75">
        <v>898</v>
      </c>
      <c r="F183" s="72">
        <v>45172</v>
      </c>
      <c r="G183" t="s">
        <v>11</v>
      </c>
    </row>
    <row r="184" spans="1:7" ht="18" x14ac:dyDescent="0.25">
      <c r="A184" s="71" t="s">
        <v>50</v>
      </c>
      <c r="B184" s="71" t="s">
        <v>8</v>
      </c>
      <c r="C184" s="71" t="s">
        <v>9</v>
      </c>
      <c r="D184" s="76" t="s">
        <v>18</v>
      </c>
      <c r="E184" s="75">
        <v>597</v>
      </c>
      <c r="F184" s="72">
        <v>45176</v>
      </c>
      <c r="G184" t="s">
        <v>11</v>
      </c>
    </row>
    <row r="185" spans="1:7" ht="18" x14ac:dyDescent="0.25">
      <c r="A185" s="71" t="s">
        <v>50</v>
      </c>
      <c r="B185" s="71" t="s">
        <v>8</v>
      </c>
      <c r="C185" s="71" t="s">
        <v>9</v>
      </c>
      <c r="D185" s="76" t="s">
        <v>19</v>
      </c>
      <c r="E185" s="75">
        <v>466</v>
      </c>
      <c r="F185" s="72">
        <v>45177</v>
      </c>
      <c r="G185" t="s">
        <v>11</v>
      </c>
    </row>
    <row r="186" spans="1:7" ht="18" x14ac:dyDescent="0.25">
      <c r="A186" s="71" t="s">
        <v>50</v>
      </c>
      <c r="B186" s="71" t="s">
        <v>8</v>
      </c>
      <c r="C186" s="71" t="s">
        <v>20</v>
      </c>
      <c r="D186" s="76" t="s">
        <v>21</v>
      </c>
      <c r="E186" s="75">
        <v>254</v>
      </c>
      <c r="F186" s="72">
        <v>45173</v>
      </c>
      <c r="G186" t="s">
        <v>11</v>
      </c>
    </row>
    <row r="187" spans="1:7" ht="18" x14ac:dyDescent="0.25">
      <c r="A187" s="71" t="s">
        <v>50</v>
      </c>
      <c r="B187" s="71" t="s">
        <v>8</v>
      </c>
      <c r="C187" s="71" t="s">
        <v>20</v>
      </c>
      <c r="D187" s="76" t="s">
        <v>22</v>
      </c>
      <c r="E187" s="75">
        <v>549</v>
      </c>
      <c r="F187" s="72">
        <v>45173</v>
      </c>
      <c r="G187" t="s">
        <v>11</v>
      </c>
    </row>
    <row r="188" spans="1:7" ht="18" x14ac:dyDescent="0.25">
      <c r="A188" s="71" t="s">
        <v>50</v>
      </c>
      <c r="B188" s="71" t="s">
        <v>8</v>
      </c>
      <c r="C188" s="71" t="s">
        <v>20</v>
      </c>
      <c r="D188" s="76" t="s">
        <v>23</v>
      </c>
      <c r="E188" s="75">
        <v>158</v>
      </c>
      <c r="F188" s="72">
        <v>45170</v>
      </c>
      <c r="G188" t="s">
        <v>11</v>
      </c>
    </row>
    <row r="189" spans="1:7" ht="18" x14ac:dyDescent="0.25">
      <c r="A189" s="71" t="s">
        <v>50</v>
      </c>
      <c r="B189" s="71" t="s">
        <v>8</v>
      </c>
      <c r="C189" s="71" t="s">
        <v>24</v>
      </c>
      <c r="D189" s="76" t="s">
        <v>10</v>
      </c>
      <c r="E189" s="75">
        <v>494</v>
      </c>
      <c r="F189" s="72">
        <v>45175</v>
      </c>
      <c r="G189" t="s">
        <v>11</v>
      </c>
    </row>
    <row r="190" spans="1:7" ht="18" x14ac:dyDescent="0.25">
      <c r="A190" s="71" t="s">
        <v>50</v>
      </c>
      <c r="B190" s="71" t="s">
        <v>8</v>
      </c>
      <c r="C190" s="71" t="s">
        <v>24</v>
      </c>
      <c r="D190" s="76" t="s">
        <v>25</v>
      </c>
      <c r="E190" s="75">
        <v>848</v>
      </c>
      <c r="F190" s="72">
        <v>45170</v>
      </c>
      <c r="G190" t="s">
        <v>11</v>
      </c>
    </row>
    <row r="191" spans="1:7" ht="18" x14ac:dyDescent="0.25">
      <c r="A191" s="71" t="s">
        <v>50</v>
      </c>
      <c r="B191" s="71" t="s">
        <v>8</v>
      </c>
      <c r="C191" s="71" t="s">
        <v>24</v>
      </c>
      <c r="D191" s="76" t="s">
        <v>26</v>
      </c>
      <c r="E191" s="75">
        <v>894</v>
      </c>
      <c r="F191" s="72">
        <v>45172</v>
      </c>
      <c r="G191" t="s">
        <v>11</v>
      </c>
    </row>
    <row r="192" spans="1:7" ht="18" x14ac:dyDescent="0.25">
      <c r="A192" s="71" t="s">
        <v>50</v>
      </c>
      <c r="B192" s="71" t="s">
        <v>8</v>
      </c>
      <c r="C192" s="71" t="s">
        <v>24</v>
      </c>
      <c r="D192" s="76" t="s">
        <v>27</v>
      </c>
      <c r="E192" s="75">
        <v>47</v>
      </c>
      <c r="F192" s="72">
        <v>45173</v>
      </c>
      <c r="G192" t="s">
        <v>11</v>
      </c>
    </row>
    <row r="193" spans="1:7" ht="18" x14ac:dyDescent="0.25">
      <c r="A193" s="71" t="s">
        <v>50</v>
      </c>
      <c r="B193" s="71" t="s">
        <v>8</v>
      </c>
      <c r="C193" s="71" t="s">
        <v>24</v>
      </c>
      <c r="D193" s="76" t="s">
        <v>28</v>
      </c>
      <c r="E193" s="75">
        <v>849</v>
      </c>
      <c r="F193" s="72">
        <v>45175</v>
      </c>
      <c r="G193" t="s">
        <v>11</v>
      </c>
    </row>
    <row r="194" spans="1:7" ht="18" x14ac:dyDescent="0.25">
      <c r="A194" s="71" t="s">
        <v>50</v>
      </c>
      <c r="B194" s="71" t="s">
        <v>8</v>
      </c>
      <c r="C194" s="71" t="s">
        <v>24</v>
      </c>
      <c r="D194" s="76" t="s">
        <v>29</v>
      </c>
      <c r="E194" s="75">
        <v>487</v>
      </c>
      <c r="F194" s="72">
        <v>45176</v>
      </c>
      <c r="G194" t="s">
        <v>11</v>
      </c>
    </row>
    <row r="195" spans="1:7" ht="18" x14ac:dyDescent="0.25">
      <c r="A195" s="71" t="s">
        <v>50</v>
      </c>
      <c r="B195" s="71" t="s">
        <v>8</v>
      </c>
      <c r="C195" s="71" t="s">
        <v>24</v>
      </c>
      <c r="D195" s="76" t="s">
        <v>30</v>
      </c>
      <c r="E195" s="75">
        <v>468</v>
      </c>
      <c r="F195" s="72">
        <v>45177</v>
      </c>
      <c r="G195" t="s">
        <v>11</v>
      </c>
    </row>
    <row r="196" spans="1:7" ht="18" x14ac:dyDescent="0.25">
      <c r="A196" s="71" t="s">
        <v>50</v>
      </c>
      <c r="B196" s="71" t="s">
        <v>8</v>
      </c>
      <c r="C196" s="71" t="s">
        <v>24</v>
      </c>
      <c r="D196" s="76" t="s">
        <v>31</v>
      </c>
      <c r="E196" s="75">
        <v>5648</v>
      </c>
      <c r="F196" s="72">
        <v>45178</v>
      </c>
      <c r="G196" t="s">
        <v>11</v>
      </c>
    </row>
    <row r="197" spans="1:7" ht="18" x14ac:dyDescent="0.25">
      <c r="A197" s="71" t="s">
        <v>50</v>
      </c>
      <c r="B197" s="71" t="s">
        <v>8</v>
      </c>
      <c r="C197" s="71" t="s">
        <v>24</v>
      </c>
      <c r="D197" s="76" t="s">
        <v>19</v>
      </c>
      <c r="E197" s="75">
        <v>5468</v>
      </c>
      <c r="F197" s="72">
        <v>45173</v>
      </c>
      <c r="G197" t="s">
        <v>11</v>
      </c>
    </row>
    <row r="198" spans="1:7" ht="18" x14ac:dyDescent="0.25">
      <c r="A198" s="71" t="s">
        <v>50</v>
      </c>
      <c r="B198" s="71" t="s">
        <v>32</v>
      </c>
      <c r="C198" s="71" t="s">
        <v>33</v>
      </c>
      <c r="D198" s="76" t="s">
        <v>34</v>
      </c>
      <c r="E198" s="75">
        <v>54000</v>
      </c>
      <c r="F198" s="72"/>
    </row>
    <row r="199" spans="1:7" ht="18" x14ac:dyDescent="0.25">
      <c r="A199" s="71" t="s">
        <v>50</v>
      </c>
      <c r="B199" s="71" t="s">
        <v>32</v>
      </c>
      <c r="C199" s="71" t="s">
        <v>33</v>
      </c>
      <c r="D199" s="76" t="s">
        <v>35</v>
      </c>
      <c r="E199" s="75">
        <v>4856</v>
      </c>
      <c r="F199" s="72"/>
    </row>
    <row r="200" spans="1:7" ht="18" x14ac:dyDescent="0.25">
      <c r="A200" s="71" t="s">
        <v>50</v>
      </c>
      <c r="B200" s="71" t="s">
        <v>32</v>
      </c>
      <c r="C200" s="71" t="s">
        <v>36</v>
      </c>
      <c r="D200" s="76" t="s">
        <v>37</v>
      </c>
      <c r="E200" s="75">
        <v>6515</v>
      </c>
      <c r="F200" s="72"/>
    </row>
    <row r="201" spans="1:7" ht="18" x14ac:dyDescent="0.25">
      <c r="A201" s="71" t="s">
        <v>50</v>
      </c>
      <c r="B201" s="71" t="s">
        <v>32</v>
      </c>
      <c r="C201" s="71" t="s">
        <v>36</v>
      </c>
      <c r="D201" s="76" t="s">
        <v>38</v>
      </c>
      <c r="E201" s="75">
        <v>231</v>
      </c>
      <c r="F201" s="72"/>
    </row>
    <row r="202" spans="1:7" ht="18" x14ac:dyDescent="0.25">
      <c r="A202" s="71" t="s">
        <v>49</v>
      </c>
      <c r="B202" s="71" t="s">
        <v>8</v>
      </c>
      <c r="C202" s="71" t="s">
        <v>9</v>
      </c>
      <c r="D202" s="76" t="s">
        <v>10</v>
      </c>
      <c r="E202" s="75">
        <v>494</v>
      </c>
      <c r="F202" s="72">
        <v>45200</v>
      </c>
      <c r="G202" t="s">
        <v>11</v>
      </c>
    </row>
    <row r="203" spans="1:7" ht="18" x14ac:dyDescent="0.25">
      <c r="A203" s="71" t="s">
        <v>49</v>
      </c>
      <c r="B203" s="71" t="s">
        <v>8</v>
      </c>
      <c r="C203" s="71" t="s">
        <v>9</v>
      </c>
      <c r="D203" s="76" t="s">
        <v>12</v>
      </c>
      <c r="E203" s="75">
        <v>654</v>
      </c>
      <c r="F203" s="72">
        <v>45202</v>
      </c>
      <c r="G203" t="s">
        <v>11</v>
      </c>
    </row>
    <row r="204" spans="1:7" ht="18" x14ac:dyDescent="0.25">
      <c r="A204" s="71" t="s">
        <v>49</v>
      </c>
      <c r="B204" s="71" t="s">
        <v>8</v>
      </c>
      <c r="C204" s="71" t="s">
        <v>9</v>
      </c>
      <c r="D204" s="76" t="s">
        <v>13</v>
      </c>
      <c r="E204" s="75">
        <v>400</v>
      </c>
      <c r="F204" s="72">
        <v>45200</v>
      </c>
      <c r="G204" t="s">
        <v>11</v>
      </c>
    </row>
    <row r="205" spans="1:7" ht="18" x14ac:dyDescent="0.25">
      <c r="A205" s="71" t="s">
        <v>49</v>
      </c>
      <c r="B205" s="71" t="s">
        <v>8</v>
      </c>
      <c r="C205" s="71" t="s">
        <v>9</v>
      </c>
      <c r="D205" s="76" t="s">
        <v>14</v>
      </c>
      <c r="E205" s="75">
        <v>849</v>
      </c>
      <c r="F205" s="72">
        <v>45203</v>
      </c>
      <c r="G205" t="s">
        <v>11</v>
      </c>
    </row>
    <row r="206" spans="1:7" ht="18" x14ac:dyDescent="0.25">
      <c r="A206" s="71" t="s">
        <v>49</v>
      </c>
      <c r="B206" s="71" t="s">
        <v>8</v>
      </c>
      <c r="C206" s="71" t="s">
        <v>9</v>
      </c>
      <c r="D206" s="76" t="s">
        <v>15</v>
      </c>
      <c r="E206" s="75">
        <v>564</v>
      </c>
      <c r="F206" s="72">
        <v>45205</v>
      </c>
      <c r="G206" t="s">
        <v>11</v>
      </c>
    </row>
    <row r="207" spans="1:7" ht="18" x14ac:dyDescent="0.25">
      <c r="A207" s="71" t="s">
        <v>49</v>
      </c>
      <c r="B207" s="71" t="s">
        <v>8</v>
      </c>
      <c r="C207" s="71" t="s">
        <v>9</v>
      </c>
      <c r="D207" s="76" t="s">
        <v>16</v>
      </c>
      <c r="E207" s="75">
        <v>6487</v>
      </c>
      <c r="F207" s="72">
        <v>45206</v>
      </c>
      <c r="G207" t="s">
        <v>11</v>
      </c>
    </row>
    <row r="208" spans="1:7" ht="18" x14ac:dyDescent="0.25">
      <c r="A208" s="71" t="s">
        <v>49</v>
      </c>
      <c r="B208" s="71" t="s">
        <v>8</v>
      </c>
      <c r="C208" s="71" t="s">
        <v>9</v>
      </c>
      <c r="D208" s="76" t="s">
        <v>17</v>
      </c>
      <c r="E208" s="75">
        <v>898</v>
      </c>
      <c r="F208" s="72">
        <v>45205</v>
      </c>
      <c r="G208" t="s">
        <v>11</v>
      </c>
    </row>
    <row r="209" spans="1:7" ht="18" x14ac:dyDescent="0.25">
      <c r="A209" s="71" t="s">
        <v>49</v>
      </c>
      <c r="B209" s="71" t="s">
        <v>8</v>
      </c>
      <c r="C209" s="71" t="s">
        <v>9</v>
      </c>
      <c r="D209" s="76" t="s">
        <v>18</v>
      </c>
      <c r="E209" s="75">
        <v>546</v>
      </c>
      <c r="F209" s="72">
        <v>45206</v>
      </c>
      <c r="G209" t="s">
        <v>11</v>
      </c>
    </row>
    <row r="210" spans="1:7" ht="18" x14ac:dyDescent="0.25">
      <c r="A210" s="71" t="s">
        <v>49</v>
      </c>
      <c r="B210" s="71" t="s">
        <v>8</v>
      </c>
      <c r="C210" s="71" t="s">
        <v>9</v>
      </c>
      <c r="D210" s="76" t="s">
        <v>19</v>
      </c>
      <c r="E210" s="75">
        <v>1506</v>
      </c>
      <c r="F210" s="72">
        <v>45207</v>
      </c>
      <c r="G210" t="s">
        <v>11</v>
      </c>
    </row>
    <row r="211" spans="1:7" ht="18" x14ac:dyDescent="0.25">
      <c r="A211" s="71" t="s">
        <v>49</v>
      </c>
      <c r="B211" s="71" t="s">
        <v>8</v>
      </c>
      <c r="C211" s="71" t="s">
        <v>20</v>
      </c>
      <c r="D211" s="76" t="s">
        <v>21</v>
      </c>
      <c r="E211" s="75">
        <v>496</v>
      </c>
      <c r="F211" s="72">
        <v>45208</v>
      </c>
      <c r="G211" t="s">
        <v>11</v>
      </c>
    </row>
    <row r="212" spans="1:7" ht="18" x14ac:dyDescent="0.25">
      <c r="A212" s="71" t="s">
        <v>49</v>
      </c>
      <c r="B212" s="71" t="s">
        <v>8</v>
      </c>
      <c r="C212" s="71" t="s">
        <v>20</v>
      </c>
      <c r="D212" s="76" t="s">
        <v>22</v>
      </c>
      <c r="E212" s="75">
        <v>414</v>
      </c>
      <c r="F212" s="72">
        <v>45203</v>
      </c>
      <c r="G212" t="s">
        <v>11</v>
      </c>
    </row>
    <row r="213" spans="1:7" ht="18" x14ac:dyDescent="0.25">
      <c r="A213" s="71" t="s">
        <v>49</v>
      </c>
      <c r="B213" s="71" t="s">
        <v>8</v>
      </c>
      <c r="C213" s="71" t="s">
        <v>20</v>
      </c>
      <c r="D213" s="76" t="s">
        <v>23</v>
      </c>
      <c r="E213" s="75">
        <v>8456</v>
      </c>
      <c r="F213" s="72">
        <v>45204</v>
      </c>
      <c r="G213" t="s">
        <v>11</v>
      </c>
    </row>
    <row r="214" spans="1:7" ht="18" x14ac:dyDescent="0.25">
      <c r="A214" s="71" t="s">
        <v>49</v>
      </c>
      <c r="B214" s="71" t="s">
        <v>8</v>
      </c>
      <c r="C214" s="71" t="s">
        <v>24</v>
      </c>
      <c r="D214" s="76" t="s">
        <v>10</v>
      </c>
      <c r="E214" s="75">
        <v>400</v>
      </c>
      <c r="F214" s="72">
        <v>45205</v>
      </c>
      <c r="G214" t="s">
        <v>11</v>
      </c>
    </row>
    <row r="215" spans="1:7" ht="18" x14ac:dyDescent="0.25">
      <c r="A215" s="71" t="s">
        <v>49</v>
      </c>
      <c r="B215" s="71" t="s">
        <v>8</v>
      </c>
      <c r="C215" s="71" t="s">
        <v>24</v>
      </c>
      <c r="D215" s="76" t="s">
        <v>25</v>
      </c>
      <c r="E215" s="75">
        <v>4864</v>
      </c>
      <c r="F215" s="72">
        <v>45206</v>
      </c>
      <c r="G215" t="s">
        <v>11</v>
      </c>
    </row>
    <row r="216" spans="1:7" ht="18" x14ac:dyDescent="0.25">
      <c r="A216" s="71" t="s">
        <v>49</v>
      </c>
      <c r="B216" s="71" t="s">
        <v>8</v>
      </c>
      <c r="C216" s="71" t="s">
        <v>24</v>
      </c>
      <c r="D216" s="76" t="s">
        <v>26</v>
      </c>
      <c r="E216" s="75">
        <v>486</v>
      </c>
      <c r="F216" s="72">
        <v>45202</v>
      </c>
      <c r="G216" t="s">
        <v>11</v>
      </c>
    </row>
    <row r="217" spans="1:7" ht="18" x14ac:dyDescent="0.25">
      <c r="A217" s="71" t="s">
        <v>49</v>
      </c>
      <c r="B217" s="71" t="s">
        <v>8</v>
      </c>
      <c r="C217" s="71" t="s">
        <v>24</v>
      </c>
      <c r="D217" s="76" t="s">
        <v>27</v>
      </c>
      <c r="E217" s="75">
        <v>400</v>
      </c>
      <c r="F217" s="72">
        <v>45203</v>
      </c>
      <c r="G217" t="s">
        <v>11</v>
      </c>
    </row>
    <row r="218" spans="1:7" ht="18" x14ac:dyDescent="0.25">
      <c r="A218" s="71" t="s">
        <v>49</v>
      </c>
      <c r="B218" s="71" t="s">
        <v>8</v>
      </c>
      <c r="C218" s="71" t="s">
        <v>24</v>
      </c>
      <c r="D218" s="76" t="s">
        <v>28</v>
      </c>
      <c r="E218" s="75">
        <v>4896</v>
      </c>
      <c r="F218" s="72">
        <v>45205</v>
      </c>
      <c r="G218" t="s">
        <v>11</v>
      </c>
    </row>
    <row r="219" spans="1:7" ht="18" x14ac:dyDescent="0.25">
      <c r="A219" s="71" t="s">
        <v>49</v>
      </c>
      <c r="B219" s="71" t="s">
        <v>8</v>
      </c>
      <c r="C219" s="71" t="s">
        <v>24</v>
      </c>
      <c r="D219" s="76" t="s">
        <v>29</v>
      </c>
      <c r="E219" s="75">
        <v>874</v>
      </c>
      <c r="F219" s="72">
        <v>45206</v>
      </c>
      <c r="G219" t="s">
        <v>11</v>
      </c>
    </row>
    <row r="220" spans="1:7" ht="18" x14ac:dyDescent="0.25">
      <c r="A220" s="71" t="s">
        <v>49</v>
      </c>
      <c r="B220" s="71" t="s">
        <v>8</v>
      </c>
      <c r="C220" s="71" t="s">
        <v>24</v>
      </c>
      <c r="D220" s="76" t="s">
        <v>30</v>
      </c>
      <c r="E220" s="75">
        <v>655</v>
      </c>
      <c r="F220" s="72">
        <v>45207</v>
      </c>
      <c r="G220" t="s">
        <v>11</v>
      </c>
    </row>
    <row r="221" spans="1:7" ht="18" x14ac:dyDescent="0.25">
      <c r="A221" s="71" t="s">
        <v>49</v>
      </c>
      <c r="B221" s="71" t="s">
        <v>8</v>
      </c>
      <c r="C221" s="71" t="s">
        <v>24</v>
      </c>
      <c r="D221" s="76" t="s">
        <v>31</v>
      </c>
      <c r="E221" s="75">
        <v>445</v>
      </c>
      <c r="F221" s="72">
        <v>45208</v>
      </c>
      <c r="G221" t="s">
        <v>11</v>
      </c>
    </row>
    <row r="222" spans="1:7" ht="18" x14ac:dyDescent="0.25">
      <c r="A222" s="71" t="s">
        <v>49</v>
      </c>
      <c r="B222" s="71" t="s">
        <v>8</v>
      </c>
      <c r="C222" s="71" t="s">
        <v>24</v>
      </c>
      <c r="D222" s="76" t="s">
        <v>19</v>
      </c>
      <c r="E222" s="75">
        <v>400</v>
      </c>
      <c r="F222" s="72">
        <v>45203</v>
      </c>
      <c r="G222" t="s">
        <v>11</v>
      </c>
    </row>
    <row r="223" spans="1:7" ht="18" x14ac:dyDescent="0.25">
      <c r="A223" s="71" t="s">
        <v>49</v>
      </c>
      <c r="B223" s="71" t="s">
        <v>32</v>
      </c>
      <c r="C223" s="71" t="s">
        <v>33</v>
      </c>
      <c r="D223" s="76" t="s">
        <v>34</v>
      </c>
      <c r="E223" s="75">
        <v>60000</v>
      </c>
      <c r="F223" s="72"/>
    </row>
    <row r="224" spans="1:7" ht="18" x14ac:dyDescent="0.25">
      <c r="A224" s="71" t="s">
        <v>49</v>
      </c>
      <c r="B224" s="71" t="s">
        <v>32</v>
      </c>
      <c r="C224" s="71" t="s">
        <v>33</v>
      </c>
      <c r="D224" s="76" t="s">
        <v>35</v>
      </c>
      <c r="E224" s="75">
        <v>15152</v>
      </c>
      <c r="F224" s="72"/>
    </row>
    <row r="225" spans="1:7" ht="18" x14ac:dyDescent="0.25">
      <c r="A225" s="71" t="s">
        <v>49</v>
      </c>
      <c r="B225" s="71" t="s">
        <v>32</v>
      </c>
      <c r="C225" s="71" t="s">
        <v>36</v>
      </c>
      <c r="D225" s="76" t="s">
        <v>37</v>
      </c>
      <c r="E225" s="75">
        <v>6215</v>
      </c>
      <c r="F225" s="72"/>
    </row>
    <row r="226" spans="1:7" ht="18" x14ac:dyDescent="0.25">
      <c r="A226" s="71" t="s">
        <v>49</v>
      </c>
      <c r="B226" s="71" t="s">
        <v>32</v>
      </c>
      <c r="C226" s="71" t="s">
        <v>36</v>
      </c>
      <c r="D226" s="76" t="s">
        <v>38</v>
      </c>
      <c r="E226" s="75">
        <v>120</v>
      </c>
      <c r="F226" s="72"/>
    </row>
    <row r="227" spans="1:7" ht="18" x14ac:dyDescent="0.25">
      <c r="A227" s="71" t="s">
        <v>48</v>
      </c>
      <c r="B227" s="71" t="s">
        <v>8</v>
      </c>
      <c r="C227" s="71" t="s">
        <v>9</v>
      </c>
      <c r="D227" s="76" t="s">
        <v>10</v>
      </c>
      <c r="E227" s="75">
        <v>4196</v>
      </c>
      <c r="F227" s="72">
        <v>45238</v>
      </c>
      <c r="G227" t="s">
        <v>11</v>
      </c>
    </row>
    <row r="228" spans="1:7" ht="18" x14ac:dyDescent="0.25">
      <c r="A228" s="71" t="s">
        <v>48</v>
      </c>
      <c r="B228" s="71" t="s">
        <v>8</v>
      </c>
      <c r="C228" s="71" t="s">
        <v>9</v>
      </c>
      <c r="D228" s="76" t="s">
        <v>12</v>
      </c>
      <c r="E228" s="75">
        <v>416</v>
      </c>
      <c r="F228" s="72">
        <v>45233</v>
      </c>
      <c r="G228" t="s">
        <v>11</v>
      </c>
    </row>
    <row r="229" spans="1:7" ht="18" x14ac:dyDescent="0.25">
      <c r="A229" s="71" t="s">
        <v>48</v>
      </c>
      <c r="B229" s="71" t="s">
        <v>8</v>
      </c>
      <c r="C229" s="71" t="s">
        <v>9</v>
      </c>
      <c r="D229" s="76" t="s">
        <v>13</v>
      </c>
      <c r="E229" s="75">
        <v>16</v>
      </c>
      <c r="F229" s="72">
        <v>45234</v>
      </c>
      <c r="G229" t="s">
        <v>11</v>
      </c>
    </row>
    <row r="230" spans="1:7" ht="18" x14ac:dyDescent="0.25">
      <c r="A230" s="71" t="s">
        <v>48</v>
      </c>
      <c r="B230" s="71" t="s">
        <v>8</v>
      </c>
      <c r="C230" s="71" t="s">
        <v>9</v>
      </c>
      <c r="D230" s="76" t="s">
        <v>14</v>
      </c>
      <c r="E230" s="75">
        <v>465</v>
      </c>
      <c r="F230" s="72">
        <v>45234</v>
      </c>
      <c r="G230" t="s">
        <v>11</v>
      </c>
    </row>
    <row r="231" spans="1:7" ht="18" x14ac:dyDescent="0.25">
      <c r="A231" s="71" t="s">
        <v>48</v>
      </c>
      <c r="B231" s="71" t="s">
        <v>8</v>
      </c>
      <c r="C231" s="71" t="s">
        <v>9</v>
      </c>
      <c r="D231" s="76" t="s">
        <v>15</v>
      </c>
      <c r="E231" s="75">
        <v>498</v>
      </c>
      <c r="F231" s="72">
        <v>45236</v>
      </c>
      <c r="G231" t="s">
        <v>11</v>
      </c>
    </row>
    <row r="232" spans="1:7" ht="18" x14ac:dyDescent="0.25">
      <c r="A232" s="71" t="s">
        <v>48</v>
      </c>
      <c r="B232" s="71" t="s">
        <v>8</v>
      </c>
      <c r="C232" s="71" t="s">
        <v>9</v>
      </c>
      <c r="D232" s="76" t="s">
        <v>16</v>
      </c>
      <c r="E232" s="75">
        <v>898</v>
      </c>
      <c r="F232" s="72">
        <v>45237</v>
      </c>
      <c r="G232" t="s">
        <v>11</v>
      </c>
    </row>
    <row r="233" spans="1:7" ht="18" x14ac:dyDescent="0.25">
      <c r="A233" s="71" t="s">
        <v>48</v>
      </c>
      <c r="B233" s="71" t="s">
        <v>8</v>
      </c>
      <c r="C233" s="71" t="s">
        <v>9</v>
      </c>
      <c r="D233" s="76" t="s">
        <v>17</v>
      </c>
      <c r="E233" s="75">
        <v>478</v>
      </c>
      <c r="F233" s="72">
        <v>45236</v>
      </c>
      <c r="G233" t="s">
        <v>11</v>
      </c>
    </row>
    <row r="234" spans="1:7" ht="18" x14ac:dyDescent="0.25">
      <c r="A234" s="71" t="s">
        <v>48</v>
      </c>
      <c r="B234" s="71" t="s">
        <v>8</v>
      </c>
      <c r="C234" s="71" t="s">
        <v>9</v>
      </c>
      <c r="D234" s="76" t="s">
        <v>18</v>
      </c>
      <c r="E234" s="75">
        <v>987</v>
      </c>
      <c r="F234" s="72">
        <v>45237</v>
      </c>
      <c r="G234" t="s">
        <v>11</v>
      </c>
    </row>
    <row r="235" spans="1:7" ht="18" x14ac:dyDescent="0.25">
      <c r="A235" s="71" t="s">
        <v>48</v>
      </c>
      <c r="B235" s="71" t="s">
        <v>8</v>
      </c>
      <c r="C235" s="71" t="s">
        <v>9</v>
      </c>
      <c r="D235" s="76" t="s">
        <v>19</v>
      </c>
      <c r="E235" s="75">
        <v>847</v>
      </c>
      <c r="F235" s="72">
        <v>45238</v>
      </c>
      <c r="G235" t="s">
        <v>11</v>
      </c>
    </row>
    <row r="236" spans="1:7" ht="18" x14ac:dyDescent="0.25">
      <c r="A236" s="71" t="s">
        <v>48</v>
      </c>
      <c r="B236" s="71" t="s">
        <v>8</v>
      </c>
      <c r="C236" s="71" t="s">
        <v>20</v>
      </c>
      <c r="D236" s="76" t="s">
        <v>21</v>
      </c>
      <c r="E236" s="75">
        <v>489</v>
      </c>
      <c r="F236" s="72">
        <v>45239</v>
      </c>
      <c r="G236" t="s">
        <v>11</v>
      </c>
    </row>
    <row r="237" spans="1:7" ht="18" x14ac:dyDescent="0.25">
      <c r="A237" s="71" t="s">
        <v>48</v>
      </c>
      <c r="B237" s="71" t="s">
        <v>8</v>
      </c>
      <c r="C237" s="71" t="s">
        <v>20</v>
      </c>
      <c r="D237" s="76" t="s">
        <v>22</v>
      </c>
      <c r="E237" s="75">
        <v>787</v>
      </c>
      <c r="F237" s="72">
        <v>45234</v>
      </c>
      <c r="G237" t="s">
        <v>11</v>
      </c>
    </row>
    <row r="238" spans="1:7" ht="18" x14ac:dyDescent="0.25">
      <c r="A238" s="71" t="s">
        <v>48</v>
      </c>
      <c r="B238" s="71" t="s">
        <v>8</v>
      </c>
      <c r="C238" s="71" t="s">
        <v>20</v>
      </c>
      <c r="D238" s="76" t="s">
        <v>23</v>
      </c>
      <c r="E238" s="75">
        <v>897</v>
      </c>
      <c r="F238" s="72">
        <v>45235</v>
      </c>
      <c r="G238" t="s">
        <v>11</v>
      </c>
    </row>
    <row r="239" spans="1:7" ht="18" x14ac:dyDescent="0.25">
      <c r="A239" s="71" t="s">
        <v>48</v>
      </c>
      <c r="B239" s="71" t="s">
        <v>8</v>
      </c>
      <c r="C239" s="71" t="s">
        <v>24</v>
      </c>
      <c r="D239" s="76" t="s">
        <v>10</v>
      </c>
      <c r="E239" s="75">
        <v>849</v>
      </c>
      <c r="F239" s="72">
        <v>45236</v>
      </c>
      <c r="G239" t="s">
        <v>11</v>
      </c>
    </row>
    <row r="240" spans="1:7" ht="18" x14ac:dyDescent="0.25">
      <c r="A240" s="71" t="s">
        <v>48</v>
      </c>
      <c r="B240" s="71" t="s">
        <v>8</v>
      </c>
      <c r="C240" s="71" t="s">
        <v>24</v>
      </c>
      <c r="D240" s="76" t="s">
        <v>25</v>
      </c>
      <c r="E240" s="75">
        <v>987</v>
      </c>
      <c r="F240" s="72">
        <v>45237</v>
      </c>
      <c r="G240" t="s">
        <v>11</v>
      </c>
    </row>
    <row r="241" spans="1:7" ht="18" x14ac:dyDescent="0.25">
      <c r="A241" s="71" t="s">
        <v>48</v>
      </c>
      <c r="B241" s="71" t="s">
        <v>8</v>
      </c>
      <c r="C241" s="71" t="s">
        <v>24</v>
      </c>
      <c r="D241" s="76" t="s">
        <v>26</v>
      </c>
      <c r="E241" s="75">
        <v>988</v>
      </c>
      <c r="F241" s="72">
        <v>45233</v>
      </c>
      <c r="G241" t="s">
        <v>11</v>
      </c>
    </row>
    <row r="242" spans="1:7" ht="18" x14ac:dyDescent="0.25">
      <c r="A242" s="71" t="s">
        <v>48</v>
      </c>
      <c r="B242" s="71" t="s">
        <v>8</v>
      </c>
      <c r="C242" s="71" t="s">
        <v>24</v>
      </c>
      <c r="D242" s="76" t="s">
        <v>27</v>
      </c>
      <c r="E242" s="75">
        <v>487</v>
      </c>
      <c r="F242" s="72">
        <v>45234</v>
      </c>
      <c r="G242" t="s">
        <v>11</v>
      </c>
    </row>
    <row r="243" spans="1:7" ht="18" x14ac:dyDescent="0.25">
      <c r="A243" s="71" t="s">
        <v>48</v>
      </c>
      <c r="B243" s="71" t="s">
        <v>8</v>
      </c>
      <c r="C243" s="71" t="s">
        <v>24</v>
      </c>
      <c r="D243" s="76" t="s">
        <v>28</v>
      </c>
      <c r="E243" s="75">
        <v>898</v>
      </c>
      <c r="F243" s="72">
        <v>45236</v>
      </c>
      <c r="G243" t="s">
        <v>11</v>
      </c>
    </row>
    <row r="244" spans="1:7" ht="18" x14ac:dyDescent="0.25">
      <c r="A244" s="71" t="s">
        <v>48</v>
      </c>
      <c r="B244" s="71" t="s">
        <v>8</v>
      </c>
      <c r="C244" s="71" t="s">
        <v>24</v>
      </c>
      <c r="D244" s="76" t="s">
        <v>29</v>
      </c>
      <c r="E244" s="75">
        <v>549</v>
      </c>
      <c r="F244" s="72">
        <v>45237</v>
      </c>
      <c r="G244" t="s">
        <v>11</v>
      </c>
    </row>
    <row r="245" spans="1:7" ht="18" x14ac:dyDescent="0.25">
      <c r="A245" s="71" t="s">
        <v>48</v>
      </c>
      <c r="B245" s="71" t="s">
        <v>8</v>
      </c>
      <c r="C245" s="71" t="s">
        <v>24</v>
      </c>
      <c r="D245" s="76" t="s">
        <v>30</v>
      </c>
      <c r="E245" s="75">
        <v>897</v>
      </c>
      <c r="F245" s="72">
        <v>45238</v>
      </c>
      <c r="G245" t="s">
        <v>11</v>
      </c>
    </row>
    <row r="246" spans="1:7" ht="18" x14ac:dyDescent="0.25">
      <c r="A246" s="71" t="s">
        <v>48</v>
      </c>
      <c r="B246" s="71" t="s">
        <v>8</v>
      </c>
      <c r="C246" s="71" t="s">
        <v>24</v>
      </c>
      <c r="D246" s="76" t="s">
        <v>31</v>
      </c>
      <c r="E246" s="75">
        <v>8498</v>
      </c>
      <c r="F246" s="72">
        <v>45239</v>
      </c>
      <c r="G246" t="s">
        <v>11</v>
      </c>
    </row>
    <row r="247" spans="1:7" ht="18" x14ac:dyDescent="0.25">
      <c r="A247" s="71" t="s">
        <v>48</v>
      </c>
      <c r="B247" s="71" t="s">
        <v>8</v>
      </c>
      <c r="C247" s="71" t="s">
        <v>24</v>
      </c>
      <c r="D247" s="76" t="s">
        <v>19</v>
      </c>
      <c r="E247" s="75">
        <v>49</v>
      </c>
      <c r="F247" s="72">
        <v>45234</v>
      </c>
      <c r="G247" t="s">
        <v>11</v>
      </c>
    </row>
    <row r="248" spans="1:7" ht="18" x14ac:dyDescent="0.25">
      <c r="A248" s="71" t="s">
        <v>48</v>
      </c>
      <c r="B248" s="71" t="s">
        <v>32</v>
      </c>
      <c r="C248" s="71" t="s">
        <v>33</v>
      </c>
      <c r="D248" s="76" t="s">
        <v>34</v>
      </c>
      <c r="E248" s="75">
        <v>45000</v>
      </c>
      <c r="F248" s="72"/>
    </row>
    <row r="249" spans="1:7" ht="18" x14ac:dyDescent="0.25">
      <c r="A249" s="71" t="s">
        <v>48</v>
      </c>
      <c r="B249" s="71" t="s">
        <v>32</v>
      </c>
      <c r="C249" s="71" t="s">
        <v>33</v>
      </c>
      <c r="D249" s="76" t="s">
        <v>35</v>
      </c>
      <c r="E249" s="75">
        <v>6587</v>
      </c>
      <c r="F249" s="72"/>
    </row>
    <row r="250" spans="1:7" ht="18" x14ac:dyDescent="0.25">
      <c r="A250" s="71" t="s">
        <v>48</v>
      </c>
      <c r="B250" s="71" t="s">
        <v>32</v>
      </c>
      <c r="C250" s="71" t="s">
        <v>36</v>
      </c>
      <c r="D250" s="76" t="s">
        <v>37</v>
      </c>
      <c r="E250" s="75">
        <v>564</v>
      </c>
      <c r="F250" s="72"/>
    </row>
    <row r="251" spans="1:7" ht="18" x14ac:dyDescent="0.25">
      <c r="A251" s="71" t="s">
        <v>48</v>
      </c>
      <c r="B251" s="71" t="s">
        <v>32</v>
      </c>
      <c r="C251" s="71" t="s">
        <v>36</v>
      </c>
      <c r="D251" s="76" t="s">
        <v>38</v>
      </c>
      <c r="E251" s="75">
        <v>50</v>
      </c>
      <c r="F251" s="72"/>
    </row>
    <row r="252" spans="1:7" ht="18" x14ac:dyDescent="0.25">
      <c r="A252" s="71" t="s">
        <v>39</v>
      </c>
      <c r="B252" s="71" t="s">
        <v>8</v>
      </c>
      <c r="C252" s="71" t="s">
        <v>9</v>
      </c>
      <c r="D252" s="76" t="s">
        <v>10</v>
      </c>
      <c r="E252" s="75">
        <v>1658</v>
      </c>
      <c r="F252" s="72">
        <v>45139</v>
      </c>
      <c r="G252" t="s">
        <v>11</v>
      </c>
    </row>
    <row r="253" spans="1:7" ht="18" x14ac:dyDescent="0.25">
      <c r="A253" s="71" t="s">
        <v>39</v>
      </c>
      <c r="B253" s="71" t="s">
        <v>8</v>
      </c>
      <c r="C253" s="71" t="s">
        <v>9</v>
      </c>
      <c r="D253" s="76" t="s">
        <v>12</v>
      </c>
      <c r="E253" s="75">
        <v>6515</v>
      </c>
      <c r="F253" s="72">
        <v>45145</v>
      </c>
      <c r="G253" t="s">
        <v>11</v>
      </c>
    </row>
    <row r="254" spans="1:7" ht="18" x14ac:dyDescent="0.25">
      <c r="A254" s="71" t="s">
        <v>39</v>
      </c>
      <c r="B254" s="71" t="s">
        <v>8</v>
      </c>
      <c r="C254" s="71" t="s">
        <v>9</v>
      </c>
      <c r="D254" s="76" t="s">
        <v>13</v>
      </c>
      <c r="E254" s="75">
        <v>315</v>
      </c>
      <c r="F254" s="72">
        <v>45140</v>
      </c>
      <c r="G254" t="s">
        <v>11</v>
      </c>
    </row>
    <row r="255" spans="1:7" ht="18" x14ac:dyDescent="0.25">
      <c r="A255" s="71" t="s">
        <v>39</v>
      </c>
      <c r="B255" s="71" t="s">
        <v>8</v>
      </c>
      <c r="C255" s="71" t="s">
        <v>9</v>
      </c>
      <c r="D255" s="76" t="s">
        <v>14</v>
      </c>
      <c r="E255" s="75">
        <v>847</v>
      </c>
      <c r="F255" s="72">
        <v>45142</v>
      </c>
      <c r="G255" t="s">
        <v>11</v>
      </c>
    </row>
    <row r="256" spans="1:7" ht="18" x14ac:dyDescent="0.25">
      <c r="A256" s="71" t="s">
        <v>39</v>
      </c>
      <c r="B256" s="71" t="s">
        <v>8</v>
      </c>
      <c r="C256" s="71" t="s">
        <v>9</v>
      </c>
      <c r="D256" s="76" t="s">
        <v>15</v>
      </c>
      <c r="E256" s="75">
        <v>497</v>
      </c>
      <c r="F256" s="72">
        <v>45142</v>
      </c>
      <c r="G256" t="s">
        <v>11</v>
      </c>
    </row>
    <row r="257" spans="1:7" ht="18" x14ac:dyDescent="0.25">
      <c r="A257" s="71" t="s">
        <v>39</v>
      </c>
      <c r="B257" s="71" t="s">
        <v>8</v>
      </c>
      <c r="C257" s="71" t="s">
        <v>9</v>
      </c>
      <c r="D257" s="76" t="s">
        <v>16</v>
      </c>
      <c r="E257" s="75">
        <v>568</v>
      </c>
      <c r="F257" s="72">
        <v>45143</v>
      </c>
      <c r="G257" t="s">
        <v>40</v>
      </c>
    </row>
    <row r="258" spans="1:7" ht="18" x14ac:dyDescent="0.25">
      <c r="A258" s="71" t="s">
        <v>39</v>
      </c>
      <c r="B258" s="71" t="s">
        <v>8</v>
      </c>
      <c r="C258" s="71" t="s">
        <v>9</v>
      </c>
      <c r="D258" s="76" t="s">
        <v>17</v>
      </c>
      <c r="E258" s="75">
        <v>895</v>
      </c>
      <c r="F258" s="72">
        <v>45144</v>
      </c>
      <c r="G258" t="s">
        <v>11</v>
      </c>
    </row>
    <row r="259" spans="1:7" ht="18" x14ac:dyDescent="0.25">
      <c r="A259" s="71" t="s">
        <v>39</v>
      </c>
      <c r="B259" s="71" t="s">
        <v>8</v>
      </c>
      <c r="C259" s="71" t="s">
        <v>9</v>
      </c>
      <c r="D259" s="76" t="s">
        <v>18</v>
      </c>
      <c r="E259" s="75">
        <v>658</v>
      </c>
      <c r="F259" s="72">
        <v>45145</v>
      </c>
      <c r="G259" t="s">
        <v>11</v>
      </c>
    </row>
    <row r="260" spans="1:7" ht="18" x14ac:dyDescent="0.25">
      <c r="A260" s="71" t="s">
        <v>39</v>
      </c>
      <c r="B260" s="71" t="s">
        <v>8</v>
      </c>
      <c r="C260" s="71" t="s">
        <v>9</v>
      </c>
      <c r="D260" s="76" t="s">
        <v>19</v>
      </c>
      <c r="E260" s="75">
        <v>564</v>
      </c>
      <c r="F260" s="72">
        <v>45146</v>
      </c>
      <c r="G260" t="s">
        <v>40</v>
      </c>
    </row>
    <row r="261" spans="1:7" ht="18" x14ac:dyDescent="0.25">
      <c r="A261" s="71" t="s">
        <v>39</v>
      </c>
      <c r="B261" s="71" t="s">
        <v>8</v>
      </c>
      <c r="C261" s="71" t="s">
        <v>20</v>
      </c>
      <c r="D261" s="76" t="s">
        <v>21</v>
      </c>
      <c r="E261" s="75">
        <v>848</v>
      </c>
      <c r="F261" s="72">
        <v>45147</v>
      </c>
      <c r="G261" t="s">
        <v>11</v>
      </c>
    </row>
    <row r="262" spans="1:7" ht="18" x14ac:dyDescent="0.25">
      <c r="A262" s="71" t="s">
        <v>39</v>
      </c>
      <c r="B262" s="71" t="s">
        <v>8</v>
      </c>
      <c r="C262" s="71" t="s">
        <v>20</v>
      </c>
      <c r="D262" s="76" t="s">
        <v>22</v>
      </c>
      <c r="E262" s="75">
        <v>658</v>
      </c>
      <c r="F262" s="72">
        <v>45142</v>
      </c>
      <c r="G262" t="s">
        <v>11</v>
      </c>
    </row>
    <row r="263" spans="1:7" ht="18" x14ac:dyDescent="0.25">
      <c r="A263" s="71" t="s">
        <v>39</v>
      </c>
      <c r="B263" s="71" t="s">
        <v>8</v>
      </c>
      <c r="C263" s="71" t="s">
        <v>20</v>
      </c>
      <c r="D263" s="76" t="s">
        <v>23</v>
      </c>
      <c r="E263" s="75">
        <v>985</v>
      </c>
      <c r="F263" s="72">
        <v>45143</v>
      </c>
      <c r="G263" t="s">
        <v>40</v>
      </c>
    </row>
    <row r="264" spans="1:7" ht="18" x14ac:dyDescent="0.25">
      <c r="A264" s="71" t="s">
        <v>39</v>
      </c>
      <c r="B264" s="71" t="s">
        <v>8</v>
      </c>
      <c r="C264" s="71" t="s">
        <v>24</v>
      </c>
      <c r="D264" s="76" t="s">
        <v>10</v>
      </c>
      <c r="E264" s="75">
        <v>584</v>
      </c>
      <c r="F264" s="72">
        <v>45144</v>
      </c>
      <c r="G264" t="s">
        <v>11</v>
      </c>
    </row>
    <row r="265" spans="1:7" ht="18" x14ac:dyDescent="0.25">
      <c r="A265" s="71" t="s">
        <v>39</v>
      </c>
      <c r="B265" s="71" t="s">
        <v>8</v>
      </c>
      <c r="C265" s="71" t="s">
        <v>24</v>
      </c>
      <c r="D265" s="76" t="s">
        <v>25</v>
      </c>
      <c r="E265" s="75">
        <v>6165</v>
      </c>
      <c r="F265" s="72">
        <v>45145</v>
      </c>
      <c r="G265" t="s">
        <v>11</v>
      </c>
    </row>
    <row r="266" spans="1:7" ht="18" x14ac:dyDescent="0.25">
      <c r="A266" s="71" t="s">
        <v>39</v>
      </c>
      <c r="B266" s="71" t="s">
        <v>8</v>
      </c>
      <c r="C266" s="71" t="s">
        <v>24</v>
      </c>
      <c r="D266" s="76" t="s">
        <v>26</v>
      </c>
      <c r="E266" s="75">
        <v>6789</v>
      </c>
      <c r="F266" s="72">
        <v>45141</v>
      </c>
      <c r="G266" t="s">
        <v>40</v>
      </c>
    </row>
    <row r="267" spans="1:7" ht="18" x14ac:dyDescent="0.25">
      <c r="A267" s="71" t="s">
        <v>39</v>
      </c>
      <c r="B267" s="71" t="s">
        <v>8</v>
      </c>
      <c r="C267" s="71" t="s">
        <v>24</v>
      </c>
      <c r="D267" s="76" t="s">
        <v>27</v>
      </c>
      <c r="E267" s="75">
        <v>156</v>
      </c>
      <c r="F267" s="72">
        <v>45142</v>
      </c>
      <c r="G267" t="s">
        <v>11</v>
      </c>
    </row>
    <row r="268" spans="1:7" ht="18" x14ac:dyDescent="0.25">
      <c r="A268" s="71" t="s">
        <v>39</v>
      </c>
      <c r="B268" s="71" t="s">
        <v>8</v>
      </c>
      <c r="C268" s="71" t="s">
        <v>24</v>
      </c>
      <c r="D268" s="76" t="s">
        <v>28</v>
      </c>
      <c r="E268" s="75">
        <v>568</v>
      </c>
      <c r="F268" s="72">
        <v>45143</v>
      </c>
      <c r="G268" t="s">
        <v>11</v>
      </c>
    </row>
    <row r="269" spans="1:7" ht="18" x14ac:dyDescent="0.25">
      <c r="A269" s="71" t="s">
        <v>39</v>
      </c>
      <c r="B269" s="71" t="s">
        <v>8</v>
      </c>
      <c r="C269" s="71" t="s">
        <v>24</v>
      </c>
      <c r="D269" s="76" t="s">
        <v>29</v>
      </c>
      <c r="E269" s="75">
        <v>6518</v>
      </c>
      <c r="F269" s="72">
        <v>45144</v>
      </c>
      <c r="G269" t="s">
        <v>40</v>
      </c>
    </row>
    <row r="270" spans="1:7" ht="18" x14ac:dyDescent="0.25">
      <c r="A270" s="71" t="s">
        <v>39</v>
      </c>
      <c r="B270" s="71" t="s">
        <v>8</v>
      </c>
      <c r="C270" s="71" t="s">
        <v>24</v>
      </c>
      <c r="D270" s="76" t="s">
        <v>30</v>
      </c>
      <c r="E270" s="75">
        <v>6548</v>
      </c>
      <c r="F270" s="72">
        <v>45145</v>
      </c>
      <c r="G270" t="s">
        <v>11</v>
      </c>
    </row>
    <row r="271" spans="1:7" ht="18" x14ac:dyDescent="0.25">
      <c r="A271" s="71" t="s">
        <v>39</v>
      </c>
      <c r="B271" s="71" t="s">
        <v>8</v>
      </c>
      <c r="C271" s="71" t="s">
        <v>24</v>
      </c>
      <c r="D271" s="76" t="s">
        <v>31</v>
      </c>
      <c r="E271" s="75">
        <v>64</v>
      </c>
      <c r="F271" s="72">
        <v>45146</v>
      </c>
      <c r="G271" t="s">
        <v>11</v>
      </c>
    </row>
    <row r="272" spans="1:7" ht="18" x14ac:dyDescent="0.25">
      <c r="A272" s="71" t="s">
        <v>39</v>
      </c>
      <c r="B272" s="71" t="s">
        <v>8</v>
      </c>
      <c r="C272" s="71" t="s">
        <v>24</v>
      </c>
      <c r="D272" s="76" t="s">
        <v>19</v>
      </c>
      <c r="E272" s="75">
        <v>84</v>
      </c>
      <c r="F272" s="72">
        <v>45147</v>
      </c>
      <c r="G272" t="s">
        <v>11</v>
      </c>
    </row>
    <row r="273" spans="1:7" ht="18" x14ac:dyDescent="0.25">
      <c r="A273" s="71" t="s">
        <v>39</v>
      </c>
      <c r="B273" s="71" t="s">
        <v>32</v>
      </c>
      <c r="C273" s="71" t="s">
        <v>33</v>
      </c>
      <c r="D273" s="76" t="s">
        <v>34</v>
      </c>
      <c r="E273" s="75">
        <v>30000</v>
      </c>
      <c r="F273" s="72"/>
    </row>
    <row r="274" spans="1:7" ht="18" x14ac:dyDescent="0.25">
      <c r="A274" s="71" t="s">
        <v>39</v>
      </c>
      <c r="B274" s="71" t="s">
        <v>32</v>
      </c>
      <c r="C274" s="71" t="s">
        <v>33</v>
      </c>
      <c r="D274" s="76" t="s">
        <v>35</v>
      </c>
      <c r="E274" s="75">
        <v>25000</v>
      </c>
      <c r="F274" s="72"/>
    </row>
    <row r="275" spans="1:7" ht="18" x14ac:dyDescent="0.25">
      <c r="A275" s="71" t="s">
        <v>39</v>
      </c>
      <c r="B275" s="71" t="s">
        <v>32</v>
      </c>
      <c r="C275" s="71" t="s">
        <v>36</v>
      </c>
      <c r="D275" s="76" t="s">
        <v>37</v>
      </c>
      <c r="E275" s="75">
        <v>1512</v>
      </c>
      <c r="F275" s="72"/>
    </row>
    <row r="276" spans="1:7" ht="18" x14ac:dyDescent="0.25">
      <c r="A276" s="71" t="s">
        <v>39</v>
      </c>
      <c r="B276" s="71" t="s">
        <v>32</v>
      </c>
      <c r="C276" s="71" t="s">
        <v>36</v>
      </c>
      <c r="D276" s="76" t="s">
        <v>38</v>
      </c>
      <c r="E276" s="75">
        <v>200</v>
      </c>
      <c r="F276" s="72"/>
    </row>
    <row r="277" spans="1:7" ht="18" x14ac:dyDescent="0.25">
      <c r="A277" s="71" t="s">
        <v>41</v>
      </c>
      <c r="B277" s="71" t="s">
        <v>8</v>
      </c>
      <c r="C277" s="71" t="s">
        <v>9</v>
      </c>
      <c r="D277" s="76" t="s">
        <v>10</v>
      </c>
      <c r="E277" s="75">
        <v>949</v>
      </c>
      <c r="F277" s="72">
        <v>45261</v>
      </c>
      <c r="G277" t="s">
        <v>11</v>
      </c>
    </row>
    <row r="278" spans="1:7" ht="18" x14ac:dyDescent="0.25">
      <c r="A278" s="71" t="s">
        <v>41</v>
      </c>
      <c r="B278" s="71" t="s">
        <v>8</v>
      </c>
      <c r="C278" s="71" t="s">
        <v>9</v>
      </c>
      <c r="D278" s="76" t="s">
        <v>12</v>
      </c>
      <c r="E278" s="75">
        <v>541</v>
      </c>
      <c r="F278" s="72">
        <v>45267</v>
      </c>
      <c r="G278" t="s">
        <v>40</v>
      </c>
    </row>
    <row r="279" spans="1:7" ht="18" x14ac:dyDescent="0.25">
      <c r="A279" s="71" t="s">
        <v>41</v>
      </c>
      <c r="B279" s="71" t="s">
        <v>8</v>
      </c>
      <c r="C279" s="71" t="s">
        <v>9</v>
      </c>
      <c r="D279" s="76" t="s">
        <v>13</v>
      </c>
      <c r="E279" s="75">
        <v>978</v>
      </c>
      <c r="F279" s="72">
        <v>45262</v>
      </c>
      <c r="G279" t="s">
        <v>11</v>
      </c>
    </row>
    <row r="280" spans="1:7" ht="18" x14ac:dyDescent="0.25">
      <c r="A280" s="71" t="s">
        <v>41</v>
      </c>
      <c r="B280" s="71" t="s">
        <v>8</v>
      </c>
      <c r="C280" s="71" t="s">
        <v>9</v>
      </c>
      <c r="D280" s="76" t="s">
        <v>14</v>
      </c>
      <c r="E280" s="75">
        <v>587</v>
      </c>
      <c r="F280" s="72">
        <v>45264</v>
      </c>
      <c r="G280" t="s">
        <v>11</v>
      </c>
    </row>
    <row r="281" spans="1:7" ht="18" x14ac:dyDescent="0.25">
      <c r="A281" s="71" t="s">
        <v>41</v>
      </c>
      <c r="B281" s="71" t="s">
        <v>8</v>
      </c>
      <c r="C281" s="71" t="s">
        <v>9</v>
      </c>
      <c r="D281" s="76" t="s">
        <v>15</v>
      </c>
      <c r="E281" s="75">
        <v>495</v>
      </c>
      <c r="F281" s="72">
        <v>45264</v>
      </c>
      <c r="G281" t="s">
        <v>40</v>
      </c>
    </row>
    <row r="282" spans="1:7" ht="18" x14ac:dyDescent="0.25">
      <c r="A282" s="71" t="s">
        <v>41</v>
      </c>
      <c r="B282" s="71" t="s">
        <v>8</v>
      </c>
      <c r="C282" s="71" t="s">
        <v>9</v>
      </c>
      <c r="D282" s="76" t="s">
        <v>16</v>
      </c>
      <c r="E282" s="75">
        <v>265</v>
      </c>
      <c r="F282" s="72">
        <v>45265</v>
      </c>
      <c r="G282" t="s">
        <v>11</v>
      </c>
    </row>
    <row r="283" spans="1:7" ht="18" x14ac:dyDescent="0.25">
      <c r="A283" s="71" t="s">
        <v>41</v>
      </c>
      <c r="B283" s="71" t="s">
        <v>8</v>
      </c>
      <c r="C283" s="71" t="s">
        <v>9</v>
      </c>
      <c r="D283" s="76" t="s">
        <v>17</v>
      </c>
      <c r="E283" s="75">
        <v>236</v>
      </c>
      <c r="F283" s="72">
        <v>45266</v>
      </c>
      <c r="G283" t="s">
        <v>11</v>
      </c>
    </row>
    <row r="284" spans="1:7" ht="18" x14ac:dyDescent="0.25">
      <c r="A284" s="71" t="s">
        <v>41</v>
      </c>
      <c r="B284" s="71" t="s">
        <v>8</v>
      </c>
      <c r="C284" s="71" t="s">
        <v>9</v>
      </c>
      <c r="D284" s="76" t="s">
        <v>18</v>
      </c>
      <c r="E284" s="75">
        <v>459</v>
      </c>
      <c r="F284" s="72">
        <v>45267</v>
      </c>
      <c r="G284" t="s">
        <v>40</v>
      </c>
    </row>
    <row r="285" spans="1:7" ht="18" x14ac:dyDescent="0.25">
      <c r="A285" s="71" t="s">
        <v>41</v>
      </c>
      <c r="B285" s="71" t="s">
        <v>8</v>
      </c>
      <c r="C285" s="71" t="s">
        <v>9</v>
      </c>
      <c r="D285" s="76" t="s">
        <v>19</v>
      </c>
      <c r="E285" s="75">
        <v>782</v>
      </c>
      <c r="F285" s="72">
        <v>45268</v>
      </c>
      <c r="G285" t="s">
        <v>11</v>
      </c>
    </row>
    <row r="286" spans="1:7" ht="18" x14ac:dyDescent="0.25">
      <c r="A286" s="71" t="s">
        <v>41</v>
      </c>
      <c r="B286" s="71" t="s">
        <v>8</v>
      </c>
      <c r="C286" s="71" t="s">
        <v>20</v>
      </c>
      <c r="D286" s="76" t="s">
        <v>21</v>
      </c>
      <c r="E286" s="75">
        <v>365</v>
      </c>
      <c r="F286" s="72">
        <v>45269</v>
      </c>
      <c r="G286" t="s">
        <v>11</v>
      </c>
    </row>
    <row r="287" spans="1:7" ht="18" x14ac:dyDescent="0.25">
      <c r="A287" s="71" t="s">
        <v>41</v>
      </c>
      <c r="B287" s="71" t="s">
        <v>8</v>
      </c>
      <c r="C287" s="71" t="s">
        <v>20</v>
      </c>
      <c r="D287" s="76" t="s">
        <v>22</v>
      </c>
      <c r="E287" s="75">
        <v>984</v>
      </c>
      <c r="F287" s="72">
        <v>45264</v>
      </c>
      <c r="G287" t="s">
        <v>11</v>
      </c>
    </row>
    <row r="288" spans="1:7" ht="18" x14ac:dyDescent="0.25">
      <c r="A288" s="71" t="s">
        <v>41</v>
      </c>
      <c r="B288" s="71" t="s">
        <v>8</v>
      </c>
      <c r="C288" s="71" t="s">
        <v>20</v>
      </c>
      <c r="D288" s="76" t="s">
        <v>23</v>
      </c>
      <c r="E288" s="75">
        <v>1254</v>
      </c>
      <c r="F288" s="72">
        <v>45265</v>
      </c>
      <c r="G288" t="s">
        <v>11</v>
      </c>
    </row>
    <row r="289" spans="1:7" ht="18" x14ac:dyDescent="0.25">
      <c r="A289" s="71" t="s">
        <v>41</v>
      </c>
      <c r="B289" s="71" t="s">
        <v>8</v>
      </c>
      <c r="C289" s="71" t="s">
        <v>24</v>
      </c>
      <c r="D289" s="76" t="s">
        <v>10</v>
      </c>
      <c r="E289" s="75">
        <v>3659</v>
      </c>
      <c r="F289" s="72">
        <v>45266</v>
      </c>
      <c r="G289" t="s">
        <v>11</v>
      </c>
    </row>
    <row r="290" spans="1:7" ht="18" x14ac:dyDescent="0.25">
      <c r="A290" s="71" t="s">
        <v>41</v>
      </c>
      <c r="B290" s="71" t="s">
        <v>8</v>
      </c>
      <c r="C290" s="71" t="s">
        <v>24</v>
      </c>
      <c r="D290" s="76" t="s">
        <v>25</v>
      </c>
      <c r="E290" s="75">
        <v>921</v>
      </c>
      <c r="F290" s="72">
        <v>45267</v>
      </c>
      <c r="G290" t="s">
        <v>11</v>
      </c>
    </row>
    <row r="291" spans="1:7" ht="18" x14ac:dyDescent="0.25">
      <c r="A291" s="71" t="s">
        <v>41</v>
      </c>
      <c r="B291" s="71" t="s">
        <v>8</v>
      </c>
      <c r="C291" s="71" t="s">
        <v>24</v>
      </c>
      <c r="D291" s="76" t="s">
        <v>26</v>
      </c>
      <c r="E291" s="75">
        <v>548</v>
      </c>
      <c r="F291" s="72">
        <v>45263</v>
      </c>
      <c r="G291" t="s">
        <v>11</v>
      </c>
    </row>
    <row r="292" spans="1:7" ht="18" x14ac:dyDescent="0.25">
      <c r="A292" s="71" t="s">
        <v>41</v>
      </c>
      <c r="B292" s="71" t="s">
        <v>8</v>
      </c>
      <c r="C292" s="71" t="s">
        <v>24</v>
      </c>
      <c r="D292" s="76" t="s">
        <v>27</v>
      </c>
      <c r="E292" s="75">
        <v>400</v>
      </c>
      <c r="F292" s="72">
        <v>45264</v>
      </c>
      <c r="G292" t="s">
        <v>11</v>
      </c>
    </row>
    <row r="293" spans="1:7" ht="18" x14ac:dyDescent="0.25">
      <c r="A293" s="71" t="s">
        <v>41</v>
      </c>
      <c r="B293" s="71" t="s">
        <v>8</v>
      </c>
      <c r="C293" s="71" t="s">
        <v>24</v>
      </c>
      <c r="D293" s="76" t="s">
        <v>28</v>
      </c>
      <c r="E293" s="75">
        <v>694</v>
      </c>
      <c r="F293" s="72">
        <v>45265</v>
      </c>
      <c r="G293" t="s">
        <v>11</v>
      </c>
    </row>
    <row r="294" spans="1:7" ht="18" x14ac:dyDescent="0.25">
      <c r="A294" s="71" t="s">
        <v>41</v>
      </c>
      <c r="B294" s="71" t="s">
        <v>8</v>
      </c>
      <c r="C294" s="71" t="s">
        <v>24</v>
      </c>
      <c r="D294" s="76" t="s">
        <v>29</v>
      </c>
      <c r="E294" s="75">
        <v>782</v>
      </c>
      <c r="F294" s="72">
        <v>45266</v>
      </c>
      <c r="G294" t="s">
        <v>11</v>
      </c>
    </row>
    <row r="295" spans="1:7" ht="18" x14ac:dyDescent="0.25">
      <c r="A295" s="71" t="s">
        <v>41</v>
      </c>
      <c r="B295" s="71" t="s">
        <v>8</v>
      </c>
      <c r="C295" s="71" t="s">
        <v>24</v>
      </c>
      <c r="D295" s="76" t="s">
        <v>30</v>
      </c>
      <c r="E295" s="75">
        <v>361</v>
      </c>
      <c r="F295" s="72">
        <v>45267</v>
      </c>
      <c r="G295" t="s">
        <v>11</v>
      </c>
    </row>
    <row r="296" spans="1:7" ht="18" x14ac:dyDescent="0.25">
      <c r="A296" s="71" t="s">
        <v>41</v>
      </c>
      <c r="B296" s="71" t="s">
        <v>8</v>
      </c>
      <c r="C296" s="71" t="s">
        <v>24</v>
      </c>
      <c r="D296" s="76" t="s">
        <v>31</v>
      </c>
      <c r="E296" s="75">
        <v>987</v>
      </c>
      <c r="F296" s="72">
        <v>45268</v>
      </c>
      <c r="G296" t="s">
        <v>11</v>
      </c>
    </row>
    <row r="297" spans="1:7" ht="18" x14ac:dyDescent="0.25">
      <c r="A297" s="71" t="s">
        <v>41</v>
      </c>
      <c r="B297" s="71" t="s">
        <v>8</v>
      </c>
      <c r="C297" s="71" t="s">
        <v>24</v>
      </c>
      <c r="D297" s="76" t="s">
        <v>19</v>
      </c>
      <c r="E297" s="75">
        <v>154</v>
      </c>
      <c r="F297" s="72">
        <v>45269</v>
      </c>
      <c r="G297" t="s">
        <v>11</v>
      </c>
    </row>
    <row r="298" spans="1:7" ht="18" x14ac:dyDescent="0.25">
      <c r="A298" s="71" t="s">
        <v>41</v>
      </c>
      <c r="B298" s="71" t="s">
        <v>32</v>
      </c>
      <c r="C298" s="71" t="s">
        <v>33</v>
      </c>
      <c r="D298" s="76" t="s">
        <v>34</v>
      </c>
      <c r="E298" s="75">
        <v>60000</v>
      </c>
      <c r="F298" s="72"/>
    </row>
    <row r="299" spans="1:7" ht="18" x14ac:dyDescent="0.25">
      <c r="A299" s="71" t="s">
        <v>41</v>
      </c>
      <c r="B299" s="71" t="s">
        <v>32</v>
      </c>
      <c r="C299" s="71" t="s">
        <v>33</v>
      </c>
      <c r="D299" s="76" t="s">
        <v>35</v>
      </c>
      <c r="E299" s="75">
        <v>3654</v>
      </c>
      <c r="F299" s="72"/>
    </row>
    <row r="300" spans="1:7" ht="18" x14ac:dyDescent="0.25">
      <c r="A300" s="71" t="s">
        <v>41</v>
      </c>
      <c r="B300" s="71" t="s">
        <v>32</v>
      </c>
      <c r="C300" s="71" t="s">
        <v>36</v>
      </c>
      <c r="D300" s="76" t="s">
        <v>37</v>
      </c>
      <c r="E300" s="75">
        <v>2356</v>
      </c>
      <c r="F300" s="72"/>
    </row>
    <row r="301" spans="1:7" ht="18" x14ac:dyDescent="0.25">
      <c r="A301" s="71" t="s">
        <v>41</v>
      </c>
      <c r="B301" s="71" t="s">
        <v>32</v>
      </c>
      <c r="C301" s="71" t="s">
        <v>36</v>
      </c>
      <c r="D301" s="76" t="s">
        <v>38</v>
      </c>
      <c r="E301" s="75">
        <v>100</v>
      </c>
      <c r="F301" s="72"/>
    </row>
  </sheetData>
  <autoFilter ref="K1:L13" xr:uid="{45CF8945-BAAA-4EE9-BCD3-EF231B107DF8}"/>
  <phoneticPr fontId="1" type="noConversion"/>
  <conditionalFormatting sqref="F23:G26 F48:G51 F73:G76 F98:G101 F123:G125 F148:F151 F173:F176 F198:F201 F223:F226 F248:F251 F273:F276 F298:F301 F126">
    <cfRule type="duplicateValues" dxfId="5" priority="2"/>
  </conditionalFormatting>
  <conditionalFormatting sqref="G2:G300">
    <cfRule type="containsText" dxfId="4" priority="1" operator="containsText" text="Late">
      <formula>NOT(ISERROR(SEARCH("Late",G2)))</formula>
    </cfRule>
  </conditionalFormatting>
  <dataValidations count="1">
    <dataValidation type="list" allowBlank="1" showInputMessage="1" showErrorMessage="1" sqref="G2:G300" xr:uid="{0007DA76-40FF-4AAE-8E56-AADA928E6C94}">
      <formula1>"Paid, Late"</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1AAE73-F3E9-4E76-9247-3622356B42F6}">
  <dimension ref="B2:AZ313"/>
  <sheetViews>
    <sheetView showGridLines="0" topLeftCell="P1" workbookViewId="0">
      <selection activeCell="W4" sqref="W4"/>
    </sheetView>
  </sheetViews>
  <sheetFormatPr defaultColWidth="10.875" defaultRowHeight="20.25" x14ac:dyDescent="0.25"/>
  <cols>
    <col min="1" max="1" width="8" style="1" customWidth="1"/>
    <col min="2" max="2" width="12.75" style="1" bestFit="1" customWidth="1"/>
    <col min="3" max="3" width="14.5" style="1" bestFit="1" customWidth="1"/>
    <col min="4" max="4" width="13.25" style="1" customWidth="1"/>
    <col min="5" max="5" width="10.625" style="1" customWidth="1"/>
    <col min="6" max="6" width="14.125" style="1" bestFit="1" customWidth="1"/>
    <col min="7" max="7" width="14.5" style="1" bestFit="1" customWidth="1"/>
    <col min="8" max="8" width="13.25" style="1" customWidth="1"/>
    <col min="9" max="9" width="10.625" style="1" customWidth="1"/>
    <col min="10" max="10" width="21.75" style="1" bestFit="1" customWidth="1"/>
    <col min="11" max="11" width="14.5" style="1" bestFit="1" customWidth="1"/>
    <col min="12" max="12" width="10.625" style="1" customWidth="1"/>
    <col min="13" max="13" width="24.5" style="1" bestFit="1" customWidth="1"/>
    <col min="14" max="14" width="14.5" style="1" bestFit="1" customWidth="1"/>
    <col min="15" max="15" width="13.25" style="1" customWidth="1"/>
    <col min="16" max="16" width="10.625" style="1" customWidth="1"/>
    <col min="17" max="17" width="21.25" style="1" bestFit="1" customWidth="1"/>
    <col min="18" max="18" width="14.5" style="1" bestFit="1" customWidth="1"/>
    <col min="19" max="19" width="10.875" style="1"/>
    <col min="20" max="20" width="13.25" style="1" customWidth="1"/>
    <col min="21" max="21" width="10.625" style="1" customWidth="1"/>
    <col min="22" max="22" width="14.5" style="1" bestFit="1" customWidth="1"/>
    <col min="23" max="23" width="15.25" style="1" bestFit="1" customWidth="1"/>
    <col min="24" max="24" width="7.125" style="1" bestFit="1" customWidth="1"/>
    <col min="25" max="25" width="11" style="1" bestFit="1" customWidth="1"/>
    <col min="26" max="26" width="11" style="1" customWidth="1"/>
    <col min="27" max="27" width="16" style="1" bestFit="1" customWidth="1"/>
    <col min="28" max="28" width="13.125" style="1" customWidth="1"/>
    <col min="29" max="29" width="13.25" style="1" customWidth="1"/>
    <col min="30" max="30" width="10.625" style="1" customWidth="1"/>
    <col min="31" max="31" width="12.375" style="1" bestFit="1" customWidth="1"/>
    <col min="32" max="32" width="14.25" style="1" bestFit="1" customWidth="1"/>
    <col min="33" max="33" width="14.25" style="1" customWidth="1"/>
    <col min="34" max="34" width="7.125" style="1" bestFit="1" customWidth="1"/>
    <col min="35" max="35" width="13.25" style="1" customWidth="1"/>
    <col min="36" max="36" width="10.625" style="1" customWidth="1"/>
    <col min="37" max="37" width="12.375" style="1" bestFit="1" customWidth="1"/>
    <col min="38" max="38" width="11" style="1" bestFit="1" customWidth="1"/>
    <col min="39" max="39" width="20" style="97" bestFit="1" customWidth="1"/>
    <col min="40" max="40" width="10.875" style="1"/>
    <col min="41" max="41" width="17.625" style="1" bestFit="1" customWidth="1"/>
    <col min="42" max="42" width="17.625" style="1" customWidth="1"/>
    <col min="43" max="43" width="13.75" style="1" bestFit="1" customWidth="1"/>
    <col min="44" max="44" width="13.25" style="1" customWidth="1"/>
    <col min="45" max="45" width="10.625" style="1" customWidth="1"/>
    <col min="46" max="46" width="26.875" style="1" bestFit="1" customWidth="1"/>
    <col min="47" max="50" width="10.875" style="1"/>
    <col min="51" max="51" width="13.25" style="1" customWidth="1"/>
    <col min="52" max="52" width="10.625" style="1" customWidth="1"/>
    <col min="53" max="16384" width="10.875" style="1"/>
  </cols>
  <sheetData>
    <row r="2" spans="2:52" s="48" customFormat="1" x14ac:dyDescent="0.25">
      <c r="B2" s="83" t="s">
        <v>8</v>
      </c>
      <c r="D2" s="63"/>
      <c r="F2" s="82" t="s">
        <v>32</v>
      </c>
      <c r="H2" s="63"/>
      <c r="J2" s="3"/>
      <c r="K2" s="63"/>
      <c r="M2" s="69"/>
      <c r="O2" s="63"/>
      <c r="T2" s="63"/>
      <c r="AC2" s="63"/>
      <c r="AI2" s="63"/>
      <c r="AM2" s="95"/>
      <c r="AR2" s="63"/>
      <c r="AT2" s="114" t="s">
        <v>83</v>
      </c>
      <c r="AY2" s="63"/>
    </row>
    <row r="3" spans="2:52" s="48" customFormat="1" x14ac:dyDescent="0.25">
      <c r="B3" s="56"/>
      <c r="D3" s="63"/>
      <c r="F3" s="59"/>
      <c r="H3" s="63"/>
      <c r="J3" s="81" t="s">
        <v>60</v>
      </c>
      <c r="K3" s="63"/>
      <c r="O3" s="63"/>
      <c r="T3" s="63"/>
      <c r="AC3" s="63"/>
      <c r="AI3" s="63"/>
      <c r="AK3"/>
      <c r="AL3"/>
      <c r="AM3" s="95"/>
      <c r="AR3" s="63"/>
      <c r="AY3" s="63"/>
    </row>
    <row r="4" spans="2:52" s="51" customFormat="1" ht="20.25" customHeight="1" x14ac:dyDescent="0.25">
      <c r="B4" s="57" t="s">
        <v>9</v>
      </c>
      <c r="C4" s="52">
        <f>GETPIVOTDATA("Amount",$B$11,"Category","Housing")</f>
        <v>3452</v>
      </c>
      <c r="D4" s="65"/>
      <c r="F4" s="60" t="s">
        <v>37</v>
      </c>
      <c r="G4" s="49">
        <f>GETPIVOTDATA("Amount",$F$12,"Sub-category","E-commerce")</f>
        <v>2100</v>
      </c>
      <c r="H4" s="65"/>
      <c r="J4" s="68">
        <f>G8-C7</f>
        <v>15398</v>
      </c>
      <c r="K4" s="65"/>
      <c r="M4"/>
      <c r="N4"/>
      <c r="O4" s="65"/>
      <c r="Q4" s="70"/>
      <c r="R4" s="70"/>
      <c r="T4" s="65"/>
      <c r="AC4" s="65"/>
      <c r="AI4" s="65"/>
      <c r="AM4" s="96"/>
      <c r="AR4" s="65"/>
      <c r="AT4" s="115">
        <f>SUM('Assets &amp; Goals'!N24:N27)-('Pivot Table'!G8-'Pivot Table'!C7)</f>
        <v>277802</v>
      </c>
      <c r="AY4" s="65"/>
    </row>
    <row r="5" spans="2:52" s="51" customFormat="1" ht="22.5" x14ac:dyDescent="0.25">
      <c r="B5" s="57" t="s">
        <v>20</v>
      </c>
      <c r="C5" s="52">
        <f>GETPIVOTDATA("Amount",$B$11,"Category","Personal")</f>
        <v>2200</v>
      </c>
      <c r="D5" s="65"/>
      <c r="F5" s="60" t="s">
        <v>38</v>
      </c>
      <c r="G5" s="49">
        <f>GETPIVOTDATA("Amount",$F$12,"Sub-category","Google Adsecne")</f>
        <v>140</v>
      </c>
      <c r="H5" s="65"/>
      <c r="K5" s="65"/>
      <c r="M5"/>
      <c r="N5"/>
      <c r="O5" s="65"/>
      <c r="Q5" s="79" t="s">
        <v>62</v>
      </c>
      <c r="R5" s="70"/>
      <c r="T5" s="65"/>
      <c r="V5"/>
      <c r="W5"/>
      <c r="AC5" s="65"/>
      <c r="AE5"/>
      <c r="AF5"/>
      <c r="AG5"/>
      <c r="AI5" s="65"/>
      <c r="AK5" s="46" t="s">
        <v>55</v>
      </c>
      <c r="AL5"/>
      <c r="AM5" s="98" t="s">
        <v>67</v>
      </c>
      <c r="AQ5" s="106"/>
      <c r="AR5" s="65"/>
      <c r="AY5" s="65"/>
    </row>
    <row r="6" spans="2:52" s="51" customFormat="1" ht="23.25" x14ac:dyDescent="0.25">
      <c r="B6" s="58" t="s">
        <v>24</v>
      </c>
      <c r="C6" s="53">
        <f>GETPIVOTDATA("Amount",$B$11,"Category","Transportation")</f>
        <v>2190</v>
      </c>
      <c r="D6" s="65"/>
      <c r="F6" s="60" t="s">
        <v>35</v>
      </c>
      <c r="G6" s="49">
        <f>GETPIVOTDATA("Amount",$F$12,"Sub-category","My Shop")</f>
        <v>8000</v>
      </c>
      <c r="H6" s="65"/>
      <c r="K6" s="65"/>
      <c r="M6" s="80" t="s">
        <v>61</v>
      </c>
      <c r="N6"/>
      <c r="O6" s="65"/>
      <c r="Q6"/>
      <c r="R6"/>
      <c r="T6" s="65"/>
      <c r="V6"/>
      <c r="W6"/>
      <c r="AC6" s="65"/>
      <c r="AE6"/>
      <c r="AF6"/>
      <c r="AG6"/>
      <c r="AI6" s="65"/>
      <c r="AK6" s="47" t="s">
        <v>43</v>
      </c>
      <c r="AL6"/>
      <c r="AM6" s="99">
        <f>G8</f>
        <v>23240</v>
      </c>
      <c r="AO6" s="111" t="s">
        <v>82</v>
      </c>
      <c r="AP6" s="111"/>
      <c r="AQ6" s="106"/>
      <c r="AR6" s="65"/>
      <c r="AY6" s="65"/>
    </row>
    <row r="7" spans="2:52" s="48" customFormat="1" ht="21" x14ac:dyDescent="0.25">
      <c r="B7" s="54" t="s">
        <v>58</v>
      </c>
      <c r="C7" s="55">
        <f>GETPIVOTDATA("Amount",$B$11)</f>
        <v>7842</v>
      </c>
      <c r="D7" s="65"/>
      <c r="F7" s="62" t="s">
        <v>34</v>
      </c>
      <c r="G7" s="50">
        <f>GETPIVOTDATA("Amount",$F$12,"Sub-category","Salary")</f>
        <v>13000</v>
      </c>
      <c r="H7" s="65"/>
      <c r="K7" s="65"/>
      <c r="M7"/>
      <c r="N7"/>
      <c r="O7" s="65"/>
      <c r="Q7"/>
      <c r="R7"/>
      <c r="T7" s="65"/>
      <c r="V7" s="46" t="s">
        <v>57</v>
      </c>
      <c r="W7" s="46" t="s">
        <v>63</v>
      </c>
      <c r="X7"/>
      <c r="Y7"/>
      <c r="Z7"/>
      <c r="AA7"/>
      <c r="AB7"/>
      <c r="AC7" s="65"/>
      <c r="AE7" s="46" t="s">
        <v>55</v>
      </c>
      <c r="AF7" t="s">
        <v>66</v>
      </c>
      <c r="AG7"/>
      <c r="AH7"/>
      <c r="AI7" s="65"/>
      <c r="AK7" s="47" t="s">
        <v>56</v>
      </c>
      <c r="AL7"/>
      <c r="AM7" s="107"/>
      <c r="AO7" s="112">
        <f>AM9/AM6</f>
        <v>0.99444922547332182</v>
      </c>
      <c r="AP7" s="112">
        <v>1</v>
      </c>
      <c r="AQ7" s="49"/>
      <c r="AR7" s="65"/>
      <c r="AY7" s="65"/>
    </row>
    <row r="8" spans="2:52" s="48" customFormat="1" ht="21" x14ac:dyDescent="0.25">
      <c r="B8"/>
      <c r="D8" s="66"/>
      <c r="F8" s="61" t="s">
        <v>59</v>
      </c>
      <c r="G8" s="94">
        <f>GETPIVOTDATA("Amount",$F$12)</f>
        <v>23240</v>
      </c>
      <c r="H8" s="66"/>
      <c r="K8" s="66"/>
      <c r="M8" s="46" t="s">
        <v>1</v>
      </c>
      <c r="N8" t="s">
        <v>8</v>
      </c>
      <c r="O8" s="66"/>
      <c r="Q8" s="46" t="s">
        <v>1</v>
      </c>
      <c r="R8" t="s">
        <v>32</v>
      </c>
      <c r="T8" s="66"/>
      <c r="V8" s="46" t="s">
        <v>55</v>
      </c>
      <c r="W8" t="s">
        <v>8</v>
      </c>
      <c r="X8" t="s">
        <v>32</v>
      </c>
      <c r="Y8" t="s">
        <v>56</v>
      </c>
      <c r="Z8"/>
      <c r="AC8" s="66"/>
      <c r="AE8" s="47" t="s">
        <v>40</v>
      </c>
      <c r="AF8" s="113">
        <v>2</v>
      </c>
      <c r="AG8"/>
      <c r="AH8"/>
      <c r="AI8" s="66"/>
      <c r="AK8"/>
      <c r="AL8"/>
      <c r="AM8" s="98" t="s">
        <v>68</v>
      </c>
      <c r="AQ8" s="61"/>
      <c r="AR8" s="66"/>
      <c r="AY8" s="66"/>
    </row>
    <row r="9" spans="2:52" s="48" customFormat="1" ht="21" x14ac:dyDescent="0.35">
      <c r="B9" s="46" t="s">
        <v>1</v>
      </c>
      <c r="C9" t="s">
        <v>8</v>
      </c>
      <c r="D9" s="63"/>
      <c r="H9" s="63"/>
      <c r="K9" s="63"/>
      <c r="M9" s="1"/>
      <c r="N9" s="1"/>
      <c r="O9" s="63"/>
      <c r="Q9"/>
      <c r="R9"/>
      <c r="T9" s="63"/>
      <c r="V9" s="47" t="s">
        <v>43</v>
      </c>
      <c r="W9">
        <v>7842</v>
      </c>
      <c r="X9">
        <v>23240</v>
      </c>
      <c r="Y9">
        <v>31082</v>
      </c>
      <c r="Z9"/>
      <c r="AA9" s="89" t="s">
        <v>64</v>
      </c>
      <c r="AB9" s="91">
        <f>MAX(X9:X20)</f>
        <v>81487</v>
      </c>
      <c r="AC9" s="66"/>
      <c r="AE9" s="47" t="s">
        <v>56</v>
      </c>
      <c r="AF9" s="113">
        <v>2</v>
      </c>
      <c r="AG9"/>
      <c r="AH9"/>
      <c r="AI9" s="63"/>
      <c r="AK9"/>
      <c r="AM9" s="93">
        <f>VLOOKUP(AM12,'Assets &amp; Goals'!G15:H26,2,0)</f>
        <v>23111</v>
      </c>
      <c r="AR9" s="63"/>
      <c r="AY9" s="63"/>
    </row>
    <row r="10" spans="2:52" s="3" customFormat="1" ht="22.5" x14ac:dyDescent="0.3">
      <c r="B10"/>
      <c r="C10"/>
      <c r="D10" s="64"/>
      <c r="E10"/>
      <c r="F10" s="46" t="s">
        <v>1</v>
      </c>
      <c r="G10" t="s">
        <v>32</v>
      </c>
      <c r="H10" s="64"/>
      <c r="I10"/>
      <c r="K10" s="64"/>
      <c r="L10"/>
      <c r="M10" s="46" t="s">
        <v>55</v>
      </c>
      <c r="N10" t="s">
        <v>57</v>
      </c>
      <c r="O10" s="64"/>
      <c r="P10"/>
      <c r="Q10" s="46" t="s">
        <v>55</v>
      </c>
      <c r="R10" t="s">
        <v>57</v>
      </c>
      <c r="T10" s="64"/>
      <c r="U10"/>
      <c r="V10" s="47" t="s">
        <v>42</v>
      </c>
      <c r="W10">
        <v>53353</v>
      </c>
      <c r="X10">
        <v>58235</v>
      </c>
      <c r="Y10">
        <v>111588</v>
      </c>
      <c r="Z10"/>
      <c r="AA10" s="90" t="s">
        <v>65</v>
      </c>
      <c r="AB10" s="91">
        <f>MAX(W9:W20)</f>
        <v>53353</v>
      </c>
      <c r="AC10" s="63"/>
      <c r="AD10"/>
      <c r="AE10"/>
      <c r="AF10"/>
      <c r="AG10"/>
      <c r="AH10"/>
      <c r="AI10" s="64"/>
      <c r="AJ10"/>
      <c r="AK10"/>
      <c r="AL10"/>
      <c r="AM10" s="76"/>
      <c r="AN10" s="93"/>
      <c r="AQ10" s="106"/>
      <c r="AR10" s="64"/>
      <c r="AS10"/>
      <c r="AY10" s="64"/>
      <c r="AZ10"/>
    </row>
    <row r="11" spans="2:52" ht="22.5" x14ac:dyDescent="0.25">
      <c r="B11" s="46" t="s">
        <v>55</v>
      </c>
      <c r="C11" t="s">
        <v>57</v>
      </c>
      <c r="D11" s="64"/>
      <c r="E11"/>
      <c r="F11"/>
      <c r="G11"/>
      <c r="H11" s="64"/>
      <c r="I11"/>
      <c r="J11" s="49"/>
      <c r="K11" s="64"/>
      <c r="L11"/>
      <c r="M11" s="47" t="s">
        <v>43</v>
      </c>
      <c r="N11">
        <v>7842</v>
      </c>
      <c r="O11" s="64"/>
      <c r="P11"/>
      <c r="Q11" s="47" t="s">
        <v>43</v>
      </c>
      <c r="R11">
        <v>23240</v>
      </c>
      <c r="T11" s="64"/>
      <c r="U11"/>
      <c r="V11" s="47" t="s">
        <v>46</v>
      </c>
      <c r="W11">
        <v>29815</v>
      </c>
      <c r="X11">
        <v>62350</v>
      </c>
      <c r="Y11">
        <v>92165</v>
      </c>
      <c r="Z11"/>
      <c r="AA11"/>
      <c r="AB11"/>
      <c r="AC11" s="64"/>
      <c r="AD11"/>
      <c r="AF11"/>
      <c r="AG11"/>
      <c r="AH11"/>
      <c r="AI11" s="64"/>
      <c r="AJ11"/>
      <c r="AK11"/>
      <c r="AL11"/>
      <c r="AM11" s="98" t="s">
        <v>69</v>
      </c>
      <c r="AN11" s="93"/>
      <c r="AQ11" s="106"/>
      <c r="AR11" s="64"/>
      <c r="AS11"/>
      <c r="AY11" s="64"/>
      <c r="AZ11"/>
    </row>
    <row r="12" spans="2:52" ht="23.25" x14ac:dyDescent="0.25">
      <c r="B12" s="47" t="s">
        <v>9</v>
      </c>
      <c r="C12" s="113">
        <v>3452</v>
      </c>
      <c r="D12" s="64"/>
      <c r="E12"/>
      <c r="F12" s="46" t="s">
        <v>55</v>
      </c>
      <c r="G12" t="s">
        <v>57</v>
      </c>
      <c r="H12" s="64"/>
      <c r="I12"/>
      <c r="K12" s="64"/>
      <c r="L12"/>
      <c r="M12" s="47" t="s">
        <v>42</v>
      </c>
      <c r="N12">
        <v>53353</v>
      </c>
      <c r="O12" s="64"/>
      <c r="P12"/>
      <c r="Q12" s="47" t="s">
        <v>42</v>
      </c>
      <c r="R12">
        <v>58235</v>
      </c>
      <c r="T12" s="64"/>
      <c r="U12"/>
      <c r="V12" s="47" t="s">
        <v>7</v>
      </c>
      <c r="W12">
        <v>18717</v>
      </c>
      <c r="X12">
        <v>78355</v>
      </c>
      <c r="Y12">
        <v>97072</v>
      </c>
      <c r="Z12"/>
      <c r="AA12"/>
      <c r="AB12"/>
      <c r="AC12" s="64"/>
      <c r="AD12"/>
      <c r="AE12"/>
      <c r="AF12"/>
      <c r="AG12"/>
      <c r="AH12"/>
      <c r="AI12" s="64"/>
      <c r="AJ12"/>
      <c r="AK12"/>
      <c r="AL12"/>
      <c r="AM12" s="108" t="str">
        <f>CONCATENATE(AK6,",2023")</f>
        <v>Jan,2023</v>
      </c>
      <c r="AN12" s="93"/>
      <c r="AQ12" s="106"/>
      <c r="AR12" s="64"/>
      <c r="AS12"/>
      <c r="AY12" s="64"/>
      <c r="AZ12"/>
    </row>
    <row r="13" spans="2:52" ht="23.25" x14ac:dyDescent="0.35">
      <c r="B13" s="47" t="s">
        <v>20</v>
      </c>
      <c r="C13" s="113">
        <v>2200</v>
      </c>
      <c r="D13" s="64"/>
      <c r="E13"/>
      <c r="F13" s="47" t="s">
        <v>37</v>
      </c>
      <c r="G13" s="113">
        <v>2100</v>
      </c>
      <c r="H13" s="64"/>
      <c r="I13"/>
      <c r="K13" s="64"/>
      <c r="L13"/>
      <c r="M13" s="47" t="s">
        <v>46</v>
      </c>
      <c r="N13">
        <v>29815</v>
      </c>
      <c r="O13" s="64"/>
      <c r="P13"/>
      <c r="Q13" s="47" t="s">
        <v>46</v>
      </c>
      <c r="R13">
        <v>62350</v>
      </c>
      <c r="T13" s="64"/>
      <c r="U13"/>
      <c r="V13" s="47" t="s">
        <v>47</v>
      </c>
      <c r="W13">
        <v>24242</v>
      </c>
      <c r="X13">
        <v>44696</v>
      </c>
      <c r="Y13">
        <v>68938</v>
      </c>
      <c r="Z13"/>
      <c r="AA13"/>
      <c r="AB13"/>
      <c r="AC13" s="64"/>
      <c r="AD13"/>
      <c r="AE13"/>
      <c r="AF13"/>
      <c r="AG13"/>
      <c r="AH13"/>
      <c r="AI13" s="64"/>
      <c r="AJ13"/>
      <c r="AK13"/>
      <c r="AL13"/>
      <c r="AM13" s="100"/>
      <c r="AN13" s="93"/>
      <c r="AQ13" s="106"/>
      <c r="AR13" s="64"/>
      <c r="AS13"/>
      <c r="AY13" s="64"/>
      <c r="AZ13"/>
    </row>
    <row r="14" spans="2:52" ht="23.25" x14ac:dyDescent="0.35">
      <c r="B14" s="47" t="s">
        <v>24</v>
      </c>
      <c r="C14" s="113">
        <v>2190</v>
      </c>
      <c r="D14" s="64"/>
      <c r="E14"/>
      <c r="F14" s="47" t="s">
        <v>38</v>
      </c>
      <c r="G14" s="113">
        <v>140</v>
      </c>
      <c r="H14" s="64"/>
      <c r="I14"/>
      <c r="K14" s="64"/>
      <c r="L14"/>
      <c r="M14" s="47" t="s">
        <v>7</v>
      </c>
      <c r="N14">
        <v>18717</v>
      </c>
      <c r="O14" s="64"/>
      <c r="P14"/>
      <c r="Q14" s="47" t="s">
        <v>7</v>
      </c>
      <c r="R14">
        <v>78355</v>
      </c>
      <c r="T14" s="64"/>
      <c r="U14"/>
      <c r="V14" s="47" t="s">
        <v>45</v>
      </c>
      <c r="W14">
        <v>20342</v>
      </c>
      <c r="X14">
        <v>27464</v>
      </c>
      <c r="Y14">
        <v>47806</v>
      </c>
      <c r="Z14"/>
      <c r="AA14"/>
      <c r="AB14"/>
      <c r="AC14" s="64"/>
      <c r="AD14"/>
      <c r="AE14"/>
      <c r="AF14"/>
      <c r="AG14"/>
      <c r="AH14"/>
      <c r="AI14" s="64"/>
      <c r="AJ14"/>
      <c r="AK14"/>
      <c r="AL14"/>
      <c r="AM14" s="100"/>
      <c r="AN14" s="93"/>
      <c r="AQ14" s="106"/>
      <c r="AR14" s="64"/>
      <c r="AS14"/>
      <c r="AY14" s="64"/>
      <c r="AZ14"/>
    </row>
    <row r="15" spans="2:52" ht="23.25" x14ac:dyDescent="0.35">
      <c r="B15" s="47" t="s">
        <v>56</v>
      </c>
      <c r="C15" s="113">
        <v>7842</v>
      </c>
      <c r="D15" s="64"/>
      <c r="E15"/>
      <c r="F15" s="47" t="s">
        <v>35</v>
      </c>
      <c r="G15" s="113">
        <v>8000</v>
      </c>
      <c r="H15" s="64"/>
      <c r="I15"/>
      <c r="K15" s="64"/>
      <c r="L15"/>
      <c r="M15" s="47" t="s">
        <v>47</v>
      </c>
      <c r="N15">
        <v>24242</v>
      </c>
      <c r="O15" s="64"/>
      <c r="P15"/>
      <c r="Q15" s="47" t="s">
        <v>47</v>
      </c>
      <c r="R15">
        <v>44696</v>
      </c>
      <c r="T15" s="64"/>
      <c r="U15"/>
      <c r="V15" s="47" t="s">
        <v>44</v>
      </c>
      <c r="W15">
        <v>28893</v>
      </c>
      <c r="X15">
        <v>62355</v>
      </c>
      <c r="Y15">
        <v>91248</v>
      </c>
      <c r="Z15"/>
      <c r="AA15"/>
      <c r="AB15"/>
      <c r="AC15" s="64"/>
      <c r="AD15"/>
      <c r="AE15"/>
      <c r="AF15"/>
      <c r="AG15"/>
      <c r="AH15"/>
      <c r="AI15" s="64"/>
      <c r="AJ15"/>
      <c r="AK15"/>
      <c r="AL15"/>
      <c r="AM15" s="100"/>
      <c r="AN15" s="93"/>
      <c r="AQ15" s="106"/>
      <c r="AR15" s="64"/>
      <c r="AS15"/>
      <c r="AY15" s="64"/>
      <c r="AZ15"/>
    </row>
    <row r="16" spans="2:52" ht="23.25" x14ac:dyDescent="0.35">
      <c r="B16"/>
      <c r="C16"/>
      <c r="D16" s="64"/>
      <c r="E16"/>
      <c r="F16" s="47" t="s">
        <v>34</v>
      </c>
      <c r="G16" s="113">
        <v>13000</v>
      </c>
      <c r="H16" s="64"/>
      <c r="I16"/>
      <c r="K16" s="64"/>
      <c r="L16"/>
      <c r="M16" s="47" t="s">
        <v>45</v>
      </c>
      <c r="N16">
        <v>20342</v>
      </c>
      <c r="O16" s="64"/>
      <c r="P16"/>
      <c r="Q16" s="47" t="s">
        <v>45</v>
      </c>
      <c r="R16">
        <v>27464</v>
      </c>
      <c r="T16" s="64"/>
      <c r="U16"/>
      <c r="V16" s="47" t="s">
        <v>39</v>
      </c>
      <c r="W16">
        <v>42484</v>
      </c>
      <c r="X16">
        <v>56712</v>
      </c>
      <c r="Y16">
        <v>99196</v>
      </c>
      <c r="Z16"/>
      <c r="AA16"/>
      <c r="AB16"/>
      <c r="AC16" s="64"/>
      <c r="AD16"/>
      <c r="AE16" s="92" t="str">
        <f>IF(AF8=1,CONCATENATE(AF8," ","Bill past Due, Pay sonn to avoid late fees,"),IF(AF8&gt;1,CONCATENATE(AF8," ","Bill are past Due, Pay sonn to avoid late fees,"),"All bills have been paid, and there are no overdue bills"))</f>
        <v>2 Bill are past Due, Pay sonn to avoid late fees,</v>
      </c>
      <c r="AF16"/>
      <c r="AG16"/>
      <c r="AH16"/>
      <c r="AI16" s="64"/>
      <c r="AJ16"/>
      <c r="AK16"/>
      <c r="AL16"/>
      <c r="AM16" s="100"/>
      <c r="AQ16" s="106"/>
      <c r="AR16" s="64"/>
      <c r="AS16"/>
      <c r="AY16" s="64"/>
      <c r="AZ16"/>
    </row>
    <row r="17" spans="2:52" ht="23.25" x14ac:dyDescent="0.35">
      <c r="B17"/>
      <c r="C17"/>
      <c r="D17" s="64"/>
      <c r="E17"/>
      <c r="F17" s="47" t="s">
        <v>56</v>
      </c>
      <c r="G17" s="113">
        <v>23240</v>
      </c>
      <c r="H17" s="64"/>
      <c r="I17"/>
      <c r="K17" s="64"/>
      <c r="L17"/>
      <c r="M17" s="47" t="s">
        <v>44</v>
      </c>
      <c r="N17">
        <v>28893</v>
      </c>
      <c r="O17" s="64"/>
      <c r="P17"/>
      <c r="Q17" s="47" t="s">
        <v>44</v>
      </c>
      <c r="R17">
        <v>62355</v>
      </c>
      <c r="T17" s="64"/>
      <c r="U17"/>
      <c r="V17" s="47" t="s">
        <v>50</v>
      </c>
      <c r="W17">
        <v>23897</v>
      </c>
      <c r="X17">
        <v>65602</v>
      </c>
      <c r="Y17">
        <v>89499</v>
      </c>
      <c r="Z17"/>
      <c r="AA17"/>
      <c r="AB17"/>
      <c r="AC17" s="64"/>
      <c r="AD17"/>
      <c r="AE17"/>
      <c r="AF17"/>
      <c r="AG17"/>
      <c r="AH17"/>
      <c r="AI17" s="64"/>
      <c r="AJ17"/>
      <c r="AK17"/>
      <c r="AL17"/>
      <c r="AM17" s="100"/>
      <c r="AR17" s="64"/>
      <c r="AS17"/>
      <c r="AY17" s="64"/>
      <c r="AZ17"/>
    </row>
    <row r="18" spans="2:52" ht="23.25" x14ac:dyDescent="0.35">
      <c r="B18"/>
      <c r="C18"/>
      <c r="D18" s="64"/>
      <c r="E18"/>
      <c r="F18"/>
      <c r="G18"/>
      <c r="H18" s="64"/>
      <c r="I18"/>
      <c r="K18" s="64"/>
      <c r="L18"/>
      <c r="M18" s="47" t="s">
        <v>39</v>
      </c>
      <c r="N18">
        <v>42484</v>
      </c>
      <c r="O18" s="64"/>
      <c r="P18"/>
      <c r="Q18" s="47" t="s">
        <v>39</v>
      </c>
      <c r="R18">
        <v>56712</v>
      </c>
      <c r="T18" s="64"/>
      <c r="U18"/>
      <c r="V18" s="47" t="s">
        <v>49</v>
      </c>
      <c r="W18">
        <v>35184</v>
      </c>
      <c r="X18">
        <v>81487</v>
      </c>
      <c r="Y18">
        <v>116671</v>
      </c>
      <c r="Z18"/>
      <c r="AA18"/>
      <c r="AB18"/>
      <c r="AC18" s="64"/>
      <c r="AD18"/>
      <c r="AE18"/>
      <c r="AF18"/>
      <c r="AG18"/>
      <c r="AH18"/>
      <c r="AI18" s="64"/>
      <c r="AJ18"/>
      <c r="AK18"/>
      <c r="AL18"/>
      <c r="AM18" s="100"/>
      <c r="AR18" s="64"/>
      <c r="AS18"/>
      <c r="AY18" s="64"/>
      <c r="AZ18"/>
    </row>
    <row r="19" spans="2:52" ht="23.25" x14ac:dyDescent="0.35">
      <c r="B19"/>
      <c r="C19"/>
      <c r="D19" s="64"/>
      <c r="E19"/>
      <c r="F19"/>
      <c r="G19"/>
      <c r="H19" s="64"/>
      <c r="I19"/>
      <c r="K19" s="64"/>
      <c r="L19"/>
      <c r="M19" s="47" t="s">
        <v>50</v>
      </c>
      <c r="N19">
        <v>23897</v>
      </c>
      <c r="O19" s="64"/>
      <c r="P19"/>
      <c r="Q19" s="47" t="s">
        <v>50</v>
      </c>
      <c r="R19">
        <v>65602</v>
      </c>
      <c r="T19" s="64"/>
      <c r="U19"/>
      <c r="V19" s="47" t="s">
        <v>48</v>
      </c>
      <c r="W19">
        <v>25176</v>
      </c>
      <c r="X19">
        <v>52201</v>
      </c>
      <c r="Y19">
        <v>77377</v>
      </c>
      <c r="Z19"/>
      <c r="AA19"/>
      <c r="AB19"/>
      <c r="AC19" s="64"/>
      <c r="AD19"/>
      <c r="AE19"/>
      <c r="AF19"/>
      <c r="AG19"/>
      <c r="AH19"/>
      <c r="AI19" s="64"/>
      <c r="AJ19"/>
      <c r="AK19"/>
      <c r="AL19"/>
      <c r="AM19" s="100"/>
      <c r="AR19" s="64"/>
      <c r="AS19"/>
      <c r="AY19" s="64"/>
      <c r="AZ19"/>
    </row>
    <row r="20" spans="2:52" ht="23.25" x14ac:dyDescent="0.35">
      <c r="B20"/>
      <c r="C20"/>
      <c r="D20" s="64"/>
      <c r="E20"/>
      <c r="F20"/>
      <c r="G20"/>
      <c r="H20" s="64"/>
      <c r="I20"/>
      <c r="K20" s="64"/>
      <c r="L20"/>
      <c r="M20" s="47" t="s">
        <v>49</v>
      </c>
      <c r="N20">
        <v>35184</v>
      </c>
      <c r="O20" s="64"/>
      <c r="P20"/>
      <c r="Q20" s="47" t="s">
        <v>49</v>
      </c>
      <c r="R20">
        <v>81487</v>
      </c>
      <c r="T20" s="64"/>
      <c r="U20"/>
      <c r="V20" s="47" t="s">
        <v>41</v>
      </c>
      <c r="W20">
        <v>16401</v>
      </c>
      <c r="X20">
        <v>66110</v>
      </c>
      <c r="Y20">
        <v>82511</v>
      </c>
      <c r="Z20"/>
      <c r="AA20"/>
      <c r="AB20"/>
      <c r="AC20" s="64"/>
      <c r="AD20"/>
      <c r="AE20"/>
      <c r="AF20"/>
      <c r="AG20"/>
      <c r="AH20"/>
      <c r="AI20" s="64"/>
      <c r="AJ20"/>
      <c r="AK20"/>
      <c r="AL20"/>
      <c r="AM20" s="100"/>
      <c r="AR20" s="64"/>
      <c r="AS20"/>
      <c r="AY20" s="64"/>
      <c r="AZ20"/>
    </row>
    <row r="21" spans="2:52" ht="23.25" x14ac:dyDescent="0.35">
      <c r="B21"/>
      <c r="C21"/>
      <c r="D21" s="64"/>
      <c r="E21"/>
      <c r="F21"/>
      <c r="G21"/>
      <c r="H21" s="64"/>
      <c r="I21"/>
      <c r="K21" s="64"/>
      <c r="L21"/>
      <c r="M21" s="47" t="s">
        <v>48</v>
      </c>
      <c r="N21">
        <v>25176</v>
      </c>
      <c r="O21" s="64"/>
      <c r="P21"/>
      <c r="Q21" s="47" t="s">
        <v>48</v>
      </c>
      <c r="R21">
        <v>52201</v>
      </c>
      <c r="T21" s="64"/>
      <c r="U21"/>
      <c r="V21" s="47" t="s">
        <v>56</v>
      </c>
      <c r="W21">
        <v>326346</v>
      </c>
      <c r="X21">
        <v>678807</v>
      </c>
      <c r="Y21">
        <v>1005153</v>
      </c>
      <c r="Z21"/>
      <c r="AA21"/>
      <c r="AB21"/>
      <c r="AC21" s="64"/>
      <c r="AD21"/>
      <c r="AE21"/>
      <c r="AF21"/>
      <c r="AG21"/>
      <c r="AH21"/>
      <c r="AI21" s="64"/>
      <c r="AJ21"/>
      <c r="AK21"/>
      <c r="AL21"/>
      <c r="AM21" s="100"/>
      <c r="AR21" s="64"/>
      <c r="AS21"/>
      <c r="AY21" s="64"/>
      <c r="AZ21"/>
    </row>
    <row r="22" spans="2:52" ht="23.25" x14ac:dyDescent="0.35">
      <c r="B22"/>
      <c r="C22"/>
      <c r="D22" s="64"/>
      <c r="E22"/>
      <c r="F22"/>
      <c r="G22"/>
      <c r="H22" s="64"/>
      <c r="I22"/>
      <c r="K22" s="64"/>
      <c r="L22"/>
      <c r="M22" s="47" t="s">
        <v>41</v>
      </c>
      <c r="N22">
        <v>16401</v>
      </c>
      <c r="O22" s="64"/>
      <c r="P22"/>
      <c r="Q22" s="47" t="s">
        <v>41</v>
      </c>
      <c r="R22">
        <v>66110</v>
      </c>
      <c r="T22" s="64"/>
      <c r="U22"/>
      <c r="AC22" s="64"/>
      <c r="AD22"/>
      <c r="AE22"/>
      <c r="AF22"/>
      <c r="AG22"/>
      <c r="AH22"/>
      <c r="AI22" s="64"/>
      <c r="AJ22"/>
      <c r="AK22"/>
      <c r="AL22"/>
      <c r="AM22" s="100"/>
      <c r="AR22" s="64"/>
      <c r="AS22"/>
      <c r="AY22" s="64"/>
      <c r="AZ22"/>
    </row>
    <row r="23" spans="2:52" ht="23.25" x14ac:dyDescent="0.35">
      <c r="B23"/>
      <c r="C23"/>
      <c r="D23" s="67"/>
      <c r="H23" s="67"/>
      <c r="K23" s="67"/>
      <c r="M23" s="47" t="s">
        <v>56</v>
      </c>
      <c r="N23">
        <v>326346</v>
      </c>
      <c r="O23" s="67"/>
      <c r="Q23" s="47" t="s">
        <v>56</v>
      </c>
      <c r="R23">
        <v>678807</v>
      </c>
      <c r="T23" s="67"/>
      <c r="AC23" s="64"/>
      <c r="AE23"/>
      <c r="AF23"/>
      <c r="AG23"/>
      <c r="AH23"/>
      <c r="AI23" s="67"/>
      <c r="AM23" s="100"/>
      <c r="AR23" s="67"/>
      <c r="AY23" s="67"/>
    </row>
    <row r="24" spans="2:52" ht="23.25" x14ac:dyDescent="0.35">
      <c r="B24"/>
      <c r="C24"/>
      <c r="D24" s="67"/>
      <c r="H24" s="67"/>
      <c r="K24" s="67"/>
      <c r="O24" s="67"/>
      <c r="T24" s="67"/>
      <c r="AC24" s="67"/>
      <c r="AE24"/>
      <c r="AF24"/>
      <c r="AG24"/>
      <c r="AH24"/>
      <c r="AI24" s="67"/>
      <c r="AM24" s="100"/>
      <c r="AR24" s="67"/>
      <c r="AY24" s="67"/>
    </row>
    <row r="25" spans="2:52" x14ac:dyDescent="0.25">
      <c r="B25"/>
      <c r="C25"/>
      <c r="D25" s="67"/>
      <c r="H25" s="67"/>
      <c r="K25" s="67"/>
      <c r="O25" s="67"/>
      <c r="T25" s="67"/>
      <c r="AC25" s="67"/>
      <c r="AI25" s="67"/>
      <c r="AR25" s="67"/>
      <c r="AY25" s="67"/>
    </row>
    <row r="26" spans="2:52" x14ac:dyDescent="0.25">
      <c r="B26"/>
      <c r="C26"/>
      <c r="D26" s="67"/>
      <c r="H26" s="67"/>
      <c r="K26" s="67"/>
      <c r="O26" s="67"/>
      <c r="T26" s="67"/>
      <c r="AC26" s="67"/>
      <c r="AI26" s="67"/>
      <c r="AR26" s="67"/>
      <c r="AY26" s="67"/>
    </row>
    <row r="27" spans="2:52" x14ac:dyDescent="0.25">
      <c r="B27"/>
      <c r="C27"/>
      <c r="D27" s="67"/>
      <c r="H27" s="67"/>
      <c r="K27" s="67"/>
      <c r="O27" s="67"/>
      <c r="T27" s="67"/>
      <c r="AC27" s="67"/>
      <c r="AI27" s="67"/>
      <c r="AR27" s="67"/>
      <c r="AY27" s="67"/>
    </row>
    <row r="28" spans="2:52" x14ac:dyDescent="0.25">
      <c r="B28"/>
      <c r="C28"/>
      <c r="AC28" s="67"/>
    </row>
    <row r="29" spans="2:52" x14ac:dyDescent="0.25">
      <c r="B29"/>
      <c r="C29"/>
    </row>
    <row r="30" spans="2:52" x14ac:dyDescent="0.25">
      <c r="B30"/>
      <c r="C30"/>
    </row>
    <row r="31" spans="2:52" x14ac:dyDescent="0.2">
      <c r="C31" s="2"/>
    </row>
    <row r="32" spans="2:52" x14ac:dyDescent="0.2">
      <c r="C32" s="2"/>
    </row>
    <row r="33" spans="3:51" x14ac:dyDescent="0.2">
      <c r="C33" s="2"/>
    </row>
    <row r="34" spans="3:51" x14ac:dyDescent="0.2">
      <c r="C34" s="2"/>
    </row>
    <row r="35" spans="3:51" x14ac:dyDescent="0.2">
      <c r="C35" s="2"/>
    </row>
    <row r="36" spans="3:51" x14ac:dyDescent="0.25">
      <c r="C36" s="2"/>
      <c r="O36"/>
      <c r="T36"/>
      <c r="AI36"/>
      <c r="AR36"/>
      <c r="AY36"/>
    </row>
    <row r="37" spans="3:51" x14ac:dyDescent="0.25">
      <c r="C37" s="2"/>
      <c r="O37"/>
      <c r="T37"/>
      <c r="AC37"/>
      <c r="AI37"/>
      <c r="AR37"/>
      <c r="AY37"/>
    </row>
    <row r="38" spans="3:51" x14ac:dyDescent="0.25">
      <c r="C38" s="2"/>
      <c r="J38"/>
      <c r="K38"/>
      <c r="O38"/>
      <c r="T38"/>
      <c r="AC38"/>
      <c r="AI38"/>
      <c r="AR38"/>
      <c r="AY38"/>
    </row>
    <row r="39" spans="3:51" x14ac:dyDescent="0.25">
      <c r="C39" s="2"/>
      <c r="O39"/>
      <c r="T39"/>
      <c r="AC39"/>
      <c r="AI39"/>
      <c r="AR39"/>
      <c r="AY39"/>
    </row>
    <row r="40" spans="3:51" x14ac:dyDescent="0.25">
      <c r="C40" s="2"/>
      <c r="J40"/>
      <c r="K40"/>
      <c r="L40"/>
      <c r="O40"/>
      <c r="T40"/>
      <c r="AC40"/>
      <c r="AI40"/>
      <c r="AR40"/>
      <c r="AY40"/>
    </row>
    <row r="41" spans="3:51" x14ac:dyDescent="0.25">
      <c r="C41" s="2"/>
      <c r="J41"/>
      <c r="K41"/>
      <c r="L41"/>
      <c r="O41"/>
      <c r="T41"/>
      <c r="AC41"/>
      <c r="AI41"/>
      <c r="AR41"/>
      <c r="AY41"/>
    </row>
    <row r="42" spans="3:51" x14ac:dyDescent="0.25">
      <c r="C42" s="2"/>
      <c r="J42"/>
      <c r="K42"/>
      <c r="L42"/>
      <c r="O42"/>
      <c r="T42"/>
      <c r="AC42"/>
      <c r="AI42"/>
      <c r="AR42"/>
      <c r="AY42"/>
    </row>
    <row r="43" spans="3:51" x14ac:dyDescent="0.25">
      <c r="C43" s="2"/>
      <c r="J43"/>
      <c r="K43"/>
      <c r="L43"/>
      <c r="O43"/>
      <c r="T43"/>
      <c r="AC43"/>
      <c r="AI43"/>
      <c r="AR43"/>
      <c r="AY43"/>
    </row>
    <row r="44" spans="3:51" x14ac:dyDescent="0.25">
      <c r="C44" s="2"/>
      <c r="J44"/>
      <c r="K44"/>
      <c r="L44"/>
      <c r="O44"/>
      <c r="T44"/>
      <c r="AC44"/>
      <c r="AI44"/>
      <c r="AR44"/>
      <c r="AY44"/>
    </row>
    <row r="45" spans="3:51" x14ac:dyDescent="0.25">
      <c r="C45" s="2"/>
      <c r="J45"/>
      <c r="K45"/>
      <c r="L45"/>
      <c r="O45"/>
      <c r="T45"/>
      <c r="AC45"/>
      <c r="AI45"/>
      <c r="AR45"/>
      <c r="AY45"/>
    </row>
    <row r="46" spans="3:51" x14ac:dyDescent="0.25">
      <c r="C46" s="2"/>
      <c r="J46"/>
      <c r="K46"/>
      <c r="L46"/>
      <c r="O46"/>
      <c r="T46"/>
      <c r="AC46"/>
      <c r="AI46"/>
      <c r="AR46"/>
      <c r="AY46"/>
    </row>
    <row r="47" spans="3:51" x14ac:dyDescent="0.25">
      <c r="C47" s="2"/>
      <c r="J47"/>
      <c r="K47"/>
      <c r="L47"/>
      <c r="O47"/>
      <c r="T47"/>
      <c r="AC47"/>
      <c r="AI47"/>
      <c r="AR47"/>
      <c r="AY47"/>
    </row>
    <row r="48" spans="3:51" x14ac:dyDescent="0.25">
      <c r="C48" s="2"/>
      <c r="J48"/>
      <c r="K48"/>
      <c r="L48"/>
      <c r="O48"/>
      <c r="T48"/>
      <c r="AC48"/>
      <c r="AI48"/>
      <c r="AR48"/>
      <c r="AY48"/>
    </row>
    <row r="49" spans="3:51" x14ac:dyDescent="0.25">
      <c r="C49" s="2"/>
      <c r="J49"/>
      <c r="K49"/>
      <c r="L49"/>
      <c r="O49"/>
      <c r="T49"/>
      <c r="AC49"/>
      <c r="AI49"/>
      <c r="AR49"/>
      <c r="AY49"/>
    </row>
    <row r="50" spans="3:51" x14ac:dyDescent="0.25">
      <c r="C50" s="2"/>
      <c r="J50"/>
      <c r="K50"/>
      <c r="L50"/>
      <c r="M50"/>
      <c r="N50"/>
      <c r="O50"/>
      <c r="T50"/>
      <c r="AC50"/>
      <c r="AI50"/>
      <c r="AR50"/>
      <c r="AY50"/>
    </row>
    <row r="51" spans="3:51" x14ac:dyDescent="0.25">
      <c r="C51" s="2"/>
      <c r="J51"/>
      <c r="K51"/>
      <c r="L51"/>
      <c r="M51"/>
      <c r="N51"/>
      <c r="O51"/>
      <c r="T51"/>
      <c r="AC51"/>
      <c r="AI51"/>
      <c r="AR51"/>
      <c r="AY51"/>
    </row>
    <row r="52" spans="3:51" x14ac:dyDescent="0.25">
      <c r="C52" s="2"/>
      <c r="J52"/>
      <c r="K52"/>
      <c r="L52"/>
      <c r="M52"/>
      <c r="N52"/>
      <c r="O52"/>
      <c r="T52"/>
      <c r="AC52"/>
      <c r="AI52"/>
      <c r="AR52"/>
      <c r="AY52"/>
    </row>
    <row r="53" spans="3:51" x14ac:dyDescent="0.25">
      <c r="C53" s="2"/>
      <c r="J53"/>
      <c r="K53"/>
      <c r="L53"/>
      <c r="M53"/>
      <c r="N53"/>
      <c r="O53"/>
      <c r="T53"/>
      <c r="AC53"/>
      <c r="AI53"/>
      <c r="AR53"/>
      <c r="AY53"/>
    </row>
    <row r="54" spans="3:51" x14ac:dyDescent="0.25">
      <c r="C54" s="2"/>
      <c r="J54"/>
      <c r="K54"/>
      <c r="L54"/>
      <c r="AC54"/>
    </row>
    <row r="55" spans="3:51" x14ac:dyDescent="0.25">
      <c r="C55" s="2"/>
      <c r="J55"/>
      <c r="K55"/>
      <c r="L55"/>
    </row>
    <row r="56" spans="3:51" x14ac:dyDescent="0.25">
      <c r="C56" s="2"/>
      <c r="J56"/>
      <c r="K56"/>
      <c r="L56"/>
    </row>
    <row r="57" spans="3:51" x14ac:dyDescent="0.25">
      <c r="C57" s="2"/>
      <c r="J57"/>
      <c r="K57"/>
      <c r="L57"/>
    </row>
    <row r="58" spans="3:51" x14ac:dyDescent="0.2">
      <c r="C58" s="2"/>
    </row>
    <row r="59" spans="3:51" x14ac:dyDescent="0.2">
      <c r="C59" s="2"/>
    </row>
    <row r="60" spans="3:51" x14ac:dyDescent="0.2">
      <c r="C60" s="2"/>
    </row>
    <row r="61" spans="3:51" x14ac:dyDescent="0.2">
      <c r="C61" s="2"/>
    </row>
    <row r="62" spans="3:51" x14ac:dyDescent="0.2">
      <c r="C62" s="2"/>
    </row>
    <row r="63" spans="3:51" x14ac:dyDescent="0.2">
      <c r="C63" s="2"/>
    </row>
    <row r="64" spans="3:51" x14ac:dyDescent="0.2">
      <c r="C64" s="2"/>
    </row>
    <row r="65" spans="3:3" x14ac:dyDescent="0.2">
      <c r="C65" s="2"/>
    </row>
    <row r="66" spans="3:3" x14ac:dyDescent="0.2">
      <c r="C66" s="2"/>
    </row>
    <row r="67" spans="3:3" x14ac:dyDescent="0.2">
      <c r="C67" s="2"/>
    </row>
    <row r="68" spans="3:3" x14ac:dyDescent="0.2">
      <c r="C68" s="2"/>
    </row>
    <row r="69" spans="3:3" x14ac:dyDescent="0.2">
      <c r="C69" s="2"/>
    </row>
    <row r="70" spans="3:3" x14ac:dyDescent="0.2">
      <c r="C70" s="2"/>
    </row>
    <row r="71" spans="3:3" x14ac:dyDescent="0.2">
      <c r="C71" s="2"/>
    </row>
    <row r="72" spans="3:3" x14ac:dyDescent="0.2">
      <c r="C72" s="2"/>
    </row>
    <row r="73" spans="3:3" x14ac:dyDescent="0.2">
      <c r="C73" s="2"/>
    </row>
    <row r="74" spans="3:3" x14ac:dyDescent="0.2">
      <c r="C74" s="2"/>
    </row>
    <row r="75" spans="3:3" x14ac:dyDescent="0.2">
      <c r="C75" s="2"/>
    </row>
    <row r="76" spans="3:3" x14ac:dyDescent="0.2">
      <c r="C76" s="2"/>
    </row>
    <row r="77" spans="3:3" x14ac:dyDescent="0.2">
      <c r="C77" s="2"/>
    </row>
    <row r="78" spans="3:3" x14ac:dyDescent="0.2">
      <c r="C78" s="2"/>
    </row>
    <row r="79" spans="3:3" x14ac:dyDescent="0.2">
      <c r="C79" s="2"/>
    </row>
    <row r="80" spans="3:3" x14ac:dyDescent="0.2">
      <c r="C80" s="2"/>
    </row>
    <row r="81" spans="3:3" x14ac:dyDescent="0.2">
      <c r="C81" s="2"/>
    </row>
    <row r="82" spans="3:3" x14ac:dyDescent="0.2">
      <c r="C82" s="2"/>
    </row>
    <row r="83" spans="3:3" x14ac:dyDescent="0.2">
      <c r="C83" s="2"/>
    </row>
    <row r="84" spans="3:3" x14ac:dyDescent="0.2">
      <c r="C84" s="2"/>
    </row>
    <row r="85" spans="3:3" x14ac:dyDescent="0.2">
      <c r="C85" s="2"/>
    </row>
    <row r="86" spans="3:3" x14ac:dyDescent="0.2">
      <c r="C86" s="2"/>
    </row>
    <row r="87" spans="3:3" x14ac:dyDescent="0.2">
      <c r="C87" s="2"/>
    </row>
    <row r="88" spans="3:3" x14ac:dyDescent="0.2">
      <c r="C88" s="2"/>
    </row>
    <row r="89" spans="3:3" x14ac:dyDescent="0.2">
      <c r="C89" s="2"/>
    </row>
    <row r="90" spans="3:3" x14ac:dyDescent="0.2">
      <c r="C90" s="2"/>
    </row>
    <row r="91" spans="3:3" x14ac:dyDescent="0.2">
      <c r="C91" s="2"/>
    </row>
    <row r="92" spans="3:3" x14ac:dyDescent="0.2">
      <c r="C92" s="2"/>
    </row>
    <row r="93" spans="3:3" x14ac:dyDescent="0.2">
      <c r="C93" s="2"/>
    </row>
    <row r="94" spans="3:3" x14ac:dyDescent="0.2">
      <c r="C94" s="2"/>
    </row>
    <row r="95" spans="3:3" x14ac:dyDescent="0.2">
      <c r="C95" s="2"/>
    </row>
    <row r="96" spans="3:3" x14ac:dyDescent="0.2">
      <c r="C96" s="2"/>
    </row>
    <row r="97" spans="3:3" x14ac:dyDescent="0.2">
      <c r="C97" s="2"/>
    </row>
    <row r="98" spans="3:3" x14ac:dyDescent="0.2">
      <c r="C98" s="2"/>
    </row>
    <row r="99" spans="3:3" x14ac:dyDescent="0.2">
      <c r="C99" s="2"/>
    </row>
    <row r="100" spans="3:3" x14ac:dyDescent="0.2">
      <c r="C100" s="2"/>
    </row>
    <row r="101" spans="3:3" x14ac:dyDescent="0.2">
      <c r="C101" s="2"/>
    </row>
    <row r="102" spans="3:3" x14ac:dyDescent="0.2">
      <c r="C102" s="2"/>
    </row>
    <row r="103" spans="3:3" x14ac:dyDescent="0.2">
      <c r="C103" s="2"/>
    </row>
    <row r="104" spans="3:3" x14ac:dyDescent="0.2">
      <c r="C104" s="2"/>
    </row>
    <row r="105" spans="3:3" x14ac:dyDescent="0.2">
      <c r="C105" s="2"/>
    </row>
    <row r="106" spans="3:3" x14ac:dyDescent="0.2">
      <c r="C106" s="2"/>
    </row>
    <row r="107" spans="3:3" x14ac:dyDescent="0.2">
      <c r="C107" s="2"/>
    </row>
    <row r="108" spans="3:3" x14ac:dyDescent="0.2">
      <c r="C108" s="2"/>
    </row>
    <row r="109" spans="3:3" x14ac:dyDescent="0.2">
      <c r="C109" s="2"/>
    </row>
    <row r="110" spans="3:3" x14ac:dyDescent="0.2">
      <c r="C110" s="2"/>
    </row>
    <row r="111" spans="3:3" x14ac:dyDescent="0.2">
      <c r="C111" s="2"/>
    </row>
    <row r="112" spans="3:3" x14ac:dyDescent="0.2">
      <c r="C112" s="2"/>
    </row>
    <row r="113" spans="3:3" x14ac:dyDescent="0.2">
      <c r="C113" s="2"/>
    </row>
    <row r="114" spans="3:3" x14ac:dyDescent="0.2">
      <c r="C114" s="2"/>
    </row>
    <row r="115" spans="3:3" x14ac:dyDescent="0.2">
      <c r="C115" s="2"/>
    </row>
    <row r="116" spans="3:3" x14ac:dyDescent="0.2">
      <c r="C116" s="2"/>
    </row>
    <row r="117" spans="3:3" x14ac:dyDescent="0.2">
      <c r="C117" s="2"/>
    </row>
    <row r="118" spans="3:3" x14ac:dyDescent="0.2">
      <c r="C118" s="2"/>
    </row>
    <row r="119" spans="3:3" x14ac:dyDescent="0.2">
      <c r="C119" s="2"/>
    </row>
    <row r="120" spans="3:3" x14ac:dyDescent="0.2">
      <c r="C120" s="2"/>
    </row>
    <row r="121" spans="3:3" x14ac:dyDescent="0.2">
      <c r="C121" s="2"/>
    </row>
    <row r="122" spans="3:3" x14ac:dyDescent="0.2">
      <c r="C122" s="2"/>
    </row>
    <row r="123" spans="3:3" x14ac:dyDescent="0.2">
      <c r="C123" s="2"/>
    </row>
    <row r="124" spans="3:3" x14ac:dyDescent="0.2">
      <c r="C124" s="2"/>
    </row>
    <row r="125" spans="3:3" x14ac:dyDescent="0.2">
      <c r="C125" s="2"/>
    </row>
    <row r="126" spans="3:3" x14ac:dyDescent="0.2">
      <c r="C126" s="2"/>
    </row>
    <row r="127" spans="3:3" x14ac:dyDescent="0.2">
      <c r="C127" s="2"/>
    </row>
    <row r="128" spans="3:3" x14ac:dyDescent="0.2">
      <c r="C128" s="2"/>
    </row>
    <row r="129" spans="3:3" x14ac:dyDescent="0.2">
      <c r="C129" s="2"/>
    </row>
    <row r="130" spans="3:3" x14ac:dyDescent="0.2">
      <c r="C130" s="2"/>
    </row>
    <row r="131" spans="3:3" x14ac:dyDescent="0.2">
      <c r="C131" s="2"/>
    </row>
    <row r="132" spans="3:3" x14ac:dyDescent="0.2">
      <c r="C132" s="2"/>
    </row>
    <row r="133" spans="3:3" x14ac:dyDescent="0.2">
      <c r="C133" s="2"/>
    </row>
    <row r="134" spans="3:3" x14ac:dyDescent="0.2">
      <c r="C134" s="2"/>
    </row>
    <row r="135" spans="3:3" x14ac:dyDescent="0.2">
      <c r="C135" s="2"/>
    </row>
    <row r="136" spans="3:3" x14ac:dyDescent="0.2">
      <c r="C136" s="2"/>
    </row>
    <row r="137" spans="3:3" x14ac:dyDescent="0.2">
      <c r="C137" s="2"/>
    </row>
    <row r="138" spans="3:3" x14ac:dyDescent="0.2">
      <c r="C138" s="2"/>
    </row>
    <row r="139" spans="3:3" x14ac:dyDescent="0.2">
      <c r="C139" s="2"/>
    </row>
    <row r="140" spans="3:3" x14ac:dyDescent="0.2">
      <c r="C140" s="2"/>
    </row>
    <row r="141" spans="3:3" x14ac:dyDescent="0.2">
      <c r="C141" s="2"/>
    </row>
    <row r="142" spans="3:3" x14ac:dyDescent="0.2">
      <c r="C142" s="2"/>
    </row>
    <row r="143" spans="3:3" x14ac:dyDescent="0.2">
      <c r="C143" s="2"/>
    </row>
    <row r="144" spans="3:3" x14ac:dyDescent="0.2">
      <c r="C144" s="2"/>
    </row>
    <row r="145" spans="3:3" x14ac:dyDescent="0.2">
      <c r="C145" s="2"/>
    </row>
    <row r="146" spans="3:3" x14ac:dyDescent="0.2">
      <c r="C146" s="2"/>
    </row>
    <row r="147" spans="3:3" x14ac:dyDescent="0.2">
      <c r="C147" s="2"/>
    </row>
    <row r="148" spans="3:3" x14ac:dyDescent="0.2">
      <c r="C148" s="2"/>
    </row>
    <row r="149" spans="3:3" x14ac:dyDescent="0.2">
      <c r="C149" s="2"/>
    </row>
    <row r="150" spans="3:3" x14ac:dyDescent="0.2">
      <c r="C150" s="2"/>
    </row>
    <row r="151" spans="3:3" x14ac:dyDescent="0.2">
      <c r="C151" s="2"/>
    </row>
    <row r="152" spans="3:3" x14ac:dyDescent="0.2">
      <c r="C152" s="2"/>
    </row>
    <row r="153" spans="3:3" x14ac:dyDescent="0.2">
      <c r="C153" s="2"/>
    </row>
    <row r="154" spans="3:3" x14ac:dyDescent="0.2">
      <c r="C154" s="2"/>
    </row>
    <row r="155" spans="3:3" x14ac:dyDescent="0.2">
      <c r="C155" s="2"/>
    </row>
    <row r="156" spans="3:3" x14ac:dyDescent="0.2">
      <c r="C156" s="2"/>
    </row>
    <row r="157" spans="3:3" x14ac:dyDescent="0.2">
      <c r="C157" s="2"/>
    </row>
    <row r="158" spans="3:3" x14ac:dyDescent="0.2">
      <c r="C158" s="2"/>
    </row>
    <row r="159" spans="3:3" x14ac:dyDescent="0.2">
      <c r="C159" s="2"/>
    </row>
    <row r="160" spans="3:3" x14ac:dyDescent="0.2">
      <c r="C160" s="2"/>
    </row>
    <row r="161" spans="3:3" x14ac:dyDescent="0.2">
      <c r="C161" s="2"/>
    </row>
    <row r="162" spans="3:3" x14ac:dyDescent="0.2">
      <c r="C162" s="2"/>
    </row>
    <row r="163" spans="3:3" x14ac:dyDescent="0.2">
      <c r="C163" s="2"/>
    </row>
    <row r="164" spans="3:3" x14ac:dyDescent="0.2">
      <c r="C164" s="2"/>
    </row>
    <row r="165" spans="3:3" x14ac:dyDescent="0.2">
      <c r="C165" s="2"/>
    </row>
    <row r="166" spans="3:3" x14ac:dyDescent="0.2">
      <c r="C166" s="2"/>
    </row>
    <row r="167" spans="3:3" x14ac:dyDescent="0.2">
      <c r="C167" s="2"/>
    </row>
    <row r="168" spans="3:3" x14ac:dyDescent="0.2">
      <c r="C168" s="2"/>
    </row>
    <row r="169" spans="3:3" x14ac:dyDescent="0.2">
      <c r="C169" s="2"/>
    </row>
    <row r="170" spans="3:3" x14ac:dyDescent="0.2">
      <c r="C170" s="2"/>
    </row>
    <row r="171" spans="3:3" x14ac:dyDescent="0.2">
      <c r="C171" s="2"/>
    </row>
    <row r="172" spans="3:3" x14ac:dyDescent="0.2">
      <c r="C172" s="2"/>
    </row>
    <row r="173" spans="3:3" x14ac:dyDescent="0.2">
      <c r="C173" s="2"/>
    </row>
    <row r="174" spans="3:3" x14ac:dyDescent="0.2">
      <c r="C174" s="2"/>
    </row>
    <row r="175" spans="3:3" x14ac:dyDescent="0.2">
      <c r="C175" s="2"/>
    </row>
    <row r="176" spans="3:3" x14ac:dyDescent="0.2">
      <c r="C176" s="2"/>
    </row>
    <row r="177" spans="3:3" x14ac:dyDescent="0.2">
      <c r="C177" s="2"/>
    </row>
    <row r="178" spans="3:3" x14ac:dyDescent="0.2">
      <c r="C178" s="2"/>
    </row>
    <row r="179" spans="3:3" x14ac:dyDescent="0.2">
      <c r="C179" s="2"/>
    </row>
    <row r="180" spans="3:3" x14ac:dyDescent="0.2">
      <c r="C180" s="2"/>
    </row>
    <row r="181" spans="3:3" x14ac:dyDescent="0.2">
      <c r="C181" s="2"/>
    </row>
    <row r="182" spans="3:3" x14ac:dyDescent="0.2">
      <c r="C182" s="2"/>
    </row>
    <row r="183" spans="3:3" x14ac:dyDescent="0.2">
      <c r="C183" s="2"/>
    </row>
    <row r="184" spans="3:3" x14ac:dyDescent="0.2">
      <c r="C184" s="2"/>
    </row>
    <row r="185" spans="3:3" x14ac:dyDescent="0.2">
      <c r="C185" s="2"/>
    </row>
    <row r="186" spans="3:3" x14ac:dyDescent="0.2">
      <c r="C186" s="2"/>
    </row>
    <row r="187" spans="3:3" x14ac:dyDescent="0.2">
      <c r="C187" s="2"/>
    </row>
    <row r="188" spans="3:3" x14ac:dyDescent="0.2">
      <c r="C188" s="2"/>
    </row>
    <row r="189" spans="3:3" x14ac:dyDescent="0.2">
      <c r="C189" s="2"/>
    </row>
    <row r="190" spans="3:3" x14ac:dyDescent="0.2">
      <c r="C190" s="2"/>
    </row>
    <row r="191" spans="3:3" x14ac:dyDescent="0.2">
      <c r="C191" s="2"/>
    </row>
    <row r="192" spans="3:3" x14ac:dyDescent="0.2">
      <c r="C192" s="2"/>
    </row>
    <row r="193" spans="3:3" x14ac:dyDescent="0.2">
      <c r="C193" s="2"/>
    </row>
    <row r="194" spans="3:3" x14ac:dyDescent="0.2">
      <c r="C194" s="2"/>
    </row>
    <row r="195" spans="3:3" x14ac:dyDescent="0.2">
      <c r="C195" s="2"/>
    </row>
    <row r="196" spans="3:3" x14ac:dyDescent="0.2">
      <c r="C196" s="2"/>
    </row>
    <row r="197" spans="3:3" x14ac:dyDescent="0.2">
      <c r="C197" s="2"/>
    </row>
    <row r="198" spans="3:3" x14ac:dyDescent="0.2">
      <c r="C198" s="2"/>
    </row>
    <row r="199" spans="3:3" x14ac:dyDescent="0.2">
      <c r="C199" s="2"/>
    </row>
    <row r="200" spans="3:3" x14ac:dyDescent="0.2">
      <c r="C200" s="2"/>
    </row>
    <row r="201" spans="3:3" x14ac:dyDescent="0.2">
      <c r="C201" s="2"/>
    </row>
    <row r="202" spans="3:3" x14ac:dyDescent="0.2">
      <c r="C202" s="2"/>
    </row>
    <row r="203" spans="3:3" x14ac:dyDescent="0.2">
      <c r="C203" s="2"/>
    </row>
    <row r="204" spans="3:3" x14ac:dyDescent="0.2">
      <c r="C204" s="2"/>
    </row>
    <row r="205" spans="3:3" x14ac:dyDescent="0.2">
      <c r="C205" s="2"/>
    </row>
    <row r="206" spans="3:3" x14ac:dyDescent="0.2">
      <c r="C206" s="2"/>
    </row>
    <row r="207" spans="3:3" x14ac:dyDescent="0.2">
      <c r="C207" s="2"/>
    </row>
    <row r="208" spans="3:3" x14ac:dyDescent="0.2">
      <c r="C208" s="2"/>
    </row>
    <row r="209" spans="3:3" x14ac:dyDescent="0.2">
      <c r="C209" s="2"/>
    </row>
    <row r="210" spans="3:3" x14ac:dyDescent="0.2">
      <c r="C210" s="2"/>
    </row>
    <row r="211" spans="3:3" x14ac:dyDescent="0.2">
      <c r="C211" s="2"/>
    </row>
    <row r="212" spans="3:3" x14ac:dyDescent="0.2">
      <c r="C212" s="2"/>
    </row>
    <row r="213" spans="3:3" x14ac:dyDescent="0.2">
      <c r="C213" s="2"/>
    </row>
    <row r="214" spans="3:3" x14ac:dyDescent="0.2">
      <c r="C214" s="2"/>
    </row>
    <row r="215" spans="3:3" x14ac:dyDescent="0.2">
      <c r="C215" s="2"/>
    </row>
    <row r="216" spans="3:3" x14ac:dyDescent="0.2">
      <c r="C216" s="2"/>
    </row>
    <row r="217" spans="3:3" x14ac:dyDescent="0.2">
      <c r="C217" s="2"/>
    </row>
    <row r="218" spans="3:3" x14ac:dyDescent="0.2">
      <c r="C218" s="2"/>
    </row>
    <row r="219" spans="3:3" x14ac:dyDescent="0.2">
      <c r="C219" s="2"/>
    </row>
    <row r="220" spans="3:3" x14ac:dyDescent="0.2">
      <c r="C220" s="2"/>
    </row>
    <row r="221" spans="3:3" x14ac:dyDescent="0.2">
      <c r="C221" s="2"/>
    </row>
    <row r="222" spans="3:3" x14ac:dyDescent="0.2">
      <c r="C222" s="2"/>
    </row>
    <row r="223" spans="3:3" x14ac:dyDescent="0.2">
      <c r="C223" s="2"/>
    </row>
    <row r="224" spans="3:3" x14ac:dyDescent="0.2">
      <c r="C224" s="2"/>
    </row>
    <row r="225" spans="3:3" x14ac:dyDescent="0.2">
      <c r="C225" s="2"/>
    </row>
    <row r="226" spans="3:3" x14ac:dyDescent="0.2">
      <c r="C226" s="2"/>
    </row>
    <row r="227" spans="3:3" x14ac:dyDescent="0.2">
      <c r="C227" s="2"/>
    </row>
    <row r="228" spans="3:3" x14ac:dyDescent="0.2">
      <c r="C228" s="2"/>
    </row>
    <row r="229" spans="3:3" x14ac:dyDescent="0.2">
      <c r="C229" s="2"/>
    </row>
    <row r="230" spans="3:3" x14ac:dyDescent="0.2">
      <c r="C230" s="2"/>
    </row>
    <row r="231" spans="3:3" x14ac:dyDescent="0.2">
      <c r="C231" s="2"/>
    </row>
    <row r="232" spans="3:3" x14ac:dyDescent="0.2">
      <c r="C232" s="2"/>
    </row>
    <row r="233" spans="3:3" x14ac:dyDescent="0.2">
      <c r="C233" s="2"/>
    </row>
    <row r="234" spans="3:3" x14ac:dyDescent="0.2">
      <c r="C234" s="2"/>
    </row>
    <row r="235" spans="3:3" x14ac:dyDescent="0.2">
      <c r="C235" s="2"/>
    </row>
    <row r="236" spans="3:3" x14ac:dyDescent="0.2">
      <c r="C236" s="2"/>
    </row>
    <row r="237" spans="3:3" x14ac:dyDescent="0.2">
      <c r="C237" s="2"/>
    </row>
    <row r="238" spans="3:3" x14ac:dyDescent="0.2">
      <c r="C238" s="2"/>
    </row>
    <row r="239" spans="3:3" x14ac:dyDescent="0.2">
      <c r="C239" s="2"/>
    </row>
    <row r="240" spans="3:3" x14ac:dyDescent="0.2">
      <c r="C240" s="2"/>
    </row>
    <row r="241" spans="3:3" x14ac:dyDescent="0.2">
      <c r="C241" s="2"/>
    </row>
    <row r="242" spans="3:3" x14ac:dyDescent="0.2">
      <c r="C242" s="2"/>
    </row>
    <row r="243" spans="3:3" x14ac:dyDescent="0.2">
      <c r="C243" s="2"/>
    </row>
    <row r="244" spans="3:3" x14ac:dyDescent="0.2">
      <c r="C244" s="2"/>
    </row>
    <row r="245" spans="3:3" x14ac:dyDescent="0.2">
      <c r="C245" s="2"/>
    </row>
    <row r="246" spans="3:3" x14ac:dyDescent="0.2">
      <c r="C246" s="2"/>
    </row>
    <row r="247" spans="3:3" x14ac:dyDescent="0.2">
      <c r="C247" s="2"/>
    </row>
    <row r="248" spans="3:3" x14ac:dyDescent="0.2">
      <c r="C248" s="2"/>
    </row>
    <row r="249" spans="3:3" x14ac:dyDescent="0.2">
      <c r="C249" s="2"/>
    </row>
    <row r="250" spans="3:3" x14ac:dyDescent="0.2">
      <c r="C250" s="2"/>
    </row>
    <row r="251" spans="3:3" x14ac:dyDescent="0.2">
      <c r="C251" s="2"/>
    </row>
    <row r="252" spans="3:3" x14ac:dyDescent="0.2">
      <c r="C252" s="2"/>
    </row>
    <row r="253" spans="3:3" x14ac:dyDescent="0.2">
      <c r="C253" s="2"/>
    </row>
    <row r="254" spans="3:3" x14ac:dyDescent="0.2">
      <c r="C254" s="2"/>
    </row>
    <row r="255" spans="3:3" x14ac:dyDescent="0.2">
      <c r="C255" s="2"/>
    </row>
    <row r="256" spans="3:3" x14ac:dyDescent="0.2">
      <c r="C256" s="2"/>
    </row>
    <row r="257" spans="3:3" x14ac:dyDescent="0.2">
      <c r="C257" s="2"/>
    </row>
    <row r="258" spans="3:3" x14ac:dyDescent="0.2">
      <c r="C258" s="2"/>
    </row>
    <row r="259" spans="3:3" x14ac:dyDescent="0.2">
      <c r="C259" s="2"/>
    </row>
    <row r="260" spans="3:3" x14ac:dyDescent="0.2">
      <c r="C260" s="2"/>
    </row>
    <row r="261" spans="3:3" x14ac:dyDescent="0.2">
      <c r="C261" s="2"/>
    </row>
    <row r="262" spans="3:3" x14ac:dyDescent="0.2">
      <c r="C262" s="2"/>
    </row>
    <row r="263" spans="3:3" x14ac:dyDescent="0.2">
      <c r="C263" s="2"/>
    </row>
    <row r="264" spans="3:3" x14ac:dyDescent="0.2">
      <c r="C264" s="2"/>
    </row>
    <row r="265" spans="3:3" x14ac:dyDescent="0.2">
      <c r="C265" s="2"/>
    </row>
    <row r="266" spans="3:3" x14ac:dyDescent="0.2">
      <c r="C266" s="2"/>
    </row>
    <row r="267" spans="3:3" x14ac:dyDescent="0.2">
      <c r="C267" s="2"/>
    </row>
    <row r="268" spans="3:3" x14ac:dyDescent="0.2">
      <c r="C268" s="2"/>
    </row>
    <row r="269" spans="3:3" x14ac:dyDescent="0.2">
      <c r="C269" s="2"/>
    </row>
    <row r="270" spans="3:3" x14ac:dyDescent="0.2">
      <c r="C270" s="2"/>
    </row>
    <row r="271" spans="3:3" x14ac:dyDescent="0.2">
      <c r="C271" s="2"/>
    </row>
    <row r="272" spans="3:3" x14ac:dyDescent="0.2">
      <c r="C272" s="2"/>
    </row>
    <row r="273" spans="3:3" x14ac:dyDescent="0.2">
      <c r="C273" s="2"/>
    </row>
    <row r="274" spans="3:3" x14ac:dyDescent="0.2">
      <c r="C274" s="2"/>
    </row>
    <row r="275" spans="3:3" x14ac:dyDescent="0.2">
      <c r="C275" s="2"/>
    </row>
    <row r="276" spans="3:3" x14ac:dyDescent="0.2">
      <c r="C276" s="2"/>
    </row>
    <row r="277" spans="3:3" x14ac:dyDescent="0.2">
      <c r="C277" s="2"/>
    </row>
    <row r="278" spans="3:3" x14ac:dyDescent="0.2">
      <c r="C278" s="2"/>
    </row>
    <row r="279" spans="3:3" x14ac:dyDescent="0.2">
      <c r="C279" s="2"/>
    </row>
    <row r="280" spans="3:3" x14ac:dyDescent="0.2">
      <c r="C280" s="2"/>
    </row>
    <row r="281" spans="3:3" x14ac:dyDescent="0.2">
      <c r="C281" s="2"/>
    </row>
    <row r="282" spans="3:3" x14ac:dyDescent="0.2">
      <c r="C282" s="2"/>
    </row>
    <row r="283" spans="3:3" x14ac:dyDescent="0.2">
      <c r="C283" s="2"/>
    </row>
    <row r="284" spans="3:3" x14ac:dyDescent="0.2">
      <c r="C284" s="2"/>
    </row>
    <row r="285" spans="3:3" x14ac:dyDescent="0.2">
      <c r="C285" s="2"/>
    </row>
    <row r="286" spans="3:3" x14ac:dyDescent="0.2">
      <c r="C286" s="2"/>
    </row>
    <row r="287" spans="3:3" x14ac:dyDescent="0.2">
      <c r="C287" s="2"/>
    </row>
    <row r="288" spans="3:3" x14ac:dyDescent="0.2">
      <c r="C288" s="2"/>
    </row>
    <row r="289" spans="3:3" x14ac:dyDescent="0.2">
      <c r="C289" s="2"/>
    </row>
    <row r="290" spans="3:3" x14ac:dyDescent="0.2">
      <c r="C290" s="2"/>
    </row>
    <row r="291" spans="3:3" x14ac:dyDescent="0.2">
      <c r="C291" s="2"/>
    </row>
    <row r="292" spans="3:3" x14ac:dyDescent="0.2">
      <c r="C292" s="2"/>
    </row>
    <row r="293" spans="3:3" x14ac:dyDescent="0.2">
      <c r="C293" s="2"/>
    </row>
    <row r="294" spans="3:3" x14ac:dyDescent="0.2">
      <c r="C294" s="2"/>
    </row>
    <row r="295" spans="3:3" x14ac:dyDescent="0.2">
      <c r="C295" s="2"/>
    </row>
    <row r="296" spans="3:3" x14ac:dyDescent="0.2">
      <c r="C296" s="2"/>
    </row>
    <row r="297" spans="3:3" x14ac:dyDescent="0.2">
      <c r="C297" s="2"/>
    </row>
    <row r="298" spans="3:3" x14ac:dyDescent="0.2">
      <c r="C298" s="2"/>
    </row>
    <row r="299" spans="3:3" x14ac:dyDescent="0.2">
      <c r="C299" s="2"/>
    </row>
    <row r="300" spans="3:3" x14ac:dyDescent="0.2">
      <c r="C300" s="2"/>
    </row>
    <row r="301" spans="3:3" x14ac:dyDescent="0.2">
      <c r="C301" s="2"/>
    </row>
    <row r="302" spans="3:3" x14ac:dyDescent="0.2">
      <c r="C302" s="2"/>
    </row>
    <row r="303" spans="3:3" x14ac:dyDescent="0.2">
      <c r="C303" s="2"/>
    </row>
    <row r="304" spans="3:3" x14ac:dyDescent="0.2">
      <c r="C304" s="2"/>
    </row>
    <row r="305" spans="3:3" x14ac:dyDescent="0.2">
      <c r="C305" s="2"/>
    </row>
    <row r="306" spans="3:3" x14ac:dyDescent="0.2">
      <c r="C306" s="2"/>
    </row>
    <row r="307" spans="3:3" x14ac:dyDescent="0.2">
      <c r="C307" s="2"/>
    </row>
    <row r="308" spans="3:3" x14ac:dyDescent="0.2">
      <c r="C308" s="2"/>
    </row>
    <row r="309" spans="3:3" x14ac:dyDescent="0.2">
      <c r="C309" s="2"/>
    </row>
    <row r="310" spans="3:3" x14ac:dyDescent="0.2">
      <c r="C310" s="2"/>
    </row>
    <row r="311" spans="3:3" x14ac:dyDescent="0.2">
      <c r="C311" s="2"/>
    </row>
    <row r="312" spans="3:3" x14ac:dyDescent="0.2">
      <c r="C312" s="2"/>
    </row>
    <row r="313" spans="3:3" x14ac:dyDescent="0.2">
      <c r="C313" s="2"/>
    </row>
  </sheetData>
  <sheetProtection algorithmName="SHA-512" hashValue="8ww4oY0b5e24qj5U/xjCdX+1L7Th9RQN+xdeCPyCmGN8x9qm5pxEeoEbMPTj/2ubsU2/X6GEKx6VyPDjs356Vw==" saltValue="O6/5WQ6i1wjZxAfWT+dU/A==" spinCount="100000" sheet="1" objects="1" scenarios="1" selectLockedCells="1"/>
  <phoneticPr fontId="1" type="noConversion"/>
  <pageMargins left="0.7" right="0.7" top="0.75" bottom="0.75" header="0.3" footer="0.3"/>
  <drawing r:id="rId8"/>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1F5BD-849D-41B4-A225-0660A703E760}">
  <dimension ref="A1:W348"/>
  <sheetViews>
    <sheetView showGridLines="0" zoomScale="70" zoomScaleNormal="70" workbookViewId="0">
      <selection activeCell="F11" sqref="F11"/>
    </sheetView>
  </sheetViews>
  <sheetFormatPr defaultRowHeight="15.95" customHeight="1" x14ac:dyDescent="0.25"/>
  <cols>
    <col min="1" max="1" width="8.125" style="4" customWidth="1"/>
    <col min="2" max="5" width="12.75" style="7" customWidth="1"/>
    <col min="6" max="6" width="12.75" style="22" customWidth="1"/>
    <col min="7" max="7" width="12.5" style="23" bestFit="1" customWidth="1"/>
    <col min="8" max="8" width="11.75" style="23" bestFit="1" customWidth="1"/>
    <col min="9" max="9" width="16.875" style="23" bestFit="1" customWidth="1"/>
    <col min="10" max="10" width="20.875" style="4" customWidth="1"/>
    <col min="11" max="11" width="20.875" style="6" customWidth="1"/>
    <col min="12" max="14" width="20.875" style="4" customWidth="1"/>
    <col min="15" max="15" width="14.375" style="4" customWidth="1"/>
    <col min="16" max="16" width="14.375" style="16" customWidth="1"/>
    <col min="17" max="17" width="9" style="28"/>
    <col min="18" max="16384" width="9" style="4"/>
  </cols>
  <sheetData>
    <row r="1" spans="2:23" ht="15.95" customHeight="1" x14ac:dyDescent="0.25">
      <c r="R1" s="28"/>
      <c r="S1" s="28"/>
      <c r="T1" s="28"/>
      <c r="U1" s="28"/>
      <c r="V1" s="28"/>
      <c r="W1" s="28"/>
    </row>
    <row r="2" spans="2:23" ht="15.95" customHeight="1" x14ac:dyDescent="0.25">
      <c r="R2" s="28"/>
      <c r="S2" s="28"/>
      <c r="T2" s="28"/>
      <c r="U2" s="28"/>
      <c r="V2" s="28"/>
      <c r="W2" s="28"/>
    </row>
    <row r="3" spans="2:23" ht="15.95" customHeight="1" x14ac:dyDescent="0.25">
      <c r="R3" s="28"/>
      <c r="S3" s="28"/>
      <c r="T3" s="28"/>
      <c r="U3" s="28"/>
      <c r="V3" s="28"/>
      <c r="W3" s="28"/>
    </row>
    <row r="4" spans="2:23" ht="15.95" customHeight="1" x14ac:dyDescent="0.25">
      <c r="R4" s="28"/>
      <c r="S4" s="28"/>
      <c r="T4" s="28"/>
      <c r="U4" s="28"/>
      <c r="V4" s="28"/>
      <c r="W4" s="28"/>
    </row>
    <row r="5" spans="2:23" ht="15.95" customHeight="1" x14ac:dyDescent="0.25">
      <c r="R5" s="28"/>
      <c r="S5" s="28"/>
      <c r="T5" s="28"/>
      <c r="U5" s="28"/>
      <c r="V5" s="28"/>
      <c r="W5" s="28"/>
    </row>
    <row r="6" spans="2:23" ht="15.95" customHeight="1" x14ac:dyDescent="0.25">
      <c r="R6" s="28"/>
      <c r="S6" s="28"/>
      <c r="T6" s="28"/>
      <c r="U6" s="28"/>
      <c r="V6" s="28"/>
      <c r="W6" s="28"/>
    </row>
    <row r="7" spans="2:23" ht="15.95" customHeight="1" x14ac:dyDescent="0.25">
      <c r="R7" s="28"/>
      <c r="S7" s="28"/>
      <c r="T7" s="28"/>
      <c r="U7" s="28"/>
      <c r="V7" s="28"/>
      <c r="W7" s="28"/>
    </row>
    <row r="8" spans="2:23" ht="15.95" customHeight="1" x14ac:dyDescent="0.25">
      <c r="R8" s="28"/>
      <c r="S8" s="28"/>
      <c r="T8" s="28"/>
      <c r="U8" s="28"/>
      <c r="V8" s="28"/>
      <c r="W8" s="28"/>
    </row>
    <row r="9" spans="2:23" ht="15.95" customHeight="1" x14ac:dyDescent="0.25">
      <c r="R9" s="28"/>
      <c r="S9" s="28"/>
      <c r="T9" s="28"/>
      <c r="U9" s="28"/>
      <c r="V9" s="28"/>
      <c r="W9" s="28"/>
    </row>
    <row r="10" spans="2:23" ht="15.95" customHeight="1" x14ac:dyDescent="0.25">
      <c r="R10" s="28"/>
      <c r="S10" s="28"/>
      <c r="T10" s="28"/>
      <c r="U10" s="28"/>
      <c r="V10" s="28"/>
      <c r="W10" s="28"/>
    </row>
    <row r="11" spans="2:23" s="8" customFormat="1" ht="15.95" customHeight="1" x14ac:dyDescent="0.25">
      <c r="B11" s="9"/>
      <c r="C11" s="9"/>
      <c r="D11" s="9"/>
      <c r="E11" s="9"/>
      <c r="F11" s="19"/>
      <c r="G11" s="19"/>
      <c r="H11" s="19"/>
      <c r="I11" s="19"/>
      <c r="J11" s="10"/>
      <c r="K11" s="11"/>
      <c r="L11" s="12"/>
      <c r="P11" s="16"/>
      <c r="Q11" s="29"/>
      <c r="R11" s="29"/>
      <c r="S11" s="29"/>
      <c r="T11" s="29"/>
      <c r="U11" s="29"/>
      <c r="V11" s="29"/>
      <c r="W11" s="29"/>
    </row>
    <row r="12" spans="2:23" s="8" customFormat="1" ht="15.95" customHeight="1" x14ac:dyDescent="0.25">
      <c r="B12" s="9"/>
      <c r="C12" s="9"/>
      <c r="D12" s="9"/>
      <c r="E12" s="9"/>
      <c r="F12" s="19"/>
      <c r="G12" s="20"/>
      <c r="H12" s="20"/>
      <c r="I12" s="20"/>
      <c r="J12" s="13"/>
      <c r="K12" s="14"/>
      <c r="L12" s="15"/>
      <c r="M12" s="16"/>
      <c r="N12" s="16"/>
      <c r="O12" s="16"/>
      <c r="P12" s="16"/>
      <c r="Q12" s="29"/>
      <c r="R12" s="29"/>
      <c r="S12" s="29"/>
      <c r="T12" s="29"/>
      <c r="U12" s="29"/>
      <c r="V12" s="29"/>
      <c r="W12" s="29"/>
    </row>
    <row r="13" spans="2:23" s="9" customFormat="1" ht="15.95" customHeight="1" x14ac:dyDescent="0.25">
      <c r="F13" s="19"/>
      <c r="G13" s="19"/>
      <c r="H13" s="19"/>
      <c r="I13" s="19"/>
      <c r="P13" s="16"/>
      <c r="Q13" s="88"/>
      <c r="R13" s="30"/>
      <c r="S13" s="30"/>
      <c r="T13" s="30"/>
      <c r="U13" s="30"/>
      <c r="V13" s="30"/>
      <c r="W13" s="30"/>
    </row>
    <row r="14" spans="2:23" s="24" customFormat="1" ht="15.95" customHeight="1" x14ac:dyDescent="0.25">
      <c r="B14" s="19"/>
      <c r="C14" s="19"/>
      <c r="D14" s="19"/>
      <c r="E14" s="19"/>
      <c r="F14" s="19"/>
      <c r="G14" s="19" t="s">
        <v>0</v>
      </c>
      <c r="H14" s="19" t="s">
        <v>1</v>
      </c>
      <c r="I14" s="19" t="s">
        <v>2</v>
      </c>
      <c r="J14" s="19" t="s">
        <v>3</v>
      </c>
      <c r="K14" s="19" t="s">
        <v>4</v>
      </c>
      <c r="L14" s="19" t="s">
        <v>5</v>
      </c>
      <c r="M14" s="19" t="s">
        <v>6</v>
      </c>
      <c r="N14" s="19"/>
      <c r="P14" s="16"/>
      <c r="Q14" s="31"/>
      <c r="R14" s="31"/>
      <c r="S14" s="31"/>
      <c r="T14" s="31"/>
      <c r="U14" s="31"/>
      <c r="V14" s="31"/>
      <c r="W14" s="31"/>
    </row>
    <row r="15" spans="2:23" ht="15.95" hidden="1" customHeight="1" x14ac:dyDescent="0.25">
      <c r="B15" s="5"/>
      <c r="C15" s="5"/>
      <c r="D15" s="5"/>
      <c r="E15" s="5"/>
      <c r="F15" s="19"/>
      <c r="G15" s="21" t="s">
        <v>43</v>
      </c>
      <c r="H15" s="21" t="s">
        <v>8</v>
      </c>
      <c r="I15" s="21" t="s">
        <v>9</v>
      </c>
      <c r="J15" s="17" t="s">
        <v>10</v>
      </c>
      <c r="K15" s="25">
        <v>400</v>
      </c>
      <c r="L15" s="15">
        <v>44933</v>
      </c>
      <c r="M15" s="27" t="s">
        <v>11</v>
      </c>
      <c r="N15" s="16"/>
      <c r="R15" s="28"/>
      <c r="S15" s="28"/>
      <c r="T15" s="28"/>
      <c r="U15" s="28"/>
      <c r="V15" s="28"/>
      <c r="W15" s="28"/>
    </row>
    <row r="16" spans="2:23" ht="15.95" hidden="1" customHeight="1" x14ac:dyDescent="0.25">
      <c r="B16" s="5"/>
      <c r="C16" s="5"/>
      <c r="D16" s="5"/>
      <c r="E16" s="5"/>
      <c r="F16" s="19"/>
      <c r="G16" s="21" t="s">
        <v>43</v>
      </c>
      <c r="H16" s="21" t="s">
        <v>8</v>
      </c>
      <c r="I16" s="21" t="s">
        <v>9</v>
      </c>
      <c r="J16" s="17" t="s">
        <v>12</v>
      </c>
      <c r="K16" s="25">
        <v>280</v>
      </c>
      <c r="L16" s="15">
        <v>44928</v>
      </c>
      <c r="M16" s="27" t="s">
        <v>40</v>
      </c>
      <c r="N16" s="16"/>
      <c r="R16" s="28"/>
      <c r="S16" s="28"/>
      <c r="T16" s="28"/>
      <c r="U16" s="28"/>
      <c r="V16" s="28"/>
      <c r="W16" s="28"/>
    </row>
    <row r="17" spans="2:23" ht="15.95" hidden="1" customHeight="1" x14ac:dyDescent="0.25">
      <c r="B17" s="5"/>
      <c r="C17" s="5"/>
      <c r="D17" s="5"/>
      <c r="E17" s="5"/>
      <c r="F17" s="19"/>
      <c r="G17" s="21" t="s">
        <v>43</v>
      </c>
      <c r="H17" s="21" t="s">
        <v>8</v>
      </c>
      <c r="I17" s="21" t="s">
        <v>9</v>
      </c>
      <c r="J17" s="17" t="s">
        <v>13</v>
      </c>
      <c r="K17" s="25">
        <v>77</v>
      </c>
      <c r="L17" s="15">
        <v>44928</v>
      </c>
      <c r="M17" s="27" t="s">
        <v>11</v>
      </c>
      <c r="N17" s="16"/>
      <c r="R17" s="28"/>
      <c r="S17" s="28"/>
      <c r="T17" s="28"/>
      <c r="U17" s="28"/>
      <c r="V17" s="28"/>
      <c r="W17" s="28"/>
    </row>
    <row r="18" spans="2:23" ht="15.95" hidden="1" customHeight="1" x14ac:dyDescent="0.25">
      <c r="B18" s="5"/>
      <c r="C18" s="5"/>
      <c r="D18" s="5"/>
      <c r="E18" s="5"/>
      <c r="F18" s="19"/>
      <c r="G18" s="21" t="s">
        <v>43</v>
      </c>
      <c r="H18" s="21" t="s">
        <v>8</v>
      </c>
      <c r="I18" s="21" t="s">
        <v>9</v>
      </c>
      <c r="J18" s="17" t="s">
        <v>14</v>
      </c>
      <c r="K18" s="25">
        <v>350</v>
      </c>
      <c r="L18" s="15">
        <v>44929</v>
      </c>
      <c r="M18" s="27" t="s">
        <v>11</v>
      </c>
      <c r="N18" s="16"/>
      <c r="R18" s="28"/>
      <c r="S18" s="28"/>
      <c r="T18" s="28"/>
      <c r="U18" s="28"/>
      <c r="V18" s="28"/>
      <c r="W18" s="28"/>
    </row>
    <row r="19" spans="2:23" ht="15.95" hidden="1" customHeight="1" x14ac:dyDescent="0.25">
      <c r="B19" s="5"/>
      <c r="C19" s="5"/>
      <c r="D19" s="5"/>
      <c r="E19" s="5"/>
      <c r="F19" s="19"/>
      <c r="G19" s="21" t="s">
        <v>43</v>
      </c>
      <c r="H19" s="21" t="s">
        <v>8</v>
      </c>
      <c r="I19" s="21" t="s">
        <v>9</v>
      </c>
      <c r="J19" s="17" t="s">
        <v>15</v>
      </c>
      <c r="K19" s="25">
        <v>100</v>
      </c>
      <c r="L19" s="15">
        <v>44930</v>
      </c>
      <c r="M19" s="27" t="s">
        <v>11</v>
      </c>
      <c r="N19" s="16"/>
      <c r="R19" s="28"/>
      <c r="S19" s="28"/>
      <c r="T19" s="28"/>
      <c r="U19" s="28"/>
      <c r="V19" s="28"/>
      <c r="W19" s="28"/>
    </row>
    <row r="20" spans="2:23" ht="15.95" hidden="1" customHeight="1" x14ac:dyDescent="0.25">
      <c r="B20" s="5"/>
      <c r="C20" s="5"/>
      <c r="D20" s="5"/>
      <c r="E20" s="5"/>
      <c r="F20" s="19"/>
      <c r="G20" s="21" t="s">
        <v>43</v>
      </c>
      <c r="H20" s="21" t="s">
        <v>8</v>
      </c>
      <c r="I20" s="21" t="s">
        <v>9</v>
      </c>
      <c r="J20" s="17" t="s">
        <v>16</v>
      </c>
      <c r="K20" s="25">
        <v>245</v>
      </c>
      <c r="L20" s="15">
        <v>44931</v>
      </c>
      <c r="M20" s="27" t="s">
        <v>11</v>
      </c>
      <c r="N20" s="16"/>
      <c r="R20" s="28"/>
      <c r="S20" s="28"/>
      <c r="T20" s="28"/>
      <c r="U20" s="28"/>
      <c r="V20" s="28"/>
      <c r="W20" s="28"/>
    </row>
    <row r="21" spans="2:23" ht="15.95" hidden="1" customHeight="1" x14ac:dyDescent="0.25">
      <c r="B21" s="5"/>
      <c r="C21" s="5"/>
      <c r="D21" s="5"/>
      <c r="E21" s="5"/>
      <c r="F21" s="19"/>
      <c r="G21" s="21" t="s">
        <v>43</v>
      </c>
      <c r="H21" s="21" t="s">
        <v>8</v>
      </c>
      <c r="I21" s="21" t="s">
        <v>9</v>
      </c>
      <c r="J21" s="17" t="s">
        <v>17</v>
      </c>
      <c r="K21" s="25">
        <v>1500</v>
      </c>
      <c r="L21" s="15">
        <v>44932</v>
      </c>
      <c r="M21" s="27" t="s">
        <v>11</v>
      </c>
      <c r="N21" s="16"/>
      <c r="R21" s="28"/>
      <c r="S21" s="28"/>
      <c r="T21" s="28"/>
      <c r="U21" s="28"/>
      <c r="V21" s="28"/>
      <c r="W21" s="28"/>
    </row>
    <row r="22" spans="2:23" ht="15.95" hidden="1" customHeight="1" x14ac:dyDescent="0.25">
      <c r="B22" s="5"/>
      <c r="C22" s="5"/>
      <c r="D22" s="5"/>
      <c r="E22" s="5"/>
      <c r="F22" s="19"/>
      <c r="G22" s="21" t="s">
        <v>43</v>
      </c>
      <c r="H22" s="21" t="s">
        <v>8</v>
      </c>
      <c r="I22" s="21" t="s">
        <v>9</v>
      </c>
      <c r="J22" s="17" t="s">
        <v>18</v>
      </c>
      <c r="K22" s="25">
        <v>70</v>
      </c>
      <c r="L22" s="15">
        <v>44933</v>
      </c>
      <c r="M22" s="27" t="s">
        <v>40</v>
      </c>
      <c r="N22" s="16"/>
      <c r="R22" s="28"/>
      <c r="S22" s="28"/>
      <c r="T22" s="28"/>
      <c r="U22" s="28"/>
      <c r="V22" s="28"/>
      <c r="W22" s="28"/>
    </row>
    <row r="23" spans="2:23" ht="15.95" hidden="1" customHeight="1" x14ac:dyDescent="0.25">
      <c r="B23" s="5"/>
      <c r="C23" s="5"/>
      <c r="D23" s="5"/>
      <c r="E23" s="5"/>
      <c r="F23" s="19"/>
      <c r="G23" s="21" t="s">
        <v>43</v>
      </c>
      <c r="H23" s="21" t="s">
        <v>8</v>
      </c>
      <c r="I23" s="21" t="s">
        <v>9</v>
      </c>
      <c r="J23" s="17" t="s">
        <v>19</v>
      </c>
      <c r="K23" s="25">
        <v>430</v>
      </c>
      <c r="L23" s="15">
        <v>44934</v>
      </c>
      <c r="M23" s="27" t="s">
        <v>11</v>
      </c>
      <c r="N23" s="16"/>
      <c r="R23" s="28"/>
      <c r="S23" s="28"/>
      <c r="T23" s="28"/>
      <c r="U23" s="28"/>
      <c r="V23" s="28"/>
      <c r="W23" s="28"/>
    </row>
    <row r="24" spans="2:23" ht="15.95" hidden="1" customHeight="1" x14ac:dyDescent="0.25">
      <c r="B24" s="5"/>
      <c r="C24" s="5"/>
      <c r="D24" s="5"/>
      <c r="E24" s="5"/>
      <c r="F24" s="19"/>
      <c r="G24" s="21" t="s">
        <v>43</v>
      </c>
      <c r="H24" s="21" t="s">
        <v>8</v>
      </c>
      <c r="I24" s="21" t="s">
        <v>20</v>
      </c>
      <c r="J24" s="17" t="s">
        <v>21</v>
      </c>
      <c r="K24" s="25">
        <v>1100</v>
      </c>
      <c r="L24" s="15">
        <v>44935</v>
      </c>
      <c r="M24" s="27" t="s">
        <v>11</v>
      </c>
      <c r="N24" s="16"/>
      <c r="R24" s="28"/>
      <c r="S24" s="28"/>
      <c r="T24" s="28"/>
      <c r="U24" s="28"/>
      <c r="V24" s="28"/>
      <c r="W24" s="28"/>
    </row>
    <row r="25" spans="2:23" ht="15.95" hidden="1" customHeight="1" x14ac:dyDescent="0.25">
      <c r="B25" s="5"/>
      <c r="C25" s="5"/>
      <c r="D25" s="5"/>
      <c r="E25" s="5"/>
      <c r="F25" s="19"/>
      <c r="G25" s="21" t="s">
        <v>43</v>
      </c>
      <c r="H25" s="21" t="s">
        <v>8</v>
      </c>
      <c r="I25" s="21" t="s">
        <v>20</v>
      </c>
      <c r="J25" s="17" t="s">
        <v>22</v>
      </c>
      <c r="K25" s="25">
        <v>700</v>
      </c>
      <c r="L25" s="15">
        <v>44930</v>
      </c>
      <c r="M25" s="27" t="s">
        <v>11</v>
      </c>
      <c r="N25" s="16"/>
      <c r="R25" s="28"/>
      <c r="S25" s="28"/>
      <c r="T25" s="28"/>
      <c r="U25" s="28"/>
      <c r="V25" s="28"/>
      <c r="W25" s="28"/>
    </row>
    <row r="26" spans="2:23" ht="15.95" hidden="1" customHeight="1" x14ac:dyDescent="0.25">
      <c r="B26" s="5"/>
      <c r="C26" s="5"/>
      <c r="D26" s="5"/>
      <c r="E26" s="5"/>
      <c r="F26" s="19"/>
      <c r="G26" s="21" t="s">
        <v>43</v>
      </c>
      <c r="H26" s="21" t="s">
        <v>8</v>
      </c>
      <c r="I26" s="21" t="s">
        <v>20</v>
      </c>
      <c r="J26" s="17" t="s">
        <v>23</v>
      </c>
      <c r="K26" s="25">
        <v>400</v>
      </c>
      <c r="L26" s="15">
        <v>44931</v>
      </c>
      <c r="M26" s="27" t="s">
        <v>11</v>
      </c>
      <c r="N26" s="16"/>
      <c r="R26" s="28"/>
      <c r="S26" s="28"/>
      <c r="T26" s="28"/>
      <c r="U26" s="28"/>
      <c r="V26" s="28"/>
      <c r="W26" s="28"/>
    </row>
    <row r="27" spans="2:23" ht="15.95" hidden="1" customHeight="1" x14ac:dyDescent="0.25">
      <c r="B27" s="5"/>
      <c r="C27" s="5"/>
      <c r="D27" s="5"/>
      <c r="E27" s="5"/>
      <c r="F27" s="19"/>
      <c r="G27" s="21" t="s">
        <v>43</v>
      </c>
      <c r="H27" s="21" t="s">
        <v>8</v>
      </c>
      <c r="I27" s="21" t="s">
        <v>24</v>
      </c>
      <c r="J27" s="17" t="s">
        <v>10</v>
      </c>
      <c r="K27" s="25">
        <v>88</v>
      </c>
      <c r="L27" s="15">
        <v>44932</v>
      </c>
      <c r="M27" s="27" t="s">
        <v>11</v>
      </c>
      <c r="N27" s="16"/>
      <c r="R27" s="28"/>
      <c r="S27" s="28"/>
      <c r="T27" s="28"/>
      <c r="U27" s="28"/>
      <c r="V27" s="28"/>
      <c r="W27" s="28"/>
    </row>
    <row r="28" spans="2:23" ht="15.95" hidden="1" customHeight="1" x14ac:dyDescent="0.25">
      <c r="B28" s="5"/>
      <c r="C28" s="5"/>
      <c r="D28" s="5"/>
      <c r="E28" s="5"/>
      <c r="F28" s="19"/>
      <c r="G28" s="21" t="s">
        <v>43</v>
      </c>
      <c r="H28" s="21" t="s">
        <v>8</v>
      </c>
      <c r="I28" s="21" t="s">
        <v>24</v>
      </c>
      <c r="J28" s="17" t="s">
        <v>25</v>
      </c>
      <c r="K28" s="25">
        <v>352</v>
      </c>
      <c r="L28" s="15">
        <v>44933</v>
      </c>
      <c r="M28" s="27" t="s">
        <v>11</v>
      </c>
      <c r="N28" s="16"/>
      <c r="R28" s="28"/>
      <c r="S28" s="28"/>
      <c r="T28" s="28"/>
      <c r="U28" s="28"/>
      <c r="V28" s="28"/>
      <c r="W28" s="28"/>
    </row>
    <row r="29" spans="2:23" ht="15.95" hidden="1" customHeight="1" x14ac:dyDescent="0.25">
      <c r="B29" s="5"/>
      <c r="C29" s="5"/>
      <c r="D29" s="5"/>
      <c r="E29" s="5"/>
      <c r="F29" s="19"/>
      <c r="G29" s="21" t="s">
        <v>43</v>
      </c>
      <c r="H29" s="21" t="s">
        <v>8</v>
      </c>
      <c r="I29" s="21" t="s">
        <v>24</v>
      </c>
      <c r="J29" s="17" t="s">
        <v>26</v>
      </c>
      <c r="K29" s="25">
        <v>100</v>
      </c>
      <c r="L29" s="15">
        <v>44929</v>
      </c>
      <c r="M29" s="27" t="s">
        <v>11</v>
      </c>
      <c r="N29" s="16"/>
      <c r="R29" s="28"/>
      <c r="S29" s="28"/>
      <c r="T29" s="28"/>
      <c r="U29" s="28"/>
      <c r="V29" s="28"/>
      <c r="W29" s="28"/>
    </row>
    <row r="30" spans="2:23" ht="15.95" hidden="1" customHeight="1" x14ac:dyDescent="0.25">
      <c r="B30" s="5"/>
      <c r="C30" s="5"/>
      <c r="D30" s="5"/>
      <c r="E30" s="5"/>
      <c r="F30" s="19"/>
      <c r="G30" s="21" t="s">
        <v>43</v>
      </c>
      <c r="H30" s="21" t="s">
        <v>8</v>
      </c>
      <c r="I30" s="21" t="s">
        <v>24</v>
      </c>
      <c r="J30" s="17" t="s">
        <v>27</v>
      </c>
      <c r="K30" s="25">
        <v>220</v>
      </c>
      <c r="L30" s="15">
        <v>44930</v>
      </c>
      <c r="M30" s="27" t="s">
        <v>11</v>
      </c>
      <c r="N30" s="16"/>
      <c r="R30" s="28"/>
      <c r="S30" s="28"/>
      <c r="T30" s="28"/>
      <c r="U30" s="28"/>
      <c r="V30" s="28"/>
      <c r="W30" s="28"/>
    </row>
    <row r="31" spans="2:23" ht="15.95" hidden="1" customHeight="1" x14ac:dyDescent="0.25">
      <c r="B31" s="5"/>
      <c r="C31" s="5"/>
      <c r="D31" s="5"/>
      <c r="E31" s="5"/>
      <c r="F31" s="19"/>
      <c r="G31" s="21" t="s">
        <v>43</v>
      </c>
      <c r="H31" s="21" t="s">
        <v>8</v>
      </c>
      <c r="I31" s="21" t="s">
        <v>24</v>
      </c>
      <c r="J31" s="17" t="s">
        <v>28</v>
      </c>
      <c r="K31" s="25">
        <v>187</v>
      </c>
      <c r="L31" s="15">
        <v>44931</v>
      </c>
      <c r="M31" s="27" t="s">
        <v>11</v>
      </c>
      <c r="N31" s="16"/>
      <c r="R31" s="28"/>
      <c r="S31" s="28"/>
      <c r="T31" s="28"/>
      <c r="U31" s="28"/>
      <c r="V31" s="28"/>
      <c r="W31" s="28"/>
    </row>
    <row r="32" spans="2:23" ht="15.95" hidden="1" customHeight="1" x14ac:dyDescent="0.25">
      <c r="B32" s="5"/>
      <c r="C32" s="5"/>
      <c r="D32" s="5"/>
      <c r="E32" s="5"/>
      <c r="F32" s="19"/>
      <c r="G32" s="21" t="s">
        <v>43</v>
      </c>
      <c r="H32" s="21" t="s">
        <v>8</v>
      </c>
      <c r="I32" s="21" t="s">
        <v>24</v>
      </c>
      <c r="J32" s="17" t="s">
        <v>29</v>
      </c>
      <c r="K32" s="25">
        <v>1045</v>
      </c>
      <c r="L32" s="15">
        <v>44932</v>
      </c>
      <c r="M32" s="27" t="s">
        <v>11</v>
      </c>
      <c r="N32" s="16"/>
      <c r="R32" s="28"/>
      <c r="S32" s="28"/>
      <c r="T32" s="28"/>
      <c r="U32" s="28"/>
      <c r="V32" s="28"/>
      <c r="W32" s="28"/>
    </row>
    <row r="33" spans="2:23" ht="15.95" hidden="1" customHeight="1" x14ac:dyDescent="0.25">
      <c r="B33" s="5"/>
      <c r="C33" s="5"/>
      <c r="D33" s="5"/>
      <c r="E33" s="5"/>
      <c r="F33" s="19"/>
      <c r="G33" s="21" t="s">
        <v>43</v>
      </c>
      <c r="H33" s="21" t="s">
        <v>8</v>
      </c>
      <c r="I33" s="21" t="s">
        <v>24</v>
      </c>
      <c r="J33" s="17" t="s">
        <v>30</v>
      </c>
      <c r="K33" s="25">
        <v>110</v>
      </c>
      <c r="L33" s="15">
        <v>44933</v>
      </c>
      <c r="M33" s="27" t="s">
        <v>11</v>
      </c>
      <c r="N33" s="16"/>
      <c r="R33" s="28"/>
      <c r="S33" s="28"/>
      <c r="T33" s="28"/>
      <c r="U33" s="28"/>
      <c r="V33" s="28"/>
      <c r="W33" s="28"/>
    </row>
    <row r="34" spans="2:23" ht="15.95" hidden="1" customHeight="1" x14ac:dyDescent="0.25">
      <c r="B34" s="5"/>
      <c r="C34" s="5"/>
      <c r="D34" s="5"/>
      <c r="E34" s="5"/>
      <c r="F34" s="19"/>
      <c r="G34" s="21" t="s">
        <v>43</v>
      </c>
      <c r="H34" s="21" t="s">
        <v>8</v>
      </c>
      <c r="I34" s="21" t="s">
        <v>24</v>
      </c>
      <c r="J34" s="17" t="s">
        <v>31</v>
      </c>
      <c r="K34" s="25">
        <v>33</v>
      </c>
      <c r="L34" s="15">
        <v>44934</v>
      </c>
      <c r="M34" s="27" t="s">
        <v>11</v>
      </c>
      <c r="N34" s="16"/>
      <c r="R34" s="28"/>
      <c r="S34" s="28"/>
      <c r="T34" s="28"/>
      <c r="U34" s="28"/>
      <c r="V34" s="28"/>
      <c r="W34" s="28"/>
    </row>
    <row r="35" spans="2:23" ht="15.95" hidden="1" customHeight="1" x14ac:dyDescent="0.25">
      <c r="B35" s="5"/>
      <c r="C35" s="5"/>
      <c r="D35" s="5"/>
      <c r="E35" s="5"/>
      <c r="F35" s="19"/>
      <c r="G35" s="21" t="s">
        <v>43</v>
      </c>
      <c r="H35" s="21" t="s">
        <v>8</v>
      </c>
      <c r="I35" s="21" t="s">
        <v>24</v>
      </c>
      <c r="J35" s="17" t="s">
        <v>19</v>
      </c>
      <c r="K35" s="25">
        <v>55</v>
      </c>
      <c r="L35" s="15">
        <v>44935</v>
      </c>
      <c r="M35" s="27" t="s">
        <v>11</v>
      </c>
      <c r="N35" s="16"/>
      <c r="R35" s="28"/>
      <c r="S35" s="28"/>
      <c r="T35" s="28"/>
      <c r="U35" s="28"/>
      <c r="V35" s="28"/>
      <c r="W35" s="28"/>
    </row>
    <row r="36" spans="2:23" ht="15.95" hidden="1" customHeight="1" x14ac:dyDescent="0.25">
      <c r="B36" s="5"/>
      <c r="C36" s="5"/>
      <c r="D36" s="5"/>
      <c r="E36" s="5"/>
      <c r="F36" s="19"/>
      <c r="G36" s="21" t="s">
        <v>43</v>
      </c>
      <c r="H36" s="21" t="s">
        <v>32</v>
      </c>
      <c r="I36" s="21" t="s">
        <v>33</v>
      </c>
      <c r="J36" s="17" t="s">
        <v>34</v>
      </c>
      <c r="K36" s="26">
        <v>13000</v>
      </c>
      <c r="L36" s="15"/>
      <c r="M36" s="27"/>
      <c r="N36" s="16"/>
      <c r="R36" s="28"/>
      <c r="S36" s="28"/>
      <c r="T36" s="28"/>
      <c r="U36" s="28"/>
      <c r="V36" s="28"/>
      <c r="W36" s="28"/>
    </row>
    <row r="37" spans="2:23" ht="15.95" hidden="1" customHeight="1" x14ac:dyDescent="0.25">
      <c r="B37" s="5"/>
      <c r="C37" s="5"/>
      <c r="D37" s="5"/>
      <c r="E37" s="5"/>
      <c r="F37" s="19"/>
      <c r="G37" s="21" t="s">
        <v>43</v>
      </c>
      <c r="H37" s="21" t="s">
        <v>32</v>
      </c>
      <c r="I37" s="21" t="s">
        <v>33</v>
      </c>
      <c r="J37" s="17" t="s">
        <v>35</v>
      </c>
      <c r="K37" s="26">
        <v>8000</v>
      </c>
      <c r="L37" s="15"/>
      <c r="M37" s="27"/>
      <c r="N37" s="16"/>
      <c r="R37" s="28"/>
      <c r="S37" s="28"/>
      <c r="T37" s="28"/>
      <c r="U37" s="28"/>
      <c r="V37" s="28"/>
      <c r="W37" s="28"/>
    </row>
    <row r="38" spans="2:23" ht="15.95" hidden="1" customHeight="1" x14ac:dyDescent="0.25">
      <c r="B38" s="5"/>
      <c r="C38" s="5"/>
      <c r="D38" s="5"/>
      <c r="E38" s="5"/>
      <c r="F38" s="19"/>
      <c r="G38" s="21" t="s">
        <v>43</v>
      </c>
      <c r="H38" s="21" t="s">
        <v>32</v>
      </c>
      <c r="I38" s="21" t="s">
        <v>36</v>
      </c>
      <c r="J38" s="17" t="s">
        <v>37</v>
      </c>
      <c r="K38" s="26">
        <v>2100</v>
      </c>
      <c r="L38" s="15"/>
      <c r="M38" s="27"/>
      <c r="N38" s="16"/>
      <c r="R38" s="28"/>
      <c r="S38" s="28"/>
      <c r="T38" s="28"/>
      <c r="U38" s="28"/>
      <c r="V38" s="28"/>
      <c r="W38" s="28"/>
    </row>
    <row r="39" spans="2:23" ht="15.95" hidden="1" customHeight="1" x14ac:dyDescent="0.25">
      <c r="B39" s="5"/>
      <c r="C39" s="5"/>
      <c r="D39" s="5"/>
      <c r="E39" s="5"/>
      <c r="F39" s="19"/>
      <c r="G39" s="21" t="s">
        <v>43</v>
      </c>
      <c r="H39" s="21" t="s">
        <v>32</v>
      </c>
      <c r="I39" s="21" t="s">
        <v>36</v>
      </c>
      <c r="J39" s="17" t="s">
        <v>38</v>
      </c>
      <c r="K39" s="26">
        <v>140</v>
      </c>
      <c r="L39" s="15"/>
      <c r="M39" s="27"/>
      <c r="N39" s="16"/>
      <c r="R39" s="28"/>
      <c r="S39" s="28"/>
      <c r="T39" s="28"/>
      <c r="U39" s="28"/>
      <c r="V39" s="28"/>
      <c r="W39" s="28"/>
    </row>
    <row r="40" spans="2:23" ht="15.95" hidden="1" customHeight="1" x14ac:dyDescent="0.25">
      <c r="B40" s="5"/>
      <c r="C40" s="5"/>
      <c r="D40" s="5"/>
      <c r="E40" s="5"/>
      <c r="F40" s="19"/>
      <c r="G40" s="21" t="s">
        <v>42</v>
      </c>
      <c r="H40" s="21" t="s">
        <v>8</v>
      </c>
      <c r="I40" s="21" t="s">
        <v>9</v>
      </c>
      <c r="J40" s="18" t="s">
        <v>10</v>
      </c>
      <c r="K40" s="25">
        <v>15146</v>
      </c>
      <c r="L40" s="15">
        <v>44964</v>
      </c>
      <c r="M40" s="27" t="s">
        <v>11</v>
      </c>
      <c r="N40" s="16"/>
      <c r="R40" s="28"/>
      <c r="S40" s="28"/>
      <c r="T40" s="28"/>
      <c r="U40" s="28"/>
      <c r="V40" s="28"/>
      <c r="W40" s="28"/>
    </row>
    <row r="41" spans="2:23" ht="15.95" hidden="1" customHeight="1" x14ac:dyDescent="0.25">
      <c r="B41" s="5"/>
      <c r="C41" s="5"/>
      <c r="D41" s="5"/>
      <c r="E41" s="5"/>
      <c r="F41" s="19"/>
      <c r="G41" s="21" t="s">
        <v>42</v>
      </c>
      <c r="H41" s="21" t="s">
        <v>8</v>
      </c>
      <c r="I41" s="21" t="s">
        <v>9</v>
      </c>
      <c r="J41" s="18" t="s">
        <v>12</v>
      </c>
      <c r="K41" s="25">
        <v>16</v>
      </c>
      <c r="L41" s="15">
        <v>44959</v>
      </c>
      <c r="M41" s="27" t="s">
        <v>11</v>
      </c>
      <c r="N41" s="16"/>
      <c r="R41" s="28"/>
      <c r="S41" s="28"/>
      <c r="T41" s="28"/>
      <c r="U41" s="28"/>
      <c r="V41" s="28"/>
      <c r="W41" s="28"/>
    </row>
    <row r="42" spans="2:23" ht="15.95" hidden="1" customHeight="1" x14ac:dyDescent="0.25">
      <c r="B42" s="5"/>
      <c r="C42" s="5"/>
      <c r="D42" s="5"/>
      <c r="E42" s="5"/>
      <c r="F42" s="19"/>
      <c r="G42" s="21" t="s">
        <v>42</v>
      </c>
      <c r="H42" s="21" t="s">
        <v>8</v>
      </c>
      <c r="I42" s="21" t="s">
        <v>9</v>
      </c>
      <c r="J42" s="18" t="s">
        <v>13</v>
      </c>
      <c r="K42" s="25">
        <v>23</v>
      </c>
      <c r="L42" s="15">
        <v>44959</v>
      </c>
      <c r="M42" s="27" t="s">
        <v>11</v>
      </c>
      <c r="N42" s="16"/>
      <c r="R42" s="28"/>
      <c r="S42" s="28"/>
      <c r="T42" s="28"/>
      <c r="U42" s="28"/>
      <c r="V42" s="28"/>
      <c r="W42" s="28"/>
    </row>
    <row r="43" spans="2:23" ht="15.95" hidden="1" customHeight="1" x14ac:dyDescent="0.25">
      <c r="B43" s="5"/>
      <c r="C43" s="5"/>
      <c r="D43" s="5"/>
      <c r="E43" s="5"/>
      <c r="F43" s="19"/>
      <c r="G43" s="21" t="s">
        <v>42</v>
      </c>
      <c r="H43" s="21" t="s">
        <v>8</v>
      </c>
      <c r="I43" s="21" t="s">
        <v>9</v>
      </c>
      <c r="J43" s="18" t="s">
        <v>14</v>
      </c>
      <c r="K43" s="25">
        <v>16</v>
      </c>
      <c r="L43" s="15">
        <v>44960</v>
      </c>
      <c r="M43" s="27" t="s">
        <v>11</v>
      </c>
      <c r="N43" s="16"/>
      <c r="R43" s="28"/>
      <c r="S43" s="28"/>
      <c r="T43" s="28"/>
      <c r="U43" s="28"/>
      <c r="V43" s="28"/>
      <c r="W43" s="28"/>
    </row>
    <row r="44" spans="2:23" ht="15.95" hidden="1" customHeight="1" x14ac:dyDescent="0.25">
      <c r="B44" s="5"/>
      <c r="C44" s="5"/>
      <c r="D44" s="5"/>
      <c r="E44" s="5"/>
      <c r="F44" s="19"/>
      <c r="G44" s="21" t="s">
        <v>42</v>
      </c>
      <c r="H44" s="21" t="s">
        <v>8</v>
      </c>
      <c r="I44" s="21" t="s">
        <v>9</v>
      </c>
      <c r="J44" s="18" t="s">
        <v>15</v>
      </c>
      <c r="K44" s="25">
        <v>449</v>
      </c>
      <c r="L44" s="15">
        <v>44961</v>
      </c>
      <c r="M44" s="27" t="s">
        <v>11</v>
      </c>
      <c r="N44" s="16"/>
      <c r="R44" s="28"/>
      <c r="S44" s="28"/>
      <c r="T44" s="28"/>
      <c r="U44" s="28"/>
      <c r="V44" s="28"/>
      <c r="W44" s="28"/>
    </row>
    <row r="45" spans="2:23" ht="15.95" hidden="1" customHeight="1" x14ac:dyDescent="0.25">
      <c r="B45" s="5"/>
      <c r="C45" s="5"/>
      <c r="D45" s="5"/>
      <c r="E45" s="5"/>
      <c r="F45" s="19"/>
      <c r="G45" s="21" t="s">
        <v>42</v>
      </c>
      <c r="H45" s="21" t="s">
        <v>8</v>
      </c>
      <c r="I45" s="21" t="s">
        <v>9</v>
      </c>
      <c r="J45" s="18" t="s">
        <v>16</v>
      </c>
      <c r="K45" s="25">
        <v>153</v>
      </c>
      <c r="L45" s="15">
        <v>44962</v>
      </c>
      <c r="M45" s="27" t="s">
        <v>11</v>
      </c>
      <c r="N45" s="16"/>
      <c r="R45" s="28"/>
      <c r="S45" s="28"/>
      <c r="T45" s="28"/>
      <c r="U45" s="28"/>
      <c r="V45" s="28"/>
      <c r="W45" s="28"/>
    </row>
    <row r="46" spans="2:23" ht="15.95" hidden="1" customHeight="1" x14ac:dyDescent="0.25">
      <c r="B46" s="5"/>
      <c r="C46" s="5"/>
      <c r="D46" s="5"/>
      <c r="E46" s="5"/>
      <c r="F46" s="19"/>
      <c r="G46" s="21" t="s">
        <v>42</v>
      </c>
      <c r="H46" s="21" t="s">
        <v>8</v>
      </c>
      <c r="I46" s="21" t="s">
        <v>9</v>
      </c>
      <c r="J46" s="18" t="s">
        <v>17</v>
      </c>
      <c r="K46" s="25">
        <v>49</v>
      </c>
      <c r="L46" s="15">
        <v>44963</v>
      </c>
      <c r="M46" s="27" t="s">
        <v>11</v>
      </c>
      <c r="N46" s="16"/>
      <c r="R46" s="28"/>
      <c r="S46" s="28"/>
      <c r="T46" s="28"/>
      <c r="U46" s="28"/>
      <c r="V46" s="28"/>
      <c r="W46" s="28"/>
    </row>
    <row r="47" spans="2:23" ht="15.95" hidden="1" customHeight="1" x14ac:dyDescent="0.25">
      <c r="B47" s="5"/>
      <c r="C47" s="5"/>
      <c r="D47" s="5"/>
      <c r="E47" s="5"/>
      <c r="F47" s="19"/>
      <c r="G47" s="21" t="s">
        <v>42</v>
      </c>
      <c r="H47" s="21" t="s">
        <v>8</v>
      </c>
      <c r="I47" s="21" t="s">
        <v>9</v>
      </c>
      <c r="J47" s="18" t="s">
        <v>18</v>
      </c>
      <c r="K47" s="25">
        <v>4351</v>
      </c>
      <c r="L47" s="15">
        <v>44964</v>
      </c>
      <c r="M47" s="27" t="s">
        <v>11</v>
      </c>
      <c r="N47" s="16"/>
      <c r="R47" s="28"/>
      <c r="S47" s="28"/>
      <c r="T47" s="28"/>
      <c r="U47" s="28"/>
      <c r="V47" s="28"/>
      <c r="W47" s="28"/>
    </row>
    <row r="48" spans="2:23" ht="15.95" hidden="1" customHeight="1" x14ac:dyDescent="0.25">
      <c r="B48" s="5"/>
      <c r="C48" s="5"/>
      <c r="D48" s="5"/>
      <c r="E48" s="5"/>
      <c r="F48" s="19"/>
      <c r="G48" s="21" t="s">
        <v>42</v>
      </c>
      <c r="H48" s="21" t="s">
        <v>8</v>
      </c>
      <c r="I48" s="21" t="s">
        <v>9</v>
      </c>
      <c r="J48" s="18" t="s">
        <v>19</v>
      </c>
      <c r="K48" s="25">
        <v>2136</v>
      </c>
      <c r="L48" s="15">
        <v>44965</v>
      </c>
      <c r="M48" s="27" t="s">
        <v>11</v>
      </c>
      <c r="N48" s="16"/>
      <c r="R48" s="28"/>
      <c r="S48" s="28"/>
      <c r="T48" s="28"/>
      <c r="U48" s="28"/>
      <c r="V48" s="28"/>
      <c r="W48" s="28"/>
    </row>
    <row r="49" spans="2:23" ht="15.95" hidden="1" customHeight="1" x14ac:dyDescent="0.25">
      <c r="B49" s="5"/>
      <c r="C49" s="5"/>
      <c r="D49" s="5"/>
      <c r="E49" s="5"/>
      <c r="F49" s="19"/>
      <c r="G49" s="21" t="s">
        <v>42</v>
      </c>
      <c r="H49" s="21" t="s">
        <v>8</v>
      </c>
      <c r="I49" s="21" t="s">
        <v>20</v>
      </c>
      <c r="J49" s="18" t="s">
        <v>21</v>
      </c>
      <c r="K49" s="25">
        <v>31</v>
      </c>
      <c r="L49" s="15">
        <v>44966</v>
      </c>
      <c r="M49" s="27" t="s">
        <v>11</v>
      </c>
      <c r="N49" s="16"/>
      <c r="R49" s="28"/>
      <c r="S49" s="28"/>
      <c r="T49" s="28"/>
      <c r="U49" s="28"/>
      <c r="V49" s="28"/>
      <c r="W49" s="28"/>
    </row>
    <row r="50" spans="2:23" ht="15.95" hidden="1" customHeight="1" x14ac:dyDescent="0.25">
      <c r="B50" s="5"/>
      <c r="C50" s="5"/>
      <c r="D50" s="5"/>
      <c r="E50" s="5"/>
      <c r="F50" s="19"/>
      <c r="G50" s="21" t="s">
        <v>42</v>
      </c>
      <c r="H50" s="21" t="s">
        <v>8</v>
      </c>
      <c r="I50" s="21" t="s">
        <v>20</v>
      </c>
      <c r="J50" s="18" t="s">
        <v>22</v>
      </c>
      <c r="K50" s="25">
        <v>8949</v>
      </c>
      <c r="L50" s="15">
        <v>44961</v>
      </c>
      <c r="M50" s="27" t="s">
        <v>11</v>
      </c>
      <c r="N50" s="16"/>
      <c r="R50" s="28"/>
      <c r="S50" s="28"/>
      <c r="T50" s="28"/>
      <c r="U50" s="28"/>
      <c r="V50" s="28"/>
      <c r="W50" s="28"/>
    </row>
    <row r="51" spans="2:23" ht="15.95" hidden="1" customHeight="1" x14ac:dyDescent="0.25">
      <c r="B51" s="5"/>
      <c r="C51" s="5"/>
      <c r="D51" s="5"/>
      <c r="E51" s="5"/>
      <c r="F51" s="19"/>
      <c r="G51" s="21" t="s">
        <v>42</v>
      </c>
      <c r="H51" s="21" t="s">
        <v>8</v>
      </c>
      <c r="I51" s="21" t="s">
        <v>20</v>
      </c>
      <c r="J51" s="18" t="s">
        <v>23</v>
      </c>
      <c r="K51" s="25">
        <v>31</v>
      </c>
      <c r="L51" s="15">
        <v>44962</v>
      </c>
      <c r="M51" s="27" t="s">
        <v>11</v>
      </c>
      <c r="N51" s="16"/>
      <c r="R51" s="28"/>
      <c r="S51" s="28"/>
      <c r="T51" s="28"/>
      <c r="U51" s="28"/>
      <c r="V51" s="28"/>
      <c r="W51" s="28"/>
    </row>
    <row r="52" spans="2:23" ht="15.95" hidden="1" customHeight="1" x14ac:dyDescent="0.25">
      <c r="B52" s="5"/>
      <c r="C52" s="5"/>
      <c r="D52" s="5"/>
      <c r="E52" s="5"/>
      <c r="F52" s="19"/>
      <c r="G52" s="21" t="s">
        <v>42</v>
      </c>
      <c r="H52" s="21" t="s">
        <v>8</v>
      </c>
      <c r="I52" s="21" t="s">
        <v>24</v>
      </c>
      <c r="J52" s="18" t="s">
        <v>10</v>
      </c>
      <c r="K52" s="25">
        <v>461</v>
      </c>
      <c r="L52" s="15">
        <v>44963</v>
      </c>
      <c r="M52" s="27" t="s">
        <v>11</v>
      </c>
      <c r="N52" s="16"/>
      <c r="R52" s="28"/>
      <c r="S52" s="28"/>
      <c r="T52" s="28"/>
      <c r="U52" s="28"/>
      <c r="V52" s="28"/>
      <c r="W52" s="28"/>
    </row>
    <row r="53" spans="2:23" ht="15.95" hidden="1" customHeight="1" x14ac:dyDescent="0.25">
      <c r="B53" s="5"/>
      <c r="C53" s="5"/>
      <c r="D53" s="5"/>
      <c r="E53" s="5"/>
      <c r="F53" s="19"/>
      <c r="G53" s="21" t="s">
        <v>42</v>
      </c>
      <c r="H53" s="21" t="s">
        <v>8</v>
      </c>
      <c r="I53" s="21" t="s">
        <v>24</v>
      </c>
      <c r="J53" s="18" t="s">
        <v>25</v>
      </c>
      <c r="K53" s="25">
        <v>3165</v>
      </c>
      <c r="L53" s="15">
        <v>44964</v>
      </c>
      <c r="M53" s="27" t="s">
        <v>11</v>
      </c>
      <c r="N53" s="16"/>
      <c r="R53" s="28"/>
      <c r="S53" s="28"/>
      <c r="T53" s="28"/>
      <c r="U53" s="28"/>
      <c r="V53" s="28"/>
      <c r="W53" s="28"/>
    </row>
    <row r="54" spans="2:23" ht="15.95" hidden="1" customHeight="1" x14ac:dyDescent="0.25">
      <c r="B54" s="5"/>
      <c r="C54" s="5"/>
      <c r="D54" s="5"/>
      <c r="E54" s="5"/>
      <c r="F54" s="19"/>
      <c r="G54" s="21" t="s">
        <v>42</v>
      </c>
      <c r="H54" s="21" t="s">
        <v>8</v>
      </c>
      <c r="I54" s="21" t="s">
        <v>24</v>
      </c>
      <c r="J54" s="18" t="s">
        <v>26</v>
      </c>
      <c r="K54" s="25">
        <v>321</v>
      </c>
      <c r="L54" s="15">
        <v>44960</v>
      </c>
      <c r="M54" s="27" t="s">
        <v>11</v>
      </c>
      <c r="N54" s="16"/>
      <c r="R54" s="28"/>
      <c r="S54" s="28"/>
      <c r="T54" s="28"/>
      <c r="U54" s="28"/>
      <c r="V54" s="28"/>
      <c r="W54" s="28"/>
    </row>
    <row r="55" spans="2:23" ht="15.95" hidden="1" customHeight="1" x14ac:dyDescent="0.25">
      <c r="B55" s="5"/>
      <c r="C55" s="5"/>
      <c r="D55" s="5"/>
      <c r="E55" s="5"/>
      <c r="F55" s="19"/>
      <c r="G55" s="21" t="s">
        <v>42</v>
      </c>
      <c r="H55" s="21" t="s">
        <v>8</v>
      </c>
      <c r="I55" s="21" t="s">
        <v>24</v>
      </c>
      <c r="J55" s="18" t="s">
        <v>27</v>
      </c>
      <c r="K55" s="25">
        <v>31</v>
      </c>
      <c r="L55" s="15">
        <v>44961</v>
      </c>
      <c r="M55" s="27" t="s">
        <v>11</v>
      </c>
      <c r="N55" s="16"/>
      <c r="R55" s="28"/>
      <c r="S55" s="28"/>
      <c r="T55" s="28"/>
      <c r="U55" s="28"/>
      <c r="V55" s="28"/>
      <c r="W55" s="28"/>
    </row>
    <row r="56" spans="2:23" ht="15.95" hidden="1" customHeight="1" x14ac:dyDescent="0.25">
      <c r="B56" s="5"/>
      <c r="C56" s="5"/>
      <c r="D56" s="5"/>
      <c r="E56" s="5"/>
      <c r="F56" s="19"/>
      <c r="G56" s="21" t="s">
        <v>42</v>
      </c>
      <c r="H56" s="21" t="s">
        <v>8</v>
      </c>
      <c r="I56" s="21" t="s">
        <v>24</v>
      </c>
      <c r="J56" s="18" t="s">
        <v>28</v>
      </c>
      <c r="K56" s="25">
        <v>3631</v>
      </c>
      <c r="L56" s="15">
        <v>44962</v>
      </c>
      <c r="M56" s="27" t="s">
        <v>11</v>
      </c>
      <c r="N56" s="16"/>
      <c r="R56" s="28"/>
      <c r="S56" s="28"/>
      <c r="T56" s="28"/>
      <c r="U56" s="28"/>
      <c r="V56" s="28"/>
      <c r="W56" s="28"/>
    </row>
    <row r="57" spans="2:23" ht="15.95" hidden="1" customHeight="1" x14ac:dyDescent="0.25">
      <c r="B57" s="5"/>
      <c r="C57" s="5"/>
      <c r="D57" s="5"/>
      <c r="E57" s="5"/>
      <c r="F57" s="19"/>
      <c r="G57" s="21" t="s">
        <v>42</v>
      </c>
      <c r="H57" s="21" t="s">
        <v>8</v>
      </c>
      <c r="I57" s="21" t="s">
        <v>24</v>
      </c>
      <c r="J57" s="18" t="s">
        <v>29</v>
      </c>
      <c r="K57" s="25">
        <v>9496</v>
      </c>
      <c r="L57" s="15">
        <v>44963</v>
      </c>
      <c r="M57" s="27" t="s">
        <v>11</v>
      </c>
      <c r="N57" s="16"/>
      <c r="R57" s="28"/>
      <c r="S57" s="28"/>
      <c r="T57" s="28"/>
      <c r="U57" s="28"/>
      <c r="V57" s="28"/>
      <c r="W57" s="28"/>
    </row>
    <row r="58" spans="2:23" ht="15.95" hidden="1" customHeight="1" x14ac:dyDescent="0.25">
      <c r="B58" s="5"/>
      <c r="C58" s="5"/>
      <c r="D58" s="5"/>
      <c r="E58" s="5"/>
      <c r="F58" s="19"/>
      <c r="G58" s="21" t="s">
        <v>42</v>
      </c>
      <c r="H58" s="21" t="s">
        <v>8</v>
      </c>
      <c r="I58" s="21" t="s">
        <v>24</v>
      </c>
      <c r="J58" s="18" t="s">
        <v>30</v>
      </c>
      <c r="K58" s="25">
        <v>984</v>
      </c>
      <c r="L58" s="15">
        <v>44964</v>
      </c>
      <c r="M58" s="27" t="s">
        <v>11</v>
      </c>
      <c r="N58" s="16"/>
      <c r="R58" s="28"/>
      <c r="S58" s="28"/>
      <c r="T58" s="28"/>
      <c r="U58" s="28"/>
      <c r="V58" s="28"/>
      <c r="W58" s="28"/>
    </row>
    <row r="59" spans="2:23" ht="15.95" hidden="1" customHeight="1" x14ac:dyDescent="0.25">
      <c r="B59" s="5"/>
      <c r="C59" s="5"/>
      <c r="D59" s="5"/>
      <c r="E59" s="5"/>
      <c r="F59" s="19"/>
      <c r="G59" s="21" t="s">
        <v>42</v>
      </c>
      <c r="H59" s="21" t="s">
        <v>8</v>
      </c>
      <c r="I59" s="21" t="s">
        <v>24</v>
      </c>
      <c r="J59" s="18" t="s">
        <v>31</v>
      </c>
      <c r="K59" s="25">
        <v>3514</v>
      </c>
      <c r="L59" s="15">
        <v>44965</v>
      </c>
      <c r="M59" s="27" t="s">
        <v>11</v>
      </c>
      <c r="N59" s="16"/>
      <c r="R59" s="28"/>
      <c r="S59" s="28"/>
      <c r="T59" s="28"/>
      <c r="U59" s="28"/>
      <c r="V59" s="28"/>
      <c r="W59" s="28"/>
    </row>
    <row r="60" spans="2:23" ht="15.95" hidden="1" customHeight="1" x14ac:dyDescent="0.25">
      <c r="B60" s="5"/>
      <c r="C60" s="5"/>
      <c r="D60" s="5"/>
      <c r="E60" s="5"/>
      <c r="F60" s="19"/>
      <c r="G60" s="21" t="s">
        <v>42</v>
      </c>
      <c r="H60" s="21" t="s">
        <v>8</v>
      </c>
      <c r="I60" s="21" t="s">
        <v>24</v>
      </c>
      <c r="J60" s="18" t="s">
        <v>19</v>
      </c>
      <c r="K60" s="25">
        <v>400</v>
      </c>
      <c r="L60" s="15">
        <v>44966</v>
      </c>
      <c r="M60" s="27" t="s">
        <v>11</v>
      </c>
      <c r="N60" s="16"/>
      <c r="R60" s="28"/>
      <c r="S60" s="28"/>
      <c r="T60" s="28"/>
      <c r="U60" s="28"/>
      <c r="V60" s="28"/>
      <c r="W60" s="28"/>
    </row>
    <row r="61" spans="2:23" ht="15.95" hidden="1" customHeight="1" x14ac:dyDescent="0.25">
      <c r="B61" s="5"/>
      <c r="C61" s="5"/>
      <c r="D61" s="5"/>
      <c r="E61" s="5"/>
      <c r="F61" s="19"/>
      <c r="G61" s="21" t="s">
        <v>42</v>
      </c>
      <c r="H61" s="21" t="s">
        <v>32</v>
      </c>
      <c r="I61" s="21" t="s">
        <v>33</v>
      </c>
      <c r="J61" s="18" t="s">
        <v>34</v>
      </c>
      <c r="K61" s="26">
        <v>50000</v>
      </c>
      <c r="L61" s="15"/>
      <c r="M61" s="27"/>
      <c r="N61" s="16"/>
      <c r="R61" s="28"/>
      <c r="S61" s="28"/>
      <c r="T61" s="28"/>
      <c r="U61" s="28"/>
      <c r="V61" s="28"/>
      <c r="W61" s="28"/>
    </row>
    <row r="62" spans="2:23" ht="15.95" hidden="1" customHeight="1" x14ac:dyDescent="0.25">
      <c r="B62" s="5"/>
      <c r="C62" s="5"/>
      <c r="D62" s="5"/>
      <c r="E62" s="5"/>
      <c r="F62" s="19"/>
      <c r="G62" s="21" t="s">
        <v>42</v>
      </c>
      <c r="H62" s="21" t="s">
        <v>32</v>
      </c>
      <c r="I62" s="21" t="s">
        <v>33</v>
      </c>
      <c r="J62" s="18" t="s">
        <v>35</v>
      </c>
      <c r="K62" s="26">
        <v>6516</v>
      </c>
      <c r="L62" s="15"/>
      <c r="M62" s="27"/>
      <c r="N62" s="16"/>
      <c r="R62" s="28"/>
      <c r="S62" s="28"/>
      <c r="T62" s="28"/>
      <c r="U62" s="28"/>
      <c r="V62" s="28"/>
      <c r="W62" s="28"/>
    </row>
    <row r="63" spans="2:23" ht="15.95" hidden="1" customHeight="1" x14ac:dyDescent="0.25">
      <c r="B63" s="5"/>
      <c r="C63" s="5"/>
      <c r="D63" s="5"/>
      <c r="E63" s="5"/>
      <c r="F63" s="19"/>
      <c r="G63" s="21" t="s">
        <v>42</v>
      </c>
      <c r="H63" s="21" t="s">
        <v>32</v>
      </c>
      <c r="I63" s="21" t="s">
        <v>36</v>
      </c>
      <c r="J63" s="18" t="s">
        <v>37</v>
      </c>
      <c r="K63" s="26">
        <v>1569</v>
      </c>
      <c r="L63" s="15"/>
      <c r="M63" s="27"/>
      <c r="N63" s="16"/>
      <c r="R63" s="28"/>
      <c r="S63" s="28"/>
      <c r="T63" s="28"/>
      <c r="U63" s="28"/>
      <c r="V63" s="28"/>
      <c r="W63" s="28"/>
    </row>
    <row r="64" spans="2:23" ht="15.95" hidden="1" customHeight="1" x14ac:dyDescent="0.25">
      <c r="B64" s="5"/>
      <c r="C64" s="5"/>
      <c r="D64" s="5"/>
      <c r="E64" s="5"/>
      <c r="F64" s="19"/>
      <c r="G64" s="21" t="s">
        <v>42</v>
      </c>
      <c r="H64" s="21" t="s">
        <v>32</v>
      </c>
      <c r="I64" s="21" t="s">
        <v>36</v>
      </c>
      <c r="J64" s="18" t="s">
        <v>38</v>
      </c>
      <c r="K64" s="26">
        <v>150</v>
      </c>
      <c r="L64" s="15"/>
      <c r="M64" s="27"/>
      <c r="N64" s="16"/>
      <c r="R64" s="28"/>
      <c r="S64" s="28"/>
      <c r="T64" s="28"/>
      <c r="U64" s="28"/>
      <c r="V64" s="28"/>
      <c r="W64" s="28"/>
    </row>
    <row r="65" spans="2:23" ht="15.95" hidden="1" customHeight="1" x14ac:dyDescent="0.25">
      <c r="B65" s="5"/>
      <c r="C65" s="5"/>
      <c r="D65" s="5"/>
      <c r="E65" s="5"/>
      <c r="F65" s="19"/>
      <c r="G65" s="21" t="s">
        <v>46</v>
      </c>
      <c r="H65" s="21" t="s">
        <v>8</v>
      </c>
      <c r="I65" s="21" t="s">
        <v>9</v>
      </c>
      <c r="J65" s="18" t="s">
        <v>10</v>
      </c>
      <c r="K65" s="25">
        <v>894</v>
      </c>
      <c r="L65" s="15">
        <v>44991</v>
      </c>
      <c r="M65" s="27" t="s">
        <v>11</v>
      </c>
      <c r="N65" s="16"/>
      <c r="R65" s="28"/>
      <c r="S65" s="28"/>
      <c r="T65" s="28"/>
      <c r="U65" s="28"/>
      <c r="V65" s="28"/>
      <c r="W65" s="28"/>
    </row>
    <row r="66" spans="2:23" ht="15.95" hidden="1" customHeight="1" x14ac:dyDescent="0.25">
      <c r="B66" s="5"/>
      <c r="C66" s="5"/>
      <c r="D66" s="5"/>
      <c r="E66" s="5"/>
      <c r="F66" s="19"/>
      <c r="G66" s="21" t="s">
        <v>46</v>
      </c>
      <c r="H66" s="21" t="s">
        <v>8</v>
      </c>
      <c r="I66" s="21" t="s">
        <v>9</v>
      </c>
      <c r="J66" s="18" t="s">
        <v>12</v>
      </c>
      <c r="K66" s="25">
        <v>56</v>
      </c>
      <c r="L66" s="15">
        <v>44992</v>
      </c>
      <c r="M66" s="27" t="s">
        <v>11</v>
      </c>
      <c r="N66" s="16"/>
      <c r="R66" s="28"/>
      <c r="S66" s="28"/>
      <c r="T66" s="28"/>
      <c r="U66" s="28"/>
      <c r="V66" s="28"/>
      <c r="W66" s="28"/>
    </row>
    <row r="67" spans="2:23" ht="15.95" hidden="1" customHeight="1" x14ac:dyDescent="0.25">
      <c r="B67" s="5"/>
      <c r="C67" s="5"/>
      <c r="D67" s="5"/>
      <c r="E67" s="5"/>
      <c r="F67" s="19"/>
      <c r="G67" s="21" t="s">
        <v>46</v>
      </c>
      <c r="H67" s="21" t="s">
        <v>8</v>
      </c>
      <c r="I67" s="21" t="s">
        <v>9</v>
      </c>
      <c r="J67" s="18" t="s">
        <v>13</v>
      </c>
      <c r="K67" s="25">
        <v>1321</v>
      </c>
      <c r="L67" s="15">
        <v>44993</v>
      </c>
      <c r="M67" s="27" t="s">
        <v>11</v>
      </c>
      <c r="N67" s="16"/>
      <c r="R67" s="28"/>
      <c r="S67" s="28"/>
      <c r="T67" s="28"/>
      <c r="U67" s="28"/>
      <c r="V67" s="28"/>
      <c r="W67" s="28"/>
    </row>
    <row r="68" spans="2:23" ht="15.95" hidden="1" customHeight="1" x14ac:dyDescent="0.25">
      <c r="B68" s="5"/>
      <c r="C68" s="5"/>
      <c r="D68" s="5"/>
      <c r="E68" s="5"/>
      <c r="F68" s="19"/>
      <c r="G68" s="21" t="s">
        <v>46</v>
      </c>
      <c r="H68" s="21" t="s">
        <v>8</v>
      </c>
      <c r="I68" s="21" t="s">
        <v>9</v>
      </c>
      <c r="J68" s="18" t="s">
        <v>14</v>
      </c>
      <c r="K68" s="25">
        <v>6416</v>
      </c>
      <c r="L68" s="15">
        <v>44994</v>
      </c>
      <c r="M68" s="27" t="s">
        <v>11</v>
      </c>
      <c r="N68" s="16"/>
      <c r="R68" s="28"/>
      <c r="S68" s="28"/>
      <c r="T68" s="28"/>
      <c r="U68" s="28"/>
      <c r="V68" s="28"/>
      <c r="W68" s="28"/>
    </row>
    <row r="69" spans="2:23" ht="15.95" hidden="1" customHeight="1" x14ac:dyDescent="0.25">
      <c r="B69" s="5"/>
      <c r="C69" s="5"/>
      <c r="D69" s="5"/>
      <c r="E69" s="5"/>
      <c r="F69" s="19"/>
      <c r="G69" s="21" t="s">
        <v>46</v>
      </c>
      <c r="H69" s="21" t="s">
        <v>8</v>
      </c>
      <c r="I69" s="21" t="s">
        <v>9</v>
      </c>
      <c r="J69" s="18" t="s">
        <v>15</v>
      </c>
      <c r="K69" s="25">
        <v>351</v>
      </c>
      <c r="L69" s="15">
        <v>44989</v>
      </c>
      <c r="M69" s="27" t="s">
        <v>11</v>
      </c>
      <c r="N69" s="16"/>
      <c r="R69" s="28"/>
      <c r="S69" s="28"/>
      <c r="T69" s="28"/>
      <c r="U69" s="28"/>
      <c r="V69" s="28"/>
      <c r="W69" s="28"/>
    </row>
    <row r="70" spans="2:23" ht="15.95" hidden="1" customHeight="1" x14ac:dyDescent="0.25">
      <c r="B70" s="5"/>
      <c r="C70" s="5"/>
      <c r="D70" s="5"/>
      <c r="E70" s="5"/>
      <c r="F70" s="19"/>
      <c r="G70" s="21" t="s">
        <v>46</v>
      </c>
      <c r="H70" s="21" t="s">
        <v>8</v>
      </c>
      <c r="I70" s="21" t="s">
        <v>9</v>
      </c>
      <c r="J70" s="18" t="s">
        <v>16</v>
      </c>
      <c r="K70" s="25">
        <v>468</v>
      </c>
      <c r="L70" s="15">
        <v>44990</v>
      </c>
      <c r="M70" s="27" t="s">
        <v>11</v>
      </c>
      <c r="N70" s="16"/>
      <c r="R70" s="28"/>
      <c r="S70" s="28"/>
      <c r="T70" s="28"/>
      <c r="U70" s="28"/>
      <c r="V70" s="28"/>
      <c r="W70" s="28"/>
    </row>
    <row r="71" spans="2:23" ht="15.95" hidden="1" customHeight="1" x14ac:dyDescent="0.25">
      <c r="B71" s="5"/>
      <c r="C71" s="5"/>
      <c r="D71" s="5"/>
      <c r="E71" s="5"/>
      <c r="F71" s="19"/>
      <c r="G71" s="21" t="s">
        <v>46</v>
      </c>
      <c r="H71" s="21" t="s">
        <v>8</v>
      </c>
      <c r="I71" s="21" t="s">
        <v>9</v>
      </c>
      <c r="J71" s="18" t="s">
        <v>17</v>
      </c>
      <c r="K71" s="25">
        <v>513</v>
      </c>
      <c r="L71" s="15">
        <v>44991</v>
      </c>
      <c r="M71" s="27" t="s">
        <v>40</v>
      </c>
      <c r="N71" s="16"/>
      <c r="R71" s="28"/>
      <c r="S71" s="28"/>
      <c r="T71" s="28"/>
      <c r="U71" s="28"/>
      <c r="V71" s="28"/>
      <c r="W71" s="28"/>
    </row>
    <row r="72" spans="2:23" ht="15.95" hidden="1" customHeight="1" x14ac:dyDescent="0.25">
      <c r="B72" s="5"/>
      <c r="C72" s="5"/>
      <c r="D72" s="5"/>
      <c r="E72" s="5"/>
      <c r="F72" s="19"/>
      <c r="G72" s="21" t="s">
        <v>46</v>
      </c>
      <c r="H72" s="21" t="s">
        <v>8</v>
      </c>
      <c r="I72" s="21" t="s">
        <v>9</v>
      </c>
      <c r="J72" s="18" t="s">
        <v>18</v>
      </c>
      <c r="K72" s="25">
        <v>3225</v>
      </c>
      <c r="L72" s="15">
        <v>44992</v>
      </c>
      <c r="M72" s="27" t="s">
        <v>11</v>
      </c>
      <c r="N72" s="16"/>
      <c r="R72" s="28"/>
      <c r="S72" s="28"/>
      <c r="T72" s="28"/>
      <c r="U72" s="28"/>
      <c r="V72" s="28"/>
      <c r="W72" s="28"/>
    </row>
    <row r="73" spans="2:23" ht="15.95" hidden="1" customHeight="1" x14ac:dyDescent="0.25">
      <c r="B73" s="5"/>
      <c r="C73" s="5"/>
      <c r="D73" s="5"/>
      <c r="E73" s="5"/>
      <c r="F73" s="19"/>
      <c r="G73" s="21" t="s">
        <v>46</v>
      </c>
      <c r="H73" s="21" t="s">
        <v>8</v>
      </c>
      <c r="I73" s="21" t="s">
        <v>9</v>
      </c>
      <c r="J73" s="18" t="s">
        <v>19</v>
      </c>
      <c r="K73" s="25">
        <v>231</v>
      </c>
      <c r="L73" s="15">
        <v>44993</v>
      </c>
      <c r="M73" s="27" t="s">
        <v>40</v>
      </c>
      <c r="N73" s="16"/>
      <c r="R73" s="28"/>
      <c r="S73" s="28"/>
      <c r="T73" s="28"/>
      <c r="U73" s="28"/>
      <c r="V73" s="28"/>
      <c r="W73" s="28"/>
    </row>
    <row r="74" spans="2:23" ht="15.95" hidden="1" customHeight="1" x14ac:dyDescent="0.25">
      <c r="B74" s="5"/>
      <c r="C74" s="5"/>
      <c r="D74" s="5"/>
      <c r="E74" s="5"/>
      <c r="F74" s="19"/>
      <c r="G74" s="21" t="s">
        <v>46</v>
      </c>
      <c r="H74" s="21" t="s">
        <v>8</v>
      </c>
      <c r="I74" s="21" t="s">
        <v>20</v>
      </c>
      <c r="J74" s="18" t="s">
        <v>21</v>
      </c>
      <c r="K74" s="25">
        <v>1616</v>
      </c>
      <c r="L74" s="15">
        <v>44994</v>
      </c>
      <c r="M74" s="27" t="s">
        <v>11</v>
      </c>
      <c r="N74" s="16"/>
      <c r="R74" s="28"/>
      <c r="S74" s="28"/>
      <c r="T74" s="28"/>
      <c r="U74" s="28"/>
      <c r="V74" s="28"/>
      <c r="W74" s="28"/>
    </row>
    <row r="75" spans="2:23" ht="15.95" hidden="1" customHeight="1" x14ac:dyDescent="0.25">
      <c r="B75" s="5"/>
      <c r="C75" s="5"/>
      <c r="D75" s="5"/>
      <c r="E75" s="5"/>
      <c r="F75" s="19"/>
      <c r="G75" s="21" t="s">
        <v>46</v>
      </c>
      <c r="H75" s="21" t="s">
        <v>8</v>
      </c>
      <c r="I75" s="21" t="s">
        <v>20</v>
      </c>
      <c r="J75" s="18" t="s">
        <v>22</v>
      </c>
      <c r="K75" s="25">
        <v>31</v>
      </c>
      <c r="L75" s="15">
        <v>44989</v>
      </c>
      <c r="M75" s="27" t="s">
        <v>11</v>
      </c>
      <c r="N75" s="16"/>
      <c r="R75" s="28"/>
      <c r="S75" s="28"/>
      <c r="T75" s="28"/>
      <c r="U75" s="28"/>
      <c r="V75" s="28"/>
      <c r="W75" s="28"/>
    </row>
    <row r="76" spans="2:23" ht="15.95" hidden="1" customHeight="1" x14ac:dyDescent="0.25">
      <c r="B76" s="5"/>
      <c r="C76" s="5"/>
      <c r="D76" s="5"/>
      <c r="E76" s="5"/>
      <c r="F76" s="19"/>
      <c r="G76" s="21" t="s">
        <v>46</v>
      </c>
      <c r="H76" s="21" t="s">
        <v>8</v>
      </c>
      <c r="I76" s="21" t="s">
        <v>20</v>
      </c>
      <c r="J76" s="18" t="s">
        <v>23</v>
      </c>
      <c r="K76" s="25">
        <v>684</v>
      </c>
      <c r="L76" s="15">
        <v>44990</v>
      </c>
      <c r="M76" s="27" t="s">
        <v>11</v>
      </c>
      <c r="N76" s="16"/>
      <c r="R76" s="28"/>
      <c r="S76" s="28"/>
      <c r="T76" s="28"/>
      <c r="U76" s="28"/>
      <c r="V76" s="28"/>
      <c r="W76" s="28"/>
    </row>
    <row r="77" spans="2:23" ht="15.95" hidden="1" customHeight="1" x14ac:dyDescent="0.25">
      <c r="B77" s="5"/>
      <c r="C77" s="5"/>
      <c r="D77" s="5"/>
      <c r="E77" s="5"/>
      <c r="F77" s="19"/>
      <c r="G77" s="21" t="s">
        <v>46</v>
      </c>
      <c r="H77" s="21" t="s">
        <v>8</v>
      </c>
      <c r="I77" s="21" t="s">
        <v>24</v>
      </c>
      <c r="J77" s="18" t="s">
        <v>10</v>
      </c>
      <c r="K77" s="25">
        <v>98</v>
      </c>
      <c r="L77" s="15">
        <v>44991</v>
      </c>
      <c r="M77" s="27" t="s">
        <v>40</v>
      </c>
      <c r="N77" s="16"/>
      <c r="R77" s="28"/>
      <c r="S77" s="28"/>
      <c r="T77" s="28"/>
      <c r="U77" s="28"/>
      <c r="V77" s="28"/>
      <c r="W77" s="28"/>
    </row>
    <row r="78" spans="2:23" ht="15.95" hidden="1" customHeight="1" x14ac:dyDescent="0.25">
      <c r="B78" s="5"/>
      <c r="C78" s="5"/>
      <c r="D78" s="5"/>
      <c r="E78" s="5"/>
      <c r="F78" s="19"/>
      <c r="G78" s="21" t="s">
        <v>46</v>
      </c>
      <c r="H78" s="21" t="s">
        <v>8</v>
      </c>
      <c r="I78" s="21" t="s">
        <v>24</v>
      </c>
      <c r="J78" s="18" t="s">
        <v>25</v>
      </c>
      <c r="K78" s="25">
        <v>3514</v>
      </c>
      <c r="L78" s="15">
        <v>44992</v>
      </c>
      <c r="M78" s="27" t="s">
        <v>11</v>
      </c>
      <c r="N78" s="16"/>
      <c r="R78" s="28"/>
      <c r="S78" s="28"/>
      <c r="T78" s="28"/>
      <c r="U78" s="28"/>
      <c r="V78" s="28"/>
      <c r="W78" s="28"/>
    </row>
    <row r="79" spans="2:23" ht="15.95" hidden="1" customHeight="1" x14ac:dyDescent="0.25">
      <c r="B79" s="5"/>
      <c r="C79" s="5"/>
      <c r="D79" s="5"/>
      <c r="E79" s="5"/>
      <c r="F79" s="19"/>
      <c r="G79" s="21" t="s">
        <v>46</v>
      </c>
      <c r="H79" s="21" t="s">
        <v>8</v>
      </c>
      <c r="I79" s="21" t="s">
        <v>24</v>
      </c>
      <c r="J79" s="18" t="s">
        <v>26</v>
      </c>
      <c r="K79" s="25">
        <v>641</v>
      </c>
      <c r="L79" s="15">
        <v>44988</v>
      </c>
      <c r="M79" s="27" t="s">
        <v>11</v>
      </c>
      <c r="N79" s="16"/>
      <c r="R79" s="28"/>
      <c r="S79" s="28"/>
      <c r="T79" s="28"/>
      <c r="U79" s="28"/>
      <c r="V79" s="28"/>
      <c r="W79" s="28"/>
    </row>
    <row r="80" spans="2:23" ht="15.95" hidden="1" customHeight="1" x14ac:dyDescent="0.25">
      <c r="B80" s="5"/>
      <c r="C80" s="5"/>
      <c r="D80" s="5"/>
      <c r="E80" s="5"/>
      <c r="F80" s="19"/>
      <c r="G80" s="21" t="s">
        <v>46</v>
      </c>
      <c r="H80" s="21" t="s">
        <v>8</v>
      </c>
      <c r="I80" s="21" t="s">
        <v>24</v>
      </c>
      <c r="J80" s="18" t="s">
        <v>27</v>
      </c>
      <c r="K80" s="25">
        <v>1368</v>
      </c>
      <c r="L80" s="15">
        <v>44989</v>
      </c>
      <c r="M80" s="27" t="s">
        <v>40</v>
      </c>
      <c r="N80" s="16"/>
      <c r="R80" s="28"/>
      <c r="S80" s="28"/>
      <c r="T80" s="28"/>
      <c r="U80" s="28"/>
      <c r="V80" s="28"/>
      <c r="W80" s="28"/>
    </row>
    <row r="81" spans="2:23" ht="15.95" hidden="1" customHeight="1" x14ac:dyDescent="0.25">
      <c r="B81" s="5"/>
      <c r="C81" s="5"/>
      <c r="D81" s="5"/>
      <c r="E81" s="5"/>
      <c r="F81" s="19"/>
      <c r="G81" s="21" t="s">
        <v>46</v>
      </c>
      <c r="H81" s="21" t="s">
        <v>8</v>
      </c>
      <c r="I81" s="21" t="s">
        <v>24</v>
      </c>
      <c r="J81" s="18" t="s">
        <v>28</v>
      </c>
      <c r="K81" s="25">
        <v>400</v>
      </c>
      <c r="L81" s="15">
        <v>44991</v>
      </c>
      <c r="M81" s="27" t="s">
        <v>11</v>
      </c>
      <c r="N81" s="16"/>
      <c r="R81" s="28"/>
      <c r="S81" s="28"/>
      <c r="T81" s="28"/>
      <c r="U81" s="28"/>
      <c r="V81" s="28"/>
      <c r="W81" s="28"/>
    </row>
    <row r="82" spans="2:23" ht="15.95" hidden="1" customHeight="1" x14ac:dyDescent="0.25">
      <c r="B82" s="5"/>
      <c r="C82" s="5"/>
      <c r="D82" s="5"/>
      <c r="E82" s="5"/>
      <c r="F82" s="19"/>
      <c r="G82" s="21" t="s">
        <v>46</v>
      </c>
      <c r="H82" s="21" t="s">
        <v>8</v>
      </c>
      <c r="I82" s="21" t="s">
        <v>24</v>
      </c>
      <c r="J82" s="18" t="s">
        <v>29</v>
      </c>
      <c r="K82" s="25">
        <v>489</v>
      </c>
      <c r="L82" s="15">
        <v>44992</v>
      </c>
      <c r="M82" s="27" t="s">
        <v>11</v>
      </c>
      <c r="N82" s="16"/>
      <c r="R82" s="28"/>
      <c r="S82" s="28"/>
      <c r="T82" s="28"/>
      <c r="U82" s="28"/>
      <c r="V82" s="28"/>
      <c r="W82" s="28"/>
    </row>
    <row r="83" spans="2:23" ht="15.95" hidden="1" customHeight="1" x14ac:dyDescent="0.25">
      <c r="B83" s="5"/>
      <c r="C83" s="5"/>
      <c r="D83" s="5"/>
      <c r="E83" s="5"/>
      <c r="F83" s="19"/>
      <c r="G83" s="21" t="s">
        <v>46</v>
      </c>
      <c r="H83" s="21" t="s">
        <v>8</v>
      </c>
      <c r="I83" s="21" t="s">
        <v>24</v>
      </c>
      <c r="J83" s="18" t="s">
        <v>30</v>
      </c>
      <c r="K83" s="25">
        <v>988</v>
      </c>
      <c r="L83" s="15">
        <v>44993</v>
      </c>
      <c r="M83" s="27" t="s">
        <v>11</v>
      </c>
      <c r="N83" s="16"/>
      <c r="R83" s="28"/>
      <c r="S83" s="28"/>
      <c r="T83" s="28"/>
      <c r="U83" s="28"/>
      <c r="V83" s="28"/>
      <c r="W83" s="28"/>
    </row>
    <row r="84" spans="2:23" ht="15.95" hidden="1" customHeight="1" x14ac:dyDescent="0.25">
      <c r="B84" s="5"/>
      <c r="C84" s="5"/>
      <c r="D84" s="5"/>
      <c r="E84" s="5"/>
      <c r="F84" s="19"/>
      <c r="G84" s="21" t="s">
        <v>46</v>
      </c>
      <c r="H84" s="21" t="s">
        <v>8</v>
      </c>
      <c r="I84" s="21" t="s">
        <v>24</v>
      </c>
      <c r="J84" s="18" t="s">
        <v>31</v>
      </c>
      <c r="K84" s="25">
        <v>5616</v>
      </c>
      <c r="L84" s="15">
        <v>44994</v>
      </c>
      <c r="M84" s="27" t="s">
        <v>11</v>
      </c>
      <c r="N84" s="16"/>
      <c r="R84" s="28"/>
      <c r="S84" s="28"/>
      <c r="T84" s="28"/>
      <c r="U84" s="28"/>
      <c r="V84" s="28"/>
      <c r="W84" s="28"/>
    </row>
    <row r="85" spans="2:23" ht="15.95" hidden="1" customHeight="1" x14ac:dyDescent="0.25">
      <c r="B85" s="5"/>
      <c r="C85" s="5"/>
      <c r="D85" s="5"/>
      <c r="E85" s="5"/>
      <c r="F85" s="19"/>
      <c r="G85" s="21" t="s">
        <v>46</v>
      </c>
      <c r="H85" s="21" t="s">
        <v>8</v>
      </c>
      <c r="I85" s="21" t="s">
        <v>24</v>
      </c>
      <c r="J85" s="18" t="s">
        <v>19</v>
      </c>
      <c r="K85" s="25">
        <v>895</v>
      </c>
      <c r="L85" s="15">
        <v>44989</v>
      </c>
      <c r="M85" s="27" t="s">
        <v>11</v>
      </c>
      <c r="N85" s="16"/>
      <c r="R85" s="28"/>
      <c r="S85" s="28"/>
      <c r="T85" s="28"/>
      <c r="U85" s="28"/>
      <c r="V85" s="28"/>
      <c r="W85" s="28"/>
    </row>
    <row r="86" spans="2:23" ht="15.95" hidden="1" customHeight="1" x14ac:dyDescent="0.25">
      <c r="B86" s="5"/>
      <c r="C86" s="5"/>
      <c r="D86" s="5"/>
      <c r="E86" s="5"/>
      <c r="F86" s="19"/>
      <c r="G86" s="21" t="s">
        <v>46</v>
      </c>
      <c r="H86" s="21" t="s">
        <v>32</v>
      </c>
      <c r="I86" s="21" t="s">
        <v>33</v>
      </c>
      <c r="J86" s="18" t="s">
        <v>34</v>
      </c>
      <c r="K86" s="26">
        <v>60000</v>
      </c>
      <c r="L86" s="15"/>
      <c r="M86" s="27"/>
      <c r="N86" s="16"/>
      <c r="R86" s="28"/>
      <c r="S86" s="28"/>
      <c r="T86" s="28"/>
      <c r="U86" s="28"/>
      <c r="V86" s="28"/>
      <c r="W86" s="28"/>
    </row>
    <row r="87" spans="2:23" ht="15.95" hidden="1" customHeight="1" x14ac:dyDescent="0.25">
      <c r="B87" s="5"/>
      <c r="C87" s="5"/>
      <c r="D87" s="5"/>
      <c r="E87" s="5"/>
      <c r="F87" s="19"/>
      <c r="G87" s="21" t="s">
        <v>46</v>
      </c>
      <c r="H87" s="21" t="s">
        <v>32</v>
      </c>
      <c r="I87" s="21" t="s">
        <v>33</v>
      </c>
      <c r="J87" s="18" t="s">
        <v>35</v>
      </c>
      <c r="K87" s="26">
        <v>1565</v>
      </c>
      <c r="L87" s="15"/>
      <c r="M87" s="27"/>
      <c r="N87" s="16"/>
      <c r="R87" s="28"/>
      <c r="S87" s="28"/>
      <c r="T87" s="28"/>
      <c r="U87" s="28"/>
      <c r="V87" s="28"/>
      <c r="W87" s="28"/>
    </row>
    <row r="88" spans="2:23" ht="15.95" hidden="1" customHeight="1" x14ac:dyDescent="0.25">
      <c r="B88" s="5"/>
      <c r="C88" s="5"/>
      <c r="D88" s="5"/>
      <c r="E88" s="5"/>
      <c r="F88" s="19"/>
      <c r="G88" s="21" t="s">
        <v>46</v>
      </c>
      <c r="H88" s="21" t="s">
        <v>32</v>
      </c>
      <c r="I88" s="21" t="s">
        <v>36</v>
      </c>
      <c r="J88" s="18" t="s">
        <v>37</v>
      </c>
      <c r="K88" s="26">
        <v>665</v>
      </c>
      <c r="L88" s="15"/>
      <c r="M88" s="27"/>
      <c r="N88" s="16"/>
      <c r="R88" s="28"/>
      <c r="S88" s="28"/>
      <c r="T88" s="28"/>
      <c r="U88" s="28"/>
      <c r="V88" s="28"/>
      <c r="W88" s="28"/>
    </row>
    <row r="89" spans="2:23" ht="15.95" hidden="1" customHeight="1" x14ac:dyDescent="0.25">
      <c r="B89" s="5"/>
      <c r="C89" s="5"/>
      <c r="D89" s="5"/>
      <c r="E89" s="5"/>
      <c r="F89" s="19"/>
      <c r="G89" s="21" t="s">
        <v>46</v>
      </c>
      <c r="H89" s="21" t="s">
        <v>32</v>
      </c>
      <c r="I89" s="21" t="s">
        <v>36</v>
      </c>
      <c r="J89" s="18" t="s">
        <v>38</v>
      </c>
      <c r="K89" s="26">
        <v>120</v>
      </c>
      <c r="L89" s="15"/>
      <c r="M89" s="27"/>
      <c r="N89" s="16"/>
      <c r="R89" s="28"/>
      <c r="S89" s="28"/>
      <c r="T89" s="28"/>
      <c r="U89" s="28"/>
      <c r="V89" s="28"/>
      <c r="W89" s="28"/>
    </row>
    <row r="90" spans="2:23" ht="15.95" hidden="1" customHeight="1" x14ac:dyDescent="0.25">
      <c r="B90" s="5"/>
      <c r="C90" s="5"/>
      <c r="D90" s="5"/>
      <c r="E90" s="5"/>
      <c r="F90" s="19"/>
      <c r="G90" s="21" t="s">
        <v>7</v>
      </c>
      <c r="H90" s="21" t="s">
        <v>8</v>
      </c>
      <c r="I90" s="21" t="s">
        <v>9</v>
      </c>
      <c r="J90" s="18" t="s">
        <v>10</v>
      </c>
      <c r="K90" s="25">
        <v>949</v>
      </c>
      <c r="L90" s="15">
        <v>45019</v>
      </c>
      <c r="M90" s="27" t="s">
        <v>11</v>
      </c>
      <c r="N90" s="16"/>
      <c r="R90" s="28"/>
      <c r="S90" s="28"/>
      <c r="T90" s="28"/>
      <c r="U90" s="28"/>
      <c r="V90" s="28"/>
      <c r="W90" s="28"/>
    </row>
    <row r="91" spans="2:23" ht="15.95" hidden="1" customHeight="1" x14ac:dyDescent="0.25">
      <c r="B91" s="5"/>
      <c r="C91" s="5"/>
      <c r="D91" s="5"/>
      <c r="E91" s="5"/>
      <c r="F91" s="19"/>
      <c r="G91" s="21" t="s">
        <v>7</v>
      </c>
      <c r="H91" s="21" t="s">
        <v>8</v>
      </c>
      <c r="I91" s="21" t="s">
        <v>9</v>
      </c>
      <c r="J91" s="18" t="s">
        <v>12</v>
      </c>
      <c r="K91" s="25">
        <v>56</v>
      </c>
      <c r="L91" s="15">
        <v>45021</v>
      </c>
      <c r="M91" s="27" t="s">
        <v>11</v>
      </c>
      <c r="N91" s="16"/>
      <c r="R91" s="28"/>
      <c r="S91" s="28"/>
      <c r="T91" s="28"/>
      <c r="U91" s="28"/>
      <c r="V91" s="28"/>
      <c r="W91" s="28"/>
    </row>
    <row r="92" spans="2:23" ht="15.95" hidden="1" customHeight="1" x14ac:dyDescent="0.25">
      <c r="B92" s="5"/>
      <c r="C92" s="5"/>
      <c r="D92" s="5"/>
      <c r="E92" s="5"/>
      <c r="F92" s="19"/>
      <c r="G92" s="21" t="s">
        <v>7</v>
      </c>
      <c r="H92" s="21" t="s">
        <v>8</v>
      </c>
      <c r="I92" s="21" t="s">
        <v>9</v>
      </c>
      <c r="J92" s="18" t="s">
        <v>13</v>
      </c>
      <c r="K92" s="25">
        <v>165</v>
      </c>
      <c r="L92" s="15">
        <v>45023</v>
      </c>
      <c r="M92" s="27" t="s">
        <v>11</v>
      </c>
      <c r="N92" s="16"/>
      <c r="R92" s="28"/>
      <c r="S92" s="28"/>
      <c r="T92" s="28"/>
      <c r="U92" s="28"/>
      <c r="V92" s="28"/>
      <c r="W92" s="28"/>
    </row>
    <row r="93" spans="2:23" ht="15.95" hidden="1" customHeight="1" x14ac:dyDescent="0.25">
      <c r="B93" s="5"/>
      <c r="C93" s="5"/>
      <c r="D93" s="5"/>
      <c r="E93" s="5"/>
      <c r="F93" s="19"/>
      <c r="G93" s="21" t="s">
        <v>7</v>
      </c>
      <c r="H93" s="21" t="s">
        <v>8</v>
      </c>
      <c r="I93" s="21" t="s">
        <v>9</v>
      </c>
      <c r="J93" s="18" t="s">
        <v>14</v>
      </c>
      <c r="K93" s="25">
        <v>3212</v>
      </c>
      <c r="L93" s="15">
        <v>45025</v>
      </c>
      <c r="M93" s="27" t="s">
        <v>11</v>
      </c>
      <c r="N93" s="16"/>
      <c r="R93" s="28"/>
      <c r="S93" s="28"/>
      <c r="T93" s="28"/>
      <c r="U93" s="28"/>
      <c r="V93" s="28"/>
      <c r="W93" s="28"/>
    </row>
    <row r="94" spans="2:23" ht="15.95" hidden="1" customHeight="1" x14ac:dyDescent="0.25">
      <c r="B94" s="5"/>
      <c r="C94" s="5"/>
      <c r="D94" s="5"/>
      <c r="E94" s="5"/>
      <c r="F94" s="19"/>
      <c r="G94" s="21" t="s">
        <v>7</v>
      </c>
      <c r="H94" s="21" t="s">
        <v>8</v>
      </c>
      <c r="I94" s="21" t="s">
        <v>9</v>
      </c>
      <c r="J94" s="18" t="s">
        <v>15</v>
      </c>
      <c r="K94" s="25">
        <v>6516</v>
      </c>
      <c r="L94" s="15">
        <v>45020</v>
      </c>
      <c r="M94" s="27" t="s">
        <v>11</v>
      </c>
      <c r="N94" s="16"/>
      <c r="R94" s="28"/>
      <c r="S94" s="28"/>
      <c r="T94" s="28"/>
      <c r="U94" s="28"/>
      <c r="V94" s="28"/>
      <c r="W94" s="28"/>
    </row>
    <row r="95" spans="2:23" ht="15.95" hidden="1" customHeight="1" x14ac:dyDescent="0.25">
      <c r="B95" s="5"/>
      <c r="C95" s="5"/>
      <c r="D95" s="5"/>
      <c r="E95" s="5"/>
      <c r="F95" s="19"/>
      <c r="G95" s="21" t="s">
        <v>7</v>
      </c>
      <c r="H95" s="21" t="s">
        <v>8</v>
      </c>
      <c r="I95" s="21" t="s">
        <v>9</v>
      </c>
      <c r="J95" s="18" t="s">
        <v>16</v>
      </c>
      <c r="K95" s="25">
        <v>213</v>
      </c>
      <c r="L95" s="15">
        <v>45021</v>
      </c>
      <c r="M95" s="27" t="s">
        <v>11</v>
      </c>
      <c r="N95" s="16"/>
      <c r="R95" s="28"/>
      <c r="S95" s="28"/>
      <c r="T95" s="28"/>
      <c r="U95" s="28"/>
      <c r="V95" s="28"/>
      <c r="W95" s="28"/>
    </row>
    <row r="96" spans="2:23" ht="15.95" hidden="1" customHeight="1" x14ac:dyDescent="0.25">
      <c r="B96" s="5"/>
      <c r="C96" s="5"/>
      <c r="D96" s="5"/>
      <c r="E96" s="5"/>
      <c r="F96" s="19"/>
      <c r="G96" s="21" t="s">
        <v>7</v>
      </c>
      <c r="H96" s="21" t="s">
        <v>8</v>
      </c>
      <c r="I96" s="21" t="s">
        <v>9</v>
      </c>
      <c r="J96" s="18" t="s">
        <v>17</v>
      </c>
      <c r="K96" s="25">
        <v>464</v>
      </c>
      <c r="L96" s="15">
        <v>45022</v>
      </c>
      <c r="M96" s="27" t="s">
        <v>11</v>
      </c>
      <c r="N96" s="16"/>
      <c r="R96" s="28"/>
      <c r="S96" s="28"/>
      <c r="T96" s="28"/>
      <c r="U96" s="28"/>
      <c r="V96" s="28"/>
      <c r="W96" s="28"/>
    </row>
    <row r="97" spans="2:23" ht="15.95" hidden="1" customHeight="1" x14ac:dyDescent="0.25">
      <c r="B97" s="5"/>
      <c r="C97" s="5"/>
      <c r="D97" s="5"/>
      <c r="E97" s="5"/>
      <c r="F97" s="19"/>
      <c r="G97" s="21" t="s">
        <v>7</v>
      </c>
      <c r="H97" s="21" t="s">
        <v>8</v>
      </c>
      <c r="I97" s="21" t="s">
        <v>9</v>
      </c>
      <c r="J97" s="18" t="s">
        <v>18</v>
      </c>
      <c r="K97" s="25">
        <v>361</v>
      </c>
      <c r="L97" s="15">
        <v>45023</v>
      </c>
      <c r="M97" s="27" t="s">
        <v>11</v>
      </c>
      <c r="N97" s="16"/>
      <c r="R97" s="28"/>
      <c r="S97" s="28"/>
      <c r="T97" s="28"/>
      <c r="U97" s="28"/>
      <c r="V97" s="28"/>
      <c r="W97" s="28"/>
    </row>
    <row r="98" spans="2:23" ht="15.95" hidden="1" customHeight="1" x14ac:dyDescent="0.25">
      <c r="B98" s="5"/>
      <c r="C98" s="5"/>
      <c r="D98" s="5"/>
      <c r="E98" s="5"/>
      <c r="F98" s="19"/>
      <c r="G98" s="21" t="s">
        <v>7</v>
      </c>
      <c r="H98" s="21" t="s">
        <v>8</v>
      </c>
      <c r="I98" s="21" t="s">
        <v>9</v>
      </c>
      <c r="J98" s="18" t="s">
        <v>19</v>
      </c>
      <c r="K98" s="25">
        <v>23</v>
      </c>
      <c r="L98" s="15">
        <v>45024</v>
      </c>
      <c r="M98" s="27" t="s">
        <v>11</v>
      </c>
      <c r="N98" s="16"/>
      <c r="R98" s="28"/>
      <c r="S98" s="28"/>
      <c r="T98" s="28"/>
      <c r="U98" s="28"/>
      <c r="V98" s="28"/>
      <c r="W98" s="28"/>
    </row>
    <row r="99" spans="2:23" ht="15.95" hidden="1" customHeight="1" x14ac:dyDescent="0.25">
      <c r="B99" s="5"/>
      <c r="C99" s="5"/>
      <c r="D99" s="5"/>
      <c r="E99" s="5"/>
      <c r="F99" s="19"/>
      <c r="G99" s="21" t="s">
        <v>7</v>
      </c>
      <c r="H99" s="21" t="s">
        <v>8</v>
      </c>
      <c r="I99" s="21" t="s">
        <v>20</v>
      </c>
      <c r="J99" s="18" t="s">
        <v>21</v>
      </c>
      <c r="K99" s="25">
        <v>16</v>
      </c>
      <c r="L99" s="15">
        <v>45025</v>
      </c>
      <c r="M99" s="27" t="s">
        <v>11</v>
      </c>
      <c r="N99" s="16"/>
      <c r="R99" s="28"/>
      <c r="S99" s="28"/>
      <c r="T99" s="28"/>
      <c r="U99" s="28"/>
      <c r="V99" s="28"/>
      <c r="W99" s="28"/>
    </row>
    <row r="100" spans="2:23" ht="15.95" hidden="1" customHeight="1" x14ac:dyDescent="0.25">
      <c r="B100" s="5"/>
      <c r="C100" s="5"/>
      <c r="D100" s="5"/>
      <c r="E100" s="5"/>
      <c r="F100" s="19"/>
      <c r="G100" s="21" t="s">
        <v>7</v>
      </c>
      <c r="H100" s="21" t="s">
        <v>8</v>
      </c>
      <c r="I100" s="21" t="s">
        <v>20</v>
      </c>
      <c r="J100" s="18" t="s">
        <v>22</v>
      </c>
      <c r="K100" s="25">
        <v>322</v>
      </c>
      <c r="L100" s="15">
        <v>45020</v>
      </c>
      <c r="M100" s="27" t="s">
        <v>11</v>
      </c>
      <c r="N100" s="16"/>
      <c r="R100" s="28"/>
      <c r="S100" s="28"/>
      <c r="T100" s="28"/>
      <c r="U100" s="28"/>
      <c r="V100" s="28"/>
      <c r="W100" s="28"/>
    </row>
    <row r="101" spans="2:23" ht="15.95" hidden="1" customHeight="1" x14ac:dyDescent="0.25">
      <c r="B101" s="5"/>
      <c r="C101" s="5"/>
      <c r="D101" s="5"/>
      <c r="E101" s="5"/>
      <c r="F101" s="19"/>
      <c r="G101" s="21" t="s">
        <v>7</v>
      </c>
      <c r="H101" s="21" t="s">
        <v>8</v>
      </c>
      <c r="I101" s="21" t="s">
        <v>20</v>
      </c>
      <c r="J101" s="18" t="s">
        <v>23</v>
      </c>
      <c r="K101" s="25">
        <v>16</v>
      </c>
      <c r="L101" s="15">
        <v>45021</v>
      </c>
      <c r="M101" s="27" t="s">
        <v>11</v>
      </c>
      <c r="N101" s="16"/>
      <c r="R101" s="28"/>
      <c r="S101" s="28"/>
      <c r="T101" s="28"/>
      <c r="U101" s="28"/>
      <c r="V101" s="28"/>
      <c r="W101" s="28"/>
    </row>
    <row r="102" spans="2:23" ht="15.95" hidden="1" customHeight="1" x14ac:dyDescent="0.25">
      <c r="B102" s="5"/>
      <c r="C102" s="5"/>
      <c r="D102" s="5"/>
      <c r="E102" s="5"/>
      <c r="F102" s="19"/>
      <c r="G102" s="21" t="s">
        <v>7</v>
      </c>
      <c r="H102" s="21" t="s">
        <v>8</v>
      </c>
      <c r="I102" s="21" t="s">
        <v>24</v>
      </c>
      <c r="J102" s="18" t="s">
        <v>10</v>
      </c>
      <c r="K102" s="25">
        <v>489</v>
      </c>
      <c r="L102" s="15">
        <v>45017</v>
      </c>
      <c r="M102" s="27" t="s">
        <v>11</v>
      </c>
      <c r="N102" s="16"/>
      <c r="R102" s="28"/>
      <c r="S102" s="28"/>
      <c r="T102" s="28"/>
      <c r="U102" s="28"/>
      <c r="V102" s="28"/>
      <c r="W102" s="28"/>
    </row>
    <row r="103" spans="2:23" ht="15.95" hidden="1" customHeight="1" x14ac:dyDescent="0.25">
      <c r="B103" s="5"/>
      <c r="C103" s="5"/>
      <c r="D103" s="5"/>
      <c r="E103" s="5"/>
      <c r="F103" s="19"/>
      <c r="G103" s="21" t="s">
        <v>7</v>
      </c>
      <c r="H103" s="21" t="s">
        <v>8</v>
      </c>
      <c r="I103" s="21" t="s">
        <v>24</v>
      </c>
      <c r="J103" s="18" t="s">
        <v>25</v>
      </c>
      <c r="K103" s="25">
        <v>16</v>
      </c>
      <c r="L103" s="15">
        <v>45017</v>
      </c>
      <c r="M103" s="27" t="s">
        <v>11</v>
      </c>
      <c r="N103" s="16"/>
      <c r="R103" s="28"/>
      <c r="S103" s="28"/>
      <c r="T103" s="28"/>
      <c r="U103" s="28"/>
      <c r="V103" s="28"/>
      <c r="W103" s="28"/>
    </row>
    <row r="104" spans="2:23" ht="15.95" hidden="1" customHeight="1" x14ac:dyDescent="0.25">
      <c r="B104" s="5"/>
      <c r="C104" s="5"/>
      <c r="D104" s="5"/>
      <c r="E104" s="5"/>
      <c r="F104" s="19"/>
      <c r="G104" s="21" t="s">
        <v>7</v>
      </c>
      <c r="H104" s="21" t="s">
        <v>8</v>
      </c>
      <c r="I104" s="21" t="s">
        <v>24</v>
      </c>
      <c r="J104" s="18" t="s">
        <v>26</v>
      </c>
      <c r="K104" s="25">
        <v>312</v>
      </c>
      <c r="L104" s="15">
        <v>45017</v>
      </c>
      <c r="M104" s="27" t="s">
        <v>11</v>
      </c>
      <c r="N104" s="16"/>
      <c r="R104" s="28"/>
      <c r="S104" s="28"/>
      <c r="T104" s="28"/>
      <c r="U104" s="28"/>
      <c r="V104" s="28"/>
      <c r="W104" s="28"/>
    </row>
    <row r="105" spans="2:23" ht="15.95" hidden="1" customHeight="1" x14ac:dyDescent="0.25">
      <c r="B105" s="5"/>
      <c r="C105" s="5"/>
      <c r="D105" s="5"/>
      <c r="E105" s="5"/>
      <c r="F105" s="19"/>
      <c r="G105" s="21" t="s">
        <v>7</v>
      </c>
      <c r="H105" s="21" t="s">
        <v>8</v>
      </c>
      <c r="I105" s="21" t="s">
        <v>24</v>
      </c>
      <c r="J105" s="18" t="s">
        <v>27</v>
      </c>
      <c r="K105" s="25">
        <v>64</v>
      </c>
      <c r="L105" s="15">
        <v>45017</v>
      </c>
      <c r="M105" s="27" t="s">
        <v>11</v>
      </c>
      <c r="N105" s="16"/>
      <c r="R105" s="28"/>
      <c r="S105" s="28"/>
      <c r="T105" s="28"/>
      <c r="U105" s="28"/>
      <c r="V105" s="28"/>
      <c r="W105" s="28"/>
    </row>
    <row r="106" spans="2:23" ht="15.95" hidden="1" customHeight="1" x14ac:dyDescent="0.25">
      <c r="B106" s="5"/>
      <c r="C106" s="5"/>
      <c r="D106" s="5"/>
      <c r="E106" s="5"/>
      <c r="F106" s="19"/>
      <c r="G106" s="21" t="s">
        <v>7</v>
      </c>
      <c r="H106" s="21" t="s">
        <v>8</v>
      </c>
      <c r="I106" s="21" t="s">
        <v>24</v>
      </c>
      <c r="J106" s="18" t="s">
        <v>28</v>
      </c>
      <c r="K106" s="25">
        <v>166</v>
      </c>
      <c r="L106" s="15">
        <v>45021</v>
      </c>
      <c r="M106" s="27" t="s">
        <v>11</v>
      </c>
      <c r="N106" s="16"/>
      <c r="R106" s="28"/>
      <c r="S106" s="28"/>
      <c r="T106" s="28"/>
      <c r="U106" s="28"/>
      <c r="V106" s="28"/>
      <c r="W106" s="28"/>
    </row>
    <row r="107" spans="2:23" ht="15.95" hidden="1" customHeight="1" x14ac:dyDescent="0.25">
      <c r="B107" s="5"/>
      <c r="C107" s="5"/>
      <c r="D107" s="5"/>
      <c r="E107" s="5"/>
      <c r="F107" s="19"/>
      <c r="G107" s="21" t="s">
        <v>7</v>
      </c>
      <c r="H107" s="21" t="s">
        <v>8</v>
      </c>
      <c r="I107" s="21" t="s">
        <v>24</v>
      </c>
      <c r="J107" s="18" t="s">
        <v>29</v>
      </c>
      <c r="K107" s="25">
        <v>64</v>
      </c>
      <c r="L107" s="15">
        <v>45022</v>
      </c>
      <c r="M107" s="27" t="s">
        <v>11</v>
      </c>
      <c r="N107" s="16"/>
      <c r="R107" s="28"/>
      <c r="S107" s="28"/>
      <c r="T107" s="28"/>
      <c r="U107" s="28"/>
      <c r="V107" s="28"/>
      <c r="W107" s="28"/>
    </row>
    <row r="108" spans="2:23" ht="15.95" hidden="1" customHeight="1" x14ac:dyDescent="0.25">
      <c r="B108" s="5"/>
      <c r="C108" s="5"/>
      <c r="D108" s="5"/>
      <c r="E108" s="5"/>
      <c r="F108" s="19"/>
      <c r="G108" s="21" t="s">
        <v>7</v>
      </c>
      <c r="H108" s="21" t="s">
        <v>8</v>
      </c>
      <c r="I108" s="21" t="s">
        <v>24</v>
      </c>
      <c r="J108" s="18" t="s">
        <v>30</v>
      </c>
      <c r="K108" s="25">
        <v>31</v>
      </c>
      <c r="L108" s="15">
        <v>45023</v>
      </c>
      <c r="M108" s="27" t="s">
        <v>11</v>
      </c>
      <c r="N108" s="16"/>
      <c r="R108" s="28"/>
      <c r="S108" s="28"/>
      <c r="T108" s="28"/>
      <c r="U108" s="28"/>
      <c r="V108" s="28"/>
      <c r="W108" s="28"/>
    </row>
    <row r="109" spans="2:23" ht="15.95" hidden="1" customHeight="1" x14ac:dyDescent="0.25">
      <c r="B109" s="5"/>
      <c r="C109" s="5"/>
      <c r="D109" s="5"/>
      <c r="E109" s="5"/>
      <c r="F109" s="19"/>
      <c r="G109" s="21" t="s">
        <v>7</v>
      </c>
      <c r="H109" s="21" t="s">
        <v>8</v>
      </c>
      <c r="I109" s="21" t="s">
        <v>24</v>
      </c>
      <c r="J109" s="18" t="s">
        <v>31</v>
      </c>
      <c r="K109" s="25">
        <v>4941</v>
      </c>
      <c r="L109" s="15">
        <v>45024</v>
      </c>
      <c r="M109" s="27" t="s">
        <v>11</v>
      </c>
      <c r="N109" s="16"/>
      <c r="R109" s="28"/>
      <c r="S109" s="28"/>
      <c r="T109" s="28"/>
      <c r="U109" s="28"/>
      <c r="V109" s="28"/>
      <c r="W109" s="28"/>
    </row>
    <row r="110" spans="2:23" ht="15.95" hidden="1" customHeight="1" x14ac:dyDescent="0.25">
      <c r="B110" s="5"/>
      <c r="C110" s="5"/>
      <c r="D110" s="5"/>
      <c r="E110" s="5"/>
      <c r="F110" s="19"/>
      <c r="G110" s="21" t="s">
        <v>7</v>
      </c>
      <c r="H110" s="21" t="s">
        <v>8</v>
      </c>
      <c r="I110" s="21" t="s">
        <v>24</v>
      </c>
      <c r="J110" s="18" t="s">
        <v>19</v>
      </c>
      <c r="K110" s="25">
        <v>321</v>
      </c>
      <c r="L110" s="15">
        <v>45025</v>
      </c>
      <c r="M110" s="27" t="s">
        <v>11</v>
      </c>
      <c r="N110" s="16"/>
      <c r="R110" s="28"/>
      <c r="S110" s="28"/>
      <c r="T110" s="28"/>
      <c r="U110" s="28"/>
      <c r="V110" s="28"/>
      <c r="W110" s="28"/>
    </row>
    <row r="111" spans="2:23" ht="15.95" hidden="1" customHeight="1" x14ac:dyDescent="0.25">
      <c r="B111" s="5"/>
      <c r="C111" s="5"/>
      <c r="D111" s="5"/>
      <c r="E111" s="5"/>
      <c r="F111" s="19"/>
      <c r="G111" s="21" t="s">
        <v>7</v>
      </c>
      <c r="H111" s="21" t="s">
        <v>32</v>
      </c>
      <c r="I111" s="21" t="s">
        <v>33</v>
      </c>
      <c r="J111" s="18" t="s">
        <v>34</v>
      </c>
      <c r="K111" s="26">
        <v>63000</v>
      </c>
      <c r="L111" s="15"/>
      <c r="M111" s="27"/>
      <c r="N111" s="16"/>
      <c r="R111" s="28"/>
      <c r="S111" s="28"/>
      <c r="T111" s="28"/>
      <c r="U111" s="28"/>
      <c r="V111" s="28"/>
      <c r="W111" s="28"/>
    </row>
    <row r="112" spans="2:23" ht="15.95" hidden="1" customHeight="1" x14ac:dyDescent="0.25">
      <c r="B112" s="5"/>
      <c r="C112" s="5"/>
      <c r="D112" s="5"/>
      <c r="E112" s="5"/>
      <c r="F112" s="19"/>
      <c r="G112" s="21" t="s">
        <v>7</v>
      </c>
      <c r="H112" s="21" t="s">
        <v>32</v>
      </c>
      <c r="I112" s="21" t="s">
        <v>33</v>
      </c>
      <c r="J112" s="18" t="s">
        <v>35</v>
      </c>
      <c r="K112" s="26">
        <v>10225</v>
      </c>
      <c r="L112" s="15"/>
      <c r="M112" s="27"/>
      <c r="N112" s="16"/>
      <c r="R112" s="28"/>
      <c r="S112" s="28"/>
      <c r="T112" s="28"/>
      <c r="U112" s="28"/>
      <c r="V112" s="28"/>
      <c r="W112" s="28"/>
    </row>
    <row r="113" spans="2:23" ht="15.95" hidden="1" customHeight="1" x14ac:dyDescent="0.25">
      <c r="B113" s="5"/>
      <c r="C113" s="5"/>
      <c r="D113" s="5"/>
      <c r="E113" s="5"/>
      <c r="F113" s="19"/>
      <c r="G113" s="21" t="s">
        <v>7</v>
      </c>
      <c r="H113" s="21" t="s">
        <v>32</v>
      </c>
      <c r="I113" s="21" t="s">
        <v>36</v>
      </c>
      <c r="J113" s="18" t="s">
        <v>37</v>
      </c>
      <c r="K113" s="26">
        <v>5000</v>
      </c>
      <c r="L113" s="15"/>
      <c r="M113" s="27"/>
      <c r="N113" s="16"/>
      <c r="R113" s="28"/>
      <c r="S113" s="28"/>
      <c r="T113" s="28"/>
      <c r="U113" s="28"/>
      <c r="V113" s="28"/>
      <c r="W113" s="28"/>
    </row>
    <row r="114" spans="2:23" ht="15.95" hidden="1" customHeight="1" x14ac:dyDescent="0.25">
      <c r="B114" s="5"/>
      <c r="C114" s="5"/>
      <c r="D114" s="5"/>
      <c r="E114" s="5"/>
      <c r="F114" s="19"/>
      <c r="G114" s="21" t="s">
        <v>7</v>
      </c>
      <c r="H114" s="21" t="s">
        <v>32</v>
      </c>
      <c r="I114" s="21" t="s">
        <v>36</v>
      </c>
      <c r="J114" s="18" t="s">
        <v>38</v>
      </c>
      <c r="K114" s="26">
        <v>130</v>
      </c>
      <c r="L114" s="15"/>
      <c r="M114" s="27"/>
      <c r="N114" s="16"/>
      <c r="R114" s="28"/>
      <c r="S114" s="28"/>
      <c r="T114" s="28"/>
      <c r="U114" s="28"/>
      <c r="V114" s="28"/>
      <c r="W114" s="28"/>
    </row>
    <row r="115" spans="2:23" ht="15.95" hidden="1" customHeight="1" x14ac:dyDescent="0.25">
      <c r="B115" s="5"/>
      <c r="C115" s="5"/>
      <c r="D115" s="5"/>
      <c r="E115" s="5"/>
      <c r="F115" s="19"/>
      <c r="G115" s="21" t="s">
        <v>47</v>
      </c>
      <c r="H115" s="21" t="s">
        <v>8</v>
      </c>
      <c r="I115" s="21" t="s">
        <v>9</v>
      </c>
      <c r="J115" s="18" t="s">
        <v>10</v>
      </c>
      <c r="K115" s="25">
        <v>515</v>
      </c>
      <c r="L115" s="15">
        <v>45047</v>
      </c>
      <c r="M115" s="27" t="s">
        <v>11</v>
      </c>
      <c r="N115" s="16"/>
      <c r="R115" s="28"/>
      <c r="S115" s="28"/>
      <c r="T115" s="28"/>
      <c r="U115" s="28"/>
      <c r="V115" s="28"/>
      <c r="W115" s="28"/>
    </row>
    <row r="116" spans="2:23" ht="15.95" hidden="1" customHeight="1" x14ac:dyDescent="0.25">
      <c r="B116" s="5"/>
      <c r="C116" s="5"/>
      <c r="D116" s="5"/>
      <c r="E116" s="5"/>
      <c r="F116" s="19"/>
      <c r="G116" s="21" t="s">
        <v>47</v>
      </c>
      <c r="H116" s="21" t="s">
        <v>8</v>
      </c>
      <c r="I116" s="21" t="s">
        <v>9</v>
      </c>
      <c r="J116" s="18" t="s">
        <v>12</v>
      </c>
      <c r="K116" s="25">
        <v>156</v>
      </c>
      <c r="L116" s="15">
        <v>45055</v>
      </c>
      <c r="M116" s="27" t="s">
        <v>11</v>
      </c>
      <c r="N116" s="16"/>
      <c r="R116" s="28"/>
      <c r="S116" s="28"/>
      <c r="T116" s="28"/>
      <c r="U116" s="28"/>
      <c r="V116" s="28"/>
      <c r="W116" s="28"/>
    </row>
    <row r="117" spans="2:23" ht="15.95" hidden="1" customHeight="1" x14ac:dyDescent="0.25">
      <c r="B117" s="5"/>
      <c r="C117" s="5"/>
      <c r="D117" s="5"/>
      <c r="E117" s="5"/>
      <c r="F117" s="19"/>
      <c r="G117" s="21" t="s">
        <v>47</v>
      </c>
      <c r="H117" s="21" t="s">
        <v>8</v>
      </c>
      <c r="I117" s="21" t="s">
        <v>9</v>
      </c>
      <c r="J117" s="18" t="s">
        <v>13</v>
      </c>
      <c r="K117" s="25">
        <v>321</v>
      </c>
      <c r="L117" s="15">
        <v>45049</v>
      </c>
      <c r="M117" s="27" t="s">
        <v>11</v>
      </c>
      <c r="N117" s="16"/>
      <c r="R117" s="28"/>
      <c r="S117" s="28"/>
      <c r="T117" s="28"/>
      <c r="U117" s="28"/>
      <c r="V117" s="28"/>
      <c r="W117" s="28"/>
    </row>
    <row r="118" spans="2:23" ht="15.95" hidden="1" customHeight="1" x14ac:dyDescent="0.25">
      <c r="B118" s="5"/>
      <c r="C118" s="5"/>
      <c r="D118" s="5"/>
      <c r="E118" s="5"/>
      <c r="F118" s="19"/>
      <c r="G118" s="21" t="s">
        <v>47</v>
      </c>
      <c r="H118" s="21" t="s">
        <v>8</v>
      </c>
      <c r="I118" s="21" t="s">
        <v>9</v>
      </c>
      <c r="J118" s="18" t="s">
        <v>14</v>
      </c>
      <c r="K118" s="25">
        <v>316</v>
      </c>
      <c r="L118" s="15">
        <v>45050</v>
      </c>
      <c r="M118" s="27" t="s">
        <v>11</v>
      </c>
      <c r="N118" s="16"/>
      <c r="R118" s="28"/>
      <c r="S118" s="28"/>
      <c r="T118" s="28"/>
      <c r="U118" s="28"/>
      <c r="V118" s="28"/>
      <c r="W118" s="28"/>
    </row>
    <row r="119" spans="2:23" ht="15.95" hidden="1" customHeight="1" x14ac:dyDescent="0.25">
      <c r="B119" s="5"/>
      <c r="C119" s="5"/>
      <c r="D119" s="5"/>
      <c r="E119" s="5"/>
      <c r="F119" s="19"/>
      <c r="G119" s="21" t="s">
        <v>47</v>
      </c>
      <c r="H119" s="21" t="s">
        <v>8</v>
      </c>
      <c r="I119" s="21" t="s">
        <v>9</v>
      </c>
      <c r="J119" s="18" t="s">
        <v>15</v>
      </c>
      <c r="K119" s="25">
        <v>165</v>
      </c>
      <c r="L119" s="15">
        <v>45052</v>
      </c>
      <c r="M119" s="27" t="s">
        <v>11</v>
      </c>
      <c r="N119" s="16"/>
      <c r="R119" s="28"/>
      <c r="S119" s="28"/>
      <c r="T119" s="28"/>
      <c r="U119" s="28"/>
      <c r="V119" s="28"/>
      <c r="W119" s="28"/>
    </row>
    <row r="120" spans="2:23" ht="15.95" hidden="1" customHeight="1" x14ac:dyDescent="0.25">
      <c r="B120" s="5"/>
      <c r="C120" s="5"/>
      <c r="D120" s="5"/>
      <c r="E120" s="5"/>
      <c r="F120" s="19"/>
      <c r="G120" s="21" t="s">
        <v>47</v>
      </c>
      <c r="H120" s="21" t="s">
        <v>8</v>
      </c>
      <c r="I120" s="21" t="s">
        <v>9</v>
      </c>
      <c r="J120" s="18" t="s">
        <v>16</v>
      </c>
      <c r="K120" s="25">
        <v>84</v>
      </c>
      <c r="L120" s="15">
        <v>45053</v>
      </c>
      <c r="M120" s="27" t="s">
        <v>11</v>
      </c>
      <c r="N120" s="16"/>
      <c r="R120" s="28"/>
      <c r="S120" s="28"/>
      <c r="T120" s="28"/>
      <c r="U120" s="28"/>
      <c r="V120" s="28"/>
      <c r="W120" s="28"/>
    </row>
    <row r="121" spans="2:23" ht="15.95" hidden="1" customHeight="1" x14ac:dyDescent="0.25">
      <c r="B121" s="5"/>
      <c r="C121" s="5"/>
      <c r="D121" s="5"/>
      <c r="E121" s="5"/>
      <c r="F121" s="19"/>
      <c r="G121" s="21" t="s">
        <v>47</v>
      </c>
      <c r="H121" s="21" t="s">
        <v>8</v>
      </c>
      <c r="I121" s="21" t="s">
        <v>9</v>
      </c>
      <c r="J121" s="18" t="s">
        <v>17</v>
      </c>
      <c r="K121" s="25">
        <v>565</v>
      </c>
      <c r="L121" s="15">
        <v>45052</v>
      </c>
      <c r="M121" s="27" t="s">
        <v>11</v>
      </c>
      <c r="N121" s="16"/>
      <c r="R121" s="28"/>
      <c r="S121" s="28"/>
      <c r="T121" s="28"/>
      <c r="U121" s="28"/>
      <c r="V121" s="28"/>
      <c r="W121" s="28"/>
    </row>
    <row r="122" spans="2:23" ht="15.95" hidden="1" customHeight="1" x14ac:dyDescent="0.25">
      <c r="B122" s="5"/>
      <c r="C122" s="5"/>
      <c r="D122" s="5"/>
      <c r="E122" s="5"/>
      <c r="F122" s="19"/>
      <c r="G122" s="21" t="s">
        <v>47</v>
      </c>
      <c r="H122" s="21" t="s">
        <v>8</v>
      </c>
      <c r="I122" s="21" t="s">
        <v>9</v>
      </c>
      <c r="J122" s="18" t="s">
        <v>18</v>
      </c>
      <c r="K122" s="25">
        <v>161</v>
      </c>
      <c r="L122" s="15">
        <v>45053</v>
      </c>
      <c r="M122" s="27" t="s">
        <v>11</v>
      </c>
      <c r="N122" s="16"/>
      <c r="R122" s="28"/>
      <c r="S122" s="28"/>
      <c r="T122" s="28"/>
      <c r="U122" s="28"/>
      <c r="V122" s="28"/>
      <c r="W122" s="28"/>
    </row>
    <row r="123" spans="2:23" ht="15.95" hidden="1" customHeight="1" x14ac:dyDescent="0.25">
      <c r="B123" s="5"/>
      <c r="C123" s="5"/>
      <c r="D123" s="5"/>
      <c r="E123" s="5"/>
      <c r="F123" s="19"/>
      <c r="G123" s="21" t="s">
        <v>47</v>
      </c>
      <c r="H123" s="21" t="s">
        <v>8</v>
      </c>
      <c r="I123" s="21" t="s">
        <v>9</v>
      </c>
      <c r="J123" s="18" t="s">
        <v>19</v>
      </c>
      <c r="K123" s="25">
        <v>516</v>
      </c>
      <c r="L123" s="15">
        <v>45054</v>
      </c>
      <c r="M123" s="27" t="s">
        <v>11</v>
      </c>
      <c r="N123" s="16"/>
      <c r="R123" s="28"/>
      <c r="S123" s="28"/>
      <c r="T123" s="28"/>
      <c r="U123" s="28"/>
      <c r="V123" s="28"/>
      <c r="W123" s="28"/>
    </row>
    <row r="124" spans="2:23" ht="15.95" hidden="1" customHeight="1" x14ac:dyDescent="0.25">
      <c r="B124" s="5"/>
      <c r="C124" s="5"/>
      <c r="D124" s="5"/>
      <c r="E124" s="5"/>
      <c r="F124" s="19"/>
      <c r="G124" s="21" t="s">
        <v>47</v>
      </c>
      <c r="H124" s="21" t="s">
        <v>8</v>
      </c>
      <c r="I124" s="21" t="s">
        <v>20</v>
      </c>
      <c r="J124" s="18" t="s">
        <v>21</v>
      </c>
      <c r="K124" s="25">
        <v>491</v>
      </c>
      <c r="L124" s="15">
        <v>45055</v>
      </c>
      <c r="M124" s="27" t="s">
        <v>11</v>
      </c>
      <c r="N124" s="16"/>
      <c r="R124" s="28"/>
      <c r="S124" s="28"/>
      <c r="T124" s="28"/>
      <c r="U124" s="28"/>
      <c r="V124" s="28"/>
      <c r="W124" s="28"/>
    </row>
    <row r="125" spans="2:23" ht="15.95" hidden="1" customHeight="1" x14ac:dyDescent="0.25">
      <c r="B125" s="5"/>
      <c r="C125" s="5"/>
      <c r="D125" s="5"/>
      <c r="E125" s="5"/>
      <c r="F125" s="19"/>
      <c r="G125" s="21" t="s">
        <v>47</v>
      </c>
      <c r="H125" s="21" t="s">
        <v>8</v>
      </c>
      <c r="I125" s="21" t="s">
        <v>20</v>
      </c>
      <c r="J125" s="18" t="s">
        <v>22</v>
      </c>
      <c r="K125" s="25">
        <v>196</v>
      </c>
      <c r="L125" s="15">
        <v>45050</v>
      </c>
      <c r="M125" s="27" t="s">
        <v>11</v>
      </c>
      <c r="N125" s="16"/>
      <c r="R125" s="28"/>
      <c r="S125" s="28"/>
      <c r="T125" s="28"/>
      <c r="U125" s="28"/>
      <c r="V125" s="28"/>
      <c r="W125" s="28"/>
    </row>
    <row r="126" spans="2:23" ht="15.95" hidden="1" customHeight="1" x14ac:dyDescent="0.25">
      <c r="B126" s="5"/>
      <c r="C126" s="5"/>
      <c r="D126" s="5"/>
      <c r="E126" s="5"/>
      <c r="F126" s="19"/>
      <c r="G126" s="21" t="s">
        <v>47</v>
      </c>
      <c r="H126" s="21" t="s">
        <v>8</v>
      </c>
      <c r="I126" s="21" t="s">
        <v>20</v>
      </c>
      <c r="J126" s="18" t="s">
        <v>23</v>
      </c>
      <c r="K126" s="25">
        <v>849</v>
      </c>
      <c r="L126" s="15">
        <v>45051</v>
      </c>
      <c r="M126" s="27" t="s">
        <v>11</v>
      </c>
      <c r="N126" s="16"/>
      <c r="R126" s="28"/>
      <c r="S126" s="28"/>
      <c r="T126" s="28"/>
      <c r="U126" s="28"/>
      <c r="V126" s="28"/>
      <c r="W126" s="28"/>
    </row>
    <row r="127" spans="2:23" ht="15.95" hidden="1" customHeight="1" x14ac:dyDescent="0.25">
      <c r="B127" s="5"/>
      <c r="C127" s="5"/>
      <c r="D127" s="5"/>
      <c r="E127" s="5"/>
      <c r="F127" s="19"/>
      <c r="G127" s="21" t="s">
        <v>47</v>
      </c>
      <c r="H127" s="21" t="s">
        <v>8</v>
      </c>
      <c r="I127" s="21" t="s">
        <v>24</v>
      </c>
      <c r="J127" s="18" t="s">
        <v>10</v>
      </c>
      <c r="K127" s="25">
        <v>516</v>
      </c>
      <c r="L127" s="15">
        <v>45052</v>
      </c>
      <c r="M127" s="27" t="s">
        <v>11</v>
      </c>
      <c r="N127" s="16"/>
      <c r="R127" s="28"/>
      <c r="S127" s="28"/>
      <c r="T127" s="28"/>
      <c r="U127" s="28"/>
      <c r="V127" s="28"/>
      <c r="W127" s="28"/>
    </row>
    <row r="128" spans="2:23" ht="15.95" hidden="1" customHeight="1" x14ac:dyDescent="0.25">
      <c r="B128" s="5"/>
      <c r="C128" s="5"/>
      <c r="D128" s="5"/>
      <c r="E128" s="5"/>
      <c r="F128" s="19"/>
      <c r="G128" s="21" t="s">
        <v>47</v>
      </c>
      <c r="H128" s="21" t="s">
        <v>8</v>
      </c>
      <c r="I128" s="21" t="s">
        <v>24</v>
      </c>
      <c r="J128" s="18" t="s">
        <v>25</v>
      </c>
      <c r="K128" s="25">
        <v>641</v>
      </c>
      <c r="L128" s="15">
        <v>45053</v>
      </c>
      <c r="M128" s="27" t="s">
        <v>11</v>
      </c>
      <c r="N128" s="16"/>
      <c r="R128" s="28"/>
      <c r="S128" s="28"/>
      <c r="T128" s="28"/>
      <c r="U128" s="28"/>
      <c r="V128" s="28"/>
      <c r="W128" s="28"/>
    </row>
    <row r="129" spans="2:23" ht="15.95" hidden="1" customHeight="1" x14ac:dyDescent="0.25">
      <c r="B129" s="5"/>
      <c r="C129" s="5"/>
      <c r="D129" s="5"/>
      <c r="E129" s="5"/>
      <c r="F129" s="19"/>
      <c r="G129" s="21" t="s">
        <v>47</v>
      </c>
      <c r="H129" s="21" t="s">
        <v>8</v>
      </c>
      <c r="I129" s="21" t="s">
        <v>24</v>
      </c>
      <c r="J129" s="18" t="s">
        <v>26</v>
      </c>
      <c r="K129" s="25">
        <v>419</v>
      </c>
      <c r="L129" s="15">
        <v>45049</v>
      </c>
      <c r="M129" s="27" t="s">
        <v>11</v>
      </c>
      <c r="N129" s="16"/>
      <c r="R129" s="28"/>
      <c r="S129" s="28"/>
      <c r="T129" s="28"/>
      <c r="U129" s="28"/>
      <c r="V129" s="28"/>
      <c r="W129" s="28"/>
    </row>
    <row r="130" spans="2:23" ht="15.95" hidden="1" customHeight="1" x14ac:dyDescent="0.25">
      <c r="B130" s="5"/>
      <c r="C130" s="5"/>
      <c r="D130" s="5"/>
      <c r="E130" s="5"/>
      <c r="F130" s="19"/>
      <c r="G130" s="21" t="s">
        <v>47</v>
      </c>
      <c r="H130" s="21" t="s">
        <v>8</v>
      </c>
      <c r="I130" s="21" t="s">
        <v>24</v>
      </c>
      <c r="J130" s="18" t="s">
        <v>27</v>
      </c>
      <c r="K130" s="25">
        <v>6165</v>
      </c>
      <c r="L130" s="15">
        <v>45050</v>
      </c>
      <c r="M130" s="27" t="s">
        <v>11</v>
      </c>
      <c r="N130" s="16"/>
      <c r="R130" s="28"/>
      <c r="S130" s="28"/>
      <c r="T130" s="28"/>
      <c r="U130" s="28"/>
      <c r="V130" s="28"/>
      <c r="W130" s="28"/>
    </row>
    <row r="131" spans="2:23" ht="15.95" hidden="1" customHeight="1" x14ac:dyDescent="0.25">
      <c r="B131" s="5"/>
      <c r="C131" s="5"/>
      <c r="D131" s="5"/>
      <c r="E131" s="5"/>
      <c r="F131" s="19"/>
      <c r="G131" s="21" t="s">
        <v>47</v>
      </c>
      <c r="H131" s="21" t="s">
        <v>8</v>
      </c>
      <c r="I131" s="21" t="s">
        <v>24</v>
      </c>
      <c r="J131" s="18" t="s">
        <v>28</v>
      </c>
      <c r="K131" s="25">
        <v>165</v>
      </c>
      <c r="L131" s="15">
        <v>45052</v>
      </c>
      <c r="M131" s="27" t="s">
        <v>11</v>
      </c>
      <c r="N131" s="16"/>
      <c r="R131" s="28"/>
      <c r="S131" s="28"/>
      <c r="T131" s="28"/>
      <c r="U131" s="28"/>
      <c r="V131" s="28"/>
      <c r="W131" s="28"/>
    </row>
    <row r="132" spans="2:23" ht="15.95" hidden="1" customHeight="1" x14ac:dyDescent="0.25">
      <c r="B132" s="5"/>
      <c r="C132" s="5"/>
      <c r="D132" s="5"/>
      <c r="E132" s="5"/>
      <c r="F132" s="19"/>
      <c r="G132" s="21" t="s">
        <v>47</v>
      </c>
      <c r="H132" s="21" t="s">
        <v>8</v>
      </c>
      <c r="I132" s="21" t="s">
        <v>24</v>
      </c>
      <c r="J132" s="18" t="s">
        <v>29</v>
      </c>
      <c r="K132" s="25">
        <v>894</v>
      </c>
      <c r="L132" s="15">
        <v>45053</v>
      </c>
      <c r="M132" s="27" t="s">
        <v>11</v>
      </c>
      <c r="N132" s="16"/>
      <c r="R132" s="28"/>
      <c r="S132" s="28"/>
      <c r="T132" s="28"/>
      <c r="U132" s="28"/>
      <c r="V132" s="28"/>
      <c r="W132" s="28"/>
    </row>
    <row r="133" spans="2:23" ht="15.95" hidden="1" customHeight="1" x14ac:dyDescent="0.25">
      <c r="B133" s="5"/>
      <c r="C133" s="5"/>
      <c r="D133" s="5"/>
      <c r="E133" s="5"/>
      <c r="F133" s="19"/>
      <c r="G133" s="21" t="s">
        <v>47</v>
      </c>
      <c r="H133" s="21" t="s">
        <v>8</v>
      </c>
      <c r="I133" s="21" t="s">
        <v>24</v>
      </c>
      <c r="J133" s="18" t="s">
        <v>30</v>
      </c>
      <c r="K133" s="25">
        <v>651</v>
      </c>
      <c r="L133" s="15">
        <v>45054</v>
      </c>
      <c r="M133" s="27" t="s">
        <v>11</v>
      </c>
      <c r="N133" s="16"/>
      <c r="R133" s="28"/>
      <c r="S133" s="28"/>
      <c r="T133" s="28"/>
      <c r="U133" s="28"/>
      <c r="V133" s="28"/>
      <c r="W133" s="28"/>
    </row>
    <row r="134" spans="2:23" ht="15.95" hidden="1" customHeight="1" x14ac:dyDescent="0.25">
      <c r="B134" s="5"/>
      <c r="C134" s="5"/>
      <c r="D134" s="5"/>
      <c r="E134" s="5"/>
      <c r="F134" s="19"/>
      <c r="G134" s="21" t="s">
        <v>47</v>
      </c>
      <c r="H134" s="21" t="s">
        <v>8</v>
      </c>
      <c r="I134" s="21" t="s">
        <v>24</v>
      </c>
      <c r="J134" s="18" t="s">
        <v>31</v>
      </c>
      <c r="K134" s="25">
        <v>9841</v>
      </c>
      <c r="L134" s="15">
        <v>45055</v>
      </c>
      <c r="M134" s="27" t="s">
        <v>11</v>
      </c>
      <c r="N134" s="16"/>
      <c r="R134" s="28"/>
      <c r="S134" s="28"/>
      <c r="T134" s="28"/>
      <c r="U134" s="28"/>
      <c r="V134" s="28"/>
      <c r="W134" s="28"/>
    </row>
    <row r="135" spans="2:23" ht="15.95" hidden="1" customHeight="1" x14ac:dyDescent="0.25">
      <c r="B135" s="5"/>
      <c r="C135" s="5"/>
      <c r="D135" s="5"/>
      <c r="E135" s="5"/>
      <c r="F135" s="19"/>
      <c r="G135" s="21" t="s">
        <v>47</v>
      </c>
      <c r="H135" s="21" t="s">
        <v>8</v>
      </c>
      <c r="I135" s="21" t="s">
        <v>24</v>
      </c>
      <c r="J135" s="18" t="s">
        <v>19</v>
      </c>
      <c r="K135" s="25">
        <v>615</v>
      </c>
      <c r="L135" s="15">
        <v>45050</v>
      </c>
      <c r="M135" s="27" t="s">
        <v>11</v>
      </c>
      <c r="N135" s="16"/>
      <c r="R135" s="28"/>
      <c r="S135" s="28"/>
      <c r="T135" s="28"/>
      <c r="U135" s="28"/>
      <c r="V135" s="28"/>
      <c r="W135" s="28"/>
    </row>
    <row r="136" spans="2:23" ht="15.95" hidden="1" customHeight="1" x14ac:dyDescent="0.25">
      <c r="B136" s="5"/>
      <c r="C136" s="5"/>
      <c r="D136" s="5"/>
      <c r="E136" s="5"/>
      <c r="F136" s="19"/>
      <c r="G136" s="21" t="s">
        <v>47</v>
      </c>
      <c r="H136" s="21" t="s">
        <v>32</v>
      </c>
      <c r="I136" s="21" t="s">
        <v>33</v>
      </c>
      <c r="J136" s="18" t="s">
        <v>34</v>
      </c>
      <c r="K136" s="26">
        <v>40000</v>
      </c>
      <c r="L136" s="15"/>
      <c r="M136" s="27"/>
      <c r="N136" s="16"/>
      <c r="R136" s="28"/>
      <c r="S136" s="28"/>
      <c r="T136" s="28"/>
      <c r="U136" s="28"/>
      <c r="V136" s="28"/>
      <c r="W136" s="28"/>
    </row>
    <row r="137" spans="2:23" ht="15.95" hidden="1" customHeight="1" x14ac:dyDescent="0.25">
      <c r="B137" s="5"/>
      <c r="C137" s="5"/>
      <c r="D137" s="5"/>
      <c r="E137" s="5"/>
      <c r="F137" s="19"/>
      <c r="G137" s="21" t="s">
        <v>47</v>
      </c>
      <c r="H137" s="21" t="s">
        <v>32</v>
      </c>
      <c r="I137" s="21" t="s">
        <v>33</v>
      </c>
      <c r="J137" s="18" t="s">
        <v>35</v>
      </c>
      <c r="K137" s="26">
        <v>1566</v>
      </c>
      <c r="L137" s="15"/>
      <c r="M137" s="27"/>
      <c r="N137" s="16"/>
      <c r="R137" s="28"/>
      <c r="S137" s="28"/>
      <c r="T137" s="28"/>
      <c r="U137" s="28"/>
      <c r="V137" s="28"/>
      <c r="W137" s="28"/>
    </row>
    <row r="138" spans="2:23" ht="15.95" hidden="1" customHeight="1" x14ac:dyDescent="0.25">
      <c r="B138" s="5"/>
      <c r="C138" s="5"/>
      <c r="D138" s="5"/>
      <c r="E138" s="5"/>
      <c r="F138" s="19"/>
      <c r="G138" s="21" t="s">
        <v>47</v>
      </c>
      <c r="H138" s="21" t="s">
        <v>32</v>
      </c>
      <c r="I138" s="21" t="s">
        <v>36</v>
      </c>
      <c r="J138" s="18" t="s">
        <v>37</v>
      </c>
      <c r="K138" s="26">
        <v>3000</v>
      </c>
      <c r="L138" s="15"/>
      <c r="M138" s="27"/>
      <c r="N138" s="16"/>
      <c r="R138" s="28"/>
      <c r="S138" s="28"/>
      <c r="T138" s="28"/>
      <c r="U138" s="28"/>
      <c r="V138" s="28"/>
      <c r="W138" s="28"/>
    </row>
    <row r="139" spans="2:23" ht="15.95" hidden="1" customHeight="1" x14ac:dyDescent="0.25">
      <c r="B139" s="5"/>
      <c r="C139" s="5"/>
      <c r="D139" s="5"/>
      <c r="E139" s="5"/>
      <c r="F139" s="19"/>
      <c r="G139" s="21" t="s">
        <v>47</v>
      </c>
      <c r="H139" s="21" t="s">
        <v>32</v>
      </c>
      <c r="I139" s="21" t="s">
        <v>36</v>
      </c>
      <c r="J139" s="18" t="s">
        <v>38</v>
      </c>
      <c r="K139" s="26">
        <v>130</v>
      </c>
      <c r="L139" s="15"/>
      <c r="M139" s="6"/>
      <c r="R139" s="28"/>
      <c r="S139" s="28"/>
      <c r="T139" s="28"/>
      <c r="U139" s="28"/>
      <c r="V139" s="28"/>
      <c r="W139" s="28"/>
    </row>
    <row r="140" spans="2:23" ht="15.95" hidden="1" customHeight="1" x14ac:dyDescent="0.25">
      <c r="B140" s="5"/>
      <c r="C140" s="5"/>
      <c r="D140" s="5"/>
      <c r="E140" s="5"/>
      <c r="F140" s="19"/>
      <c r="G140" s="21" t="s">
        <v>45</v>
      </c>
      <c r="H140" s="21" t="s">
        <v>8</v>
      </c>
      <c r="I140" s="21" t="s">
        <v>9</v>
      </c>
      <c r="J140" s="18" t="s">
        <v>10</v>
      </c>
      <c r="K140" s="25">
        <v>206</v>
      </c>
      <c r="L140" s="15">
        <v>45084</v>
      </c>
      <c r="M140" s="6" t="s">
        <v>11</v>
      </c>
      <c r="R140" s="28"/>
      <c r="S140" s="28"/>
      <c r="T140" s="28"/>
      <c r="U140" s="28"/>
      <c r="V140" s="28"/>
      <c r="W140" s="28"/>
    </row>
    <row r="141" spans="2:23" ht="15.95" hidden="1" customHeight="1" x14ac:dyDescent="0.25">
      <c r="B141" s="5"/>
      <c r="C141" s="5"/>
      <c r="D141" s="5"/>
      <c r="E141" s="5"/>
      <c r="F141" s="19"/>
      <c r="G141" s="21" t="s">
        <v>45</v>
      </c>
      <c r="H141" s="21" t="s">
        <v>8</v>
      </c>
      <c r="I141" s="21" t="s">
        <v>9</v>
      </c>
      <c r="J141" s="18" t="s">
        <v>12</v>
      </c>
      <c r="K141" s="25">
        <v>116</v>
      </c>
      <c r="L141" s="15">
        <v>45079</v>
      </c>
      <c r="M141" s="6" t="s">
        <v>11</v>
      </c>
      <c r="R141" s="28"/>
      <c r="S141" s="28"/>
      <c r="T141" s="28"/>
      <c r="U141" s="28"/>
      <c r="V141" s="28"/>
      <c r="W141" s="28"/>
    </row>
    <row r="142" spans="2:23" ht="15.95" hidden="1" customHeight="1" x14ac:dyDescent="0.25">
      <c r="B142" s="5"/>
      <c r="C142" s="5"/>
      <c r="D142" s="5"/>
      <c r="E142" s="5"/>
      <c r="F142" s="19"/>
      <c r="G142" s="21" t="s">
        <v>45</v>
      </c>
      <c r="H142" s="21" t="s">
        <v>8</v>
      </c>
      <c r="I142" s="21" t="s">
        <v>9</v>
      </c>
      <c r="J142" s="18" t="s">
        <v>13</v>
      </c>
      <c r="K142" s="25">
        <v>1656</v>
      </c>
      <c r="L142" s="15">
        <v>45079</v>
      </c>
      <c r="M142" s="6" t="s">
        <v>11</v>
      </c>
      <c r="R142" s="28"/>
      <c r="S142" s="28"/>
      <c r="T142" s="28"/>
      <c r="U142" s="28"/>
      <c r="V142" s="28"/>
      <c r="W142" s="28"/>
    </row>
    <row r="143" spans="2:23" ht="15.95" hidden="1" customHeight="1" x14ac:dyDescent="0.25">
      <c r="B143" s="5"/>
      <c r="C143" s="5"/>
      <c r="D143" s="5"/>
      <c r="E143" s="5"/>
      <c r="F143" s="19"/>
      <c r="G143" s="21" t="s">
        <v>45</v>
      </c>
      <c r="H143" s="21" t="s">
        <v>8</v>
      </c>
      <c r="I143" s="21" t="s">
        <v>9</v>
      </c>
      <c r="J143" s="18" t="s">
        <v>14</v>
      </c>
      <c r="K143" s="25">
        <v>165</v>
      </c>
      <c r="L143" s="15">
        <v>45080</v>
      </c>
      <c r="M143" s="6" t="s">
        <v>11</v>
      </c>
      <c r="R143" s="28"/>
      <c r="S143" s="28"/>
      <c r="T143" s="28"/>
      <c r="U143" s="28"/>
      <c r="V143" s="28"/>
      <c r="W143" s="28"/>
    </row>
    <row r="144" spans="2:23" ht="15.95" hidden="1" customHeight="1" x14ac:dyDescent="0.25">
      <c r="B144" s="5"/>
      <c r="C144" s="5"/>
      <c r="D144" s="5"/>
      <c r="E144" s="5"/>
      <c r="F144" s="19"/>
      <c r="G144" s="21" t="s">
        <v>45</v>
      </c>
      <c r="H144" s="21" t="s">
        <v>8</v>
      </c>
      <c r="I144" s="21" t="s">
        <v>9</v>
      </c>
      <c r="J144" s="18" t="s">
        <v>15</v>
      </c>
      <c r="K144" s="25">
        <v>5165</v>
      </c>
      <c r="L144" s="15">
        <v>45081</v>
      </c>
      <c r="M144" s="6" t="s">
        <v>11</v>
      </c>
      <c r="R144" s="28"/>
      <c r="S144" s="28"/>
      <c r="T144" s="28"/>
      <c r="U144" s="28"/>
      <c r="V144" s="28"/>
      <c r="W144" s="28"/>
    </row>
    <row r="145" spans="2:23" ht="15.95" hidden="1" customHeight="1" x14ac:dyDescent="0.25">
      <c r="B145" s="5"/>
      <c r="C145" s="5"/>
      <c r="D145" s="5"/>
      <c r="E145" s="5"/>
      <c r="F145" s="19"/>
      <c r="G145" s="21" t="s">
        <v>45</v>
      </c>
      <c r="H145" s="21" t="s">
        <v>8</v>
      </c>
      <c r="I145" s="21" t="s">
        <v>9</v>
      </c>
      <c r="J145" s="18" t="s">
        <v>16</v>
      </c>
      <c r="K145" s="25">
        <v>894</v>
      </c>
      <c r="L145" s="15">
        <v>45082</v>
      </c>
      <c r="M145" s="6" t="s">
        <v>11</v>
      </c>
      <c r="R145" s="28"/>
      <c r="S145" s="28"/>
      <c r="T145" s="28"/>
      <c r="U145" s="28"/>
      <c r="V145" s="28"/>
      <c r="W145" s="28"/>
    </row>
    <row r="146" spans="2:23" ht="15.95" hidden="1" customHeight="1" x14ac:dyDescent="0.25">
      <c r="B146" s="5"/>
      <c r="C146" s="5"/>
      <c r="D146" s="5"/>
      <c r="E146" s="5"/>
      <c r="F146" s="19"/>
      <c r="G146" s="21" t="s">
        <v>45</v>
      </c>
      <c r="H146" s="21" t="s">
        <v>8</v>
      </c>
      <c r="I146" s="21" t="s">
        <v>9</v>
      </c>
      <c r="J146" s="18" t="s">
        <v>17</v>
      </c>
      <c r="K146" s="25">
        <v>5165</v>
      </c>
      <c r="L146" s="15">
        <v>45083</v>
      </c>
      <c r="M146" s="6" t="s">
        <v>11</v>
      </c>
      <c r="R146" s="28"/>
      <c r="S146" s="28"/>
      <c r="T146" s="28"/>
      <c r="U146" s="28"/>
      <c r="V146" s="28"/>
      <c r="W146" s="28"/>
    </row>
    <row r="147" spans="2:23" ht="15.95" hidden="1" customHeight="1" x14ac:dyDescent="0.25">
      <c r="B147" s="5"/>
      <c r="C147" s="5"/>
      <c r="D147" s="5"/>
      <c r="E147" s="5"/>
      <c r="F147" s="19"/>
      <c r="G147" s="21" t="s">
        <v>45</v>
      </c>
      <c r="H147" s="21" t="s">
        <v>8</v>
      </c>
      <c r="I147" s="21" t="s">
        <v>9</v>
      </c>
      <c r="J147" s="18" t="s">
        <v>18</v>
      </c>
      <c r="K147" s="25">
        <v>311</v>
      </c>
      <c r="L147" s="15">
        <v>45084</v>
      </c>
      <c r="M147" s="6" t="s">
        <v>11</v>
      </c>
      <c r="R147" s="28"/>
      <c r="S147" s="28"/>
      <c r="T147" s="28"/>
      <c r="U147" s="28"/>
      <c r="V147" s="28"/>
      <c r="W147" s="28"/>
    </row>
    <row r="148" spans="2:23" ht="15.95" hidden="1" customHeight="1" x14ac:dyDescent="0.25">
      <c r="B148" s="5"/>
      <c r="C148" s="5"/>
      <c r="D148" s="5"/>
      <c r="E148" s="5"/>
      <c r="F148" s="19"/>
      <c r="G148" s="21" t="s">
        <v>45</v>
      </c>
      <c r="H148" s="21" t="s">
        <v>8</v>
      </c>
      <c r="I148" s="21" t="s">
        <v>9</v>
      </c>
      <c r="J148" s="18" t="s">
        <v>19</v>
      </c>
      <c r="K148" s="25">
        <v>615</v>
      </c>
      <c r="L148" s="15">
        <v>45085</v>
      </c>
      <c r="M148" s="6" t="s">
        <v>11</v>
      </c>
      <c r="R148" s="28"/>
      <c r="S148" s="28"/>
      <c r="T148" s="28"/>
      <c r="U148" s="28"/>
      <c r="V148" s="28"/>
      <c r="W148" s="28"/>
    </row>
    <row r="149" spans="2:23" ht="15.95" hidden="1" customHeight="1" x14ac:dyDescent="0.25">
      <c r="B149" s="5"/>
      <c r="C149" s="5"/>
      <c r="D149" s="5"/>
      <c r="E149" s="5"/>
      <c r="F149" s="19"/>
      <c r="G149" s="21" t="s">
        <v>45</v>
      </c>
      <c r="H149" s="21" t="s">
        <v>8</v>
      </c>
      <c r="I149" s="21" t="s">
        <v>20</v>
      </c>
      <c r="J149" s="18" t="s">
        <v>21</v>
      </c>
      <c r="K149" s="25">
        <v>561</v>
      </c>
      <c r="L149" s="15">
        <v>45086</v>
      </c>
      <c r="M149" s="6" t="s">
        <v>11</v>
      </c>
      <c r="R149" s="28"/>
      <c r="S149" s="28"/>
      <c r="T149" s="28"/>
      <c r="U149" s="28"/>
      <c r="V149" s="28"/>
      <c r="W149" s="28"/>
    </row>
    <row r="150" spans="2:23" ht="15.95" hidden="1" customHeight="1" x14ac:dyDescent="0.25">
      <c r="B150" s="5"/>
      <c r="C150" s="5"/>
      <c r="D150" s="5"/>
      <c r="E150" s="5"/>
      <c r="F150" s="19"/>
      <c r="G150" s="21" t="s">
        <v>45</v>
      </c>
      <c r="H150" s="21" t="s">
        <v>8</v>
      </c>
      <c r="I150" s="21" t="s">
        <v>20</v>
      </c>
      <c r="J150" s="18" t="s">
        <v>22</v>
      </c>
      <c r="K150" s="25">
        <v>415</v>
      </c>
      <c r="L150" s="15">
        <v>45081</v>
      </c>
      <c r="M150" s="6" t="s">
        <v>11</v>
      </c>
      <c r="R150" s="28"/>
      <c r="S150" s="28"/>
      <c r="T150" s="28"/>
      <c r="U150" s="28"/>
      <c r="V150" s="28"/>
      <c r="W150" s="28"/>
    </row>
    <row r="151" spans="2:23" ht="15.95" hidden="1" customHeight="1" x14ac:dyDescent="0.25">
      <c r="B151" s="5"/>
      <c r="C151" s="5"/>
      <c r="D151" s="5"/>
      <c r="E151" s="5"/>
      <c r="F151" s="19"/>
      <c r="G151" s="21" t="s">
        <v>45</v>
      </c>
      <c r="H151" s="21" t="s">
        <v>8</v>
      </c>
      <c r="I151" s="21" t="s">
        <v>20</v>
      </c>
      <c r="J151" s="18" t="s">
        <v>23</v>
      </c>
      <c r="K151" s="25">
        <v>62</v>
      </c>
      <c r="L151" s="15">
        <v>45082</v>
      </c>
      <c r="M151" s="6" t="s">
        <v>11</v>
      </c>
      <c r="R151" s="28"/>
      <c r="S151" s="28"/>
      <c r="T151" s="28"/>
      <c r="U151" s="28"/>
      <c r="V151" s="28"/>
      <c r="W151" s="28"/>
    </row>
    <row r="152" spans="2:23" ht="15.95" hidden="1" customHeight="1" x14ac:dyDescent="0.25">
      <c r="B152" s="5"/>
      <c r="C152" s="5"/>
      <c r="D152" s="5"/>
      <c r="E152" s="5"/>
      <c r="F152" s="19"/>
      <c r="G152" s="21" t="s">
        <v>45</v>
      </c>
      <c r="H152" s="21" t="s">
        <v>8</v>
      </c>
      <c r="I152" s="21" t="s">
        <v>24</v>
      </c>
      <c r="J152" s="18" t="s">
        <v>10</v>
      </c>
      <c r="K152" s="25">
        <v>165</v>
      </c>
      <c r="L152" s="15">
        <v>45083</v>
      </c>
      <c r="M152" s="6" t="s">
        <v>11</v>
      </c>
      <c r="R152" s="28"/>
      <c r="S152" s="28"/>
      <c r="T152" s="28"/>
      <c r="U152" s="28"/>
      <c r="V152" s="28"/>
      <c r="W152" s="28"/>
    </row>
    <row r="153" spans="2:23" ht="15.95" hidden="1" customHeight="1" x14ac:dyDescent="0.25">
      <c r="B153" s="5"/>
      <c r="C153" s="5"/>
      <c r="D153" s="5"/>
      <c r="E153" s="5"/>
      <c r="F153" s="19"/>
      <c r="G153" s="21" t="s">
        <v>45</v>
      </c>
      <c r="H153" s="21" t="s">
        <v>8</v>
      </c>
      <c r="I153" s="21" t="s">
        <v>24</v>
      </c>
      <c r="J153" s="18" t="s">
        <v>25</v>
      </c>
      <c r="K153" s="25">
        <v>915</v>
      </c>
      <c r="L153" s="15">
        <v>45084</v>
      </c>
      <c r="M153" s="6" t="s">
        <v>11</v>
      </c>
      <c r="R153" s="28"/>
      <c r="S153" s="28"/>
      <c r="T153" s="28"/>
      <c r="U153" s="28"/>
      <c r="V153" s="28"/>
      <c r="W153" s="28"/>
    </row>
    <row r="154" spans="2:23" ht="15.95" hidden="1" customHeight="1" x14ac:dyDescent="0.25">
      <c r="B154" s="5"/>
      <c r="C154" s="5"/>
      <c r="D154" s="5"/>
      <c r="E154" s="5"/>
      <c r="F154" s="19"/>
      <c r="G154" s="21" t="s">
        <v>45</v>
      </c>
      <c r="H154" s="21" t="s">
        <v>8</v>
      </c>
      <c r="I154" s="21" t="s">
        <v>24</v>
      </c>
      <c r="J154" s="18" t="s">
        <v>26</v>
      </c>
      <c r="K154" s="25">
        <v>251</v>
      </c>
      <c r="L154" s="15">
        <v>45080</v>
      </c>
      <c r="M154" s="6" t="s">
        <v>11</v>
      </c>
      <c r="R154" s="28"/>
      <c r="S154" s="28"/>
      <c r="T154" s="28"/>
      <c r="U154" s="28"/>
      <c r="V154" s="28"/>
      <c r="W154" s="28"/>
    </row>
    <row r="155" spans="2:23" ht="15.95" hidden="1" customHeight="1" x14ac:dyDescent="0.25">
      <c r="B155" s="5"/>
      <c r="C155" s="5"/>
      <c r="D155" s="5"/>
      <c r="E155" s="5"/>
      <c r="F155" s="19"/>
      <c r="G155" s="21" t="s">
        <v>45</v>
      </c>
      <c r="H155" s="21" t="s">
        <v>8</v>
      </c>
      <c r="I155" s="21" t="s">
        <v>24</v>
      </c>
      <c r="J155" s="18" t="s">
        <v>27</v>
      </c>
      <c r="K155" s="25">
        <v>789</v>
      </c>
      <c r="L155" s="15">
        <v>45081</v>
      </c>
      <c r="M155" s="6" t="s">
        <v>11</v>
      </c>
      <c r="R155" s="28"/>
      <c r="S155" s="28"/>
      <c r="T155" s="28"/>
      <c r="U155" s="28"/>
      <c r="V155" s="28"/>
      <c r="W155" s="28"/>
    </row>
    <row r="156" spans="2:23" ht="15.95" hidden="1" customHeight="1" x14ac:dyDescent="0.25">
      <c r="B156" s="5"/>
      <c r="C156" s="5"/>
      <c r="D156" s="5"/>
      <c r="E156" s="5"/>
      <c r="F156" s="19"/>
      <c r="G156" s="21" t="s">
        <v>45</v>
      </c>
      <c r="H156" s="21" t="s">
        <v>8</v>
      </c>
      <c r="I156" s="21" t="s">
        <v>24</v>
      </c>
      <c r="J156" s="18" t="s">
        <v>28</v>
      </c>
      <c r="K156" s="25">
        <v>59</v>
      </c>
      <c r="L156" s="15">
        <v>45082</v>
      </c>
      <c r="M156" s="6" t="s">
        <v>11</v>
      </c>
      <c r="R156" s="28"/>
      <c r="S156" s="28"/>
      <c r="T156" s="28"/>
      <c r="U156" s="28"/>
      <c r="V156" s="28"/>
      <c r="W156" s="28"/>
    </row>
    <row r="157" spans="2:23" ht="15.95" hidden="1" customHeight="1" x14ac:dyDescent="0.25">
      <c r="B157" s="5"/>
      <c r="C157" s="5"/>
      <c r="D157" s="5"/>
      <c r="E157" s="5"/>
      <c r="F157" s="19"/>
      <c r="G157" s="21" t="s">
        <v>45</v>
      </c>
      <c r="H157" s="21" t="s">
        <v>8</v>
      </c>
      <c r="I157" s="21" t="s">
        <v>24</v>
      </c>
      <c r="J157" s="18" t="s">
        <v>29</v>
      </c>
      <c r="K157" s="25">
        <v>478</v>
      </c>
      <c r="L157" s="15">
        <v>45083</v>
      </c>
      <c r="M157" s="6" t="s">
        <v>11</v>
      </c>
      <c r="R157" s="28"/>
      <c r="S157" s="28"/>
      <c r="T157" s="28"/>
      <c r="U157" s="28"/>
      <c r="V157" s="28"/>
      <c r="W157" s="28"/>
    </row>
    <row r="158" spans="2:23" ht="15.95" hidden="1" customHeight="1" x14ac:dyDescent="0.25">
      <c r="B158" s="5"/>
      <c r="C158" s="5"/>
      <c r="D158" s="5"/>
      <c r="E158" s="5"/>
      <c r="F158" s="19"/>
      <c r="G158" s="21" t="s">
        <v>45</v>
      </c>
      <c r="H158" s="21" t="s">
        <v>8</v>
      </c>
      <c r="I158" s="21" t="s">
        <v>24</v>
      </c>
      <c r="J158" s="18" t="s">
        <v>30</v>
      </c>
      <c r="K158" s="25">
        <v>879</v>
      </c>
      <c r="L158" s="15">
        <v>45084</v>
      </c>
      <c r="M158" s="6" t="s">
        <v>11</v>
      </c>
      <c r="R158" s="28"/>
      <c r="S158" s="28"/>
      <c r="T158" s="28"/>
      <c r="U158" s="28"/>
      <c r="V158" s="28"/>
      <c r="W158" s="28"/>
    </row>
    <row r="159" spans="2:23" ht="15.95" hidden="1" customHeight="1" x14ac:dyDescent="0.25">
      <c r="B159" s="5"/>
      <c r="C159" s="5"/>
      <c r="D159" s="5"/>
      <c r="E159" s="5"/>
      <c r="F159" s="19"/>
      <c r="G159" s="21" t="s">
        <v>45</v>
      </c>
      <c r="H159" s="21" t="s">
        <v>8</v>
      </c>
      <c r="I159" s="21" t="s">
        <v>24</v>
      </c>
      <c r="J159" s="18" t="s">
        <v>31</v>
      </c>
      <c r="K159" s="25">
        <v>578</v>
      </c>
      <c r="L159" s="15">
        <v>45085</v>
      </c>
      <c r="M159" s="6" t="s">
        <v>11</v>
      </c>
      <c r="R159" s="28"/>
      <c r="S159" s="28"/>
      <c r="T159" s="28"/>
      <c r="U159" s="28"/>
      <c r="V159" s="28"/>
      <c r="W159" s="28"/>
    </row>
    <row r="160" spans="2:23" ht="15.95" hidden="1" customHeight="1" x14ac:dyDescent="0.25">
      <c r="B160" s="5"/>
      <c r="C160" s="5"/>
      <c r="D160" s="5"/>
      <c r="E160" s="5"/>
      <c r="F160" s="19"/>
      <c r="G160" s="21" t="s">
        <v>45</v>
      </c>
      <c r="H160" s="21" t="s">
        <v>8</v>
      </c>
      <c r="I160" s="21" t="s">
        <v>24</v>
      </c>
      <c r="J160" s="18" t="s">
        <v>19</v>
      </c>
      <c r="K160" s="25">
        <v>897</v>
      </c>
      <c r="L160" s="15">
        <v>45086</v>
      </c>
      <c r="M160" s="6" t="s">
        <v>11</v>
      </c>
      <c r="R160" s="28"/>
      <c r="S160" s="28"/>
      <c r="T160" s="28"/>
      <c r="U160" s="28"/>
      <c r="V160" s="28"/>
      <c r="W160" s="28"/>
    </row>
    <row r="161" spans="2:23" ht="15.95" hidden="1" customHeight="1" x14ac:dyDescent="0.25">
      <c r="B161" s="5"/>
      <c r="C161" s="5"/>
      <c r="D161" s="5"/>
      <c r="E161" s="5"/>
      <c r="F161" s="19"/>
      <c r="G161" s="21" t="s">
        <v>45</v>
      </c>
      <c r="H161" s="21" t="s">
        <v>32</v>
      </c>
      <c r="I161" s="21" t="s">
        <v>33</v>
      </c>
      <c r="J161" s="18" t="s">
        <v>34</v>
      </c>
      <c r="K161" s="26">
        <v>20000</v>
      </c>
      <c r="L161" s="15"/>
      <c r="M161" s="6"/>
      <c r="R161" s="28"/>
      <c r="S161" s="28"/>
      <c r="T161" s="28"/>
      <c r="U161" s="28"/>
      <c r="V161" s="28"/>
      <c r="W161" s="28"/>
    </row>
    <row r="162" spans="2:23" ht="15.95" hidden="1" customHeight="1" x14ac:dyDescent="0.25">
      <c r="B162" s="5"/>
      <c r="C162" s="5"/>
      <c r="D162" s="5"/>
      <c r="E162" s="5"/>
      <c r="F162" s="19"/>
      <c r="G162" s="21" t="s">
        <v>45</v>
      </c>
      <c r="H162" s="21" t="s">
        <v>32</v>
      </c>
      <c r="I162" s="21" t="s">
        <v>33</v>
      </c>
      <c r="J162" s="18" t="s">
        <v>35</v>
      </c>
      <c r="K162" s="26">
        <v>515</v>
      </c>
      <c r="L162" s="15"/>
      <c r="M162" s="6"/>
      <c r="R162" s="28"/>
      <c r="S162" s="28"/>
      <c r="T162" s="28"/>
      <c r="U162" s="28"/>
      <c r="V162" s="28"/>
      <c r="W162" s="28"/>
    </row>
    <row r="163" spans="2:23" ht="15.95" hidden="1" customHeight="1" x14ac:dyDescent="0.25">
      <c r="B163" s="5"/>
      <c r="C163" s="5"/>
      <c r="D163" s="5"/>
      <c r="E163" s="5"/>
      <c r="F163" s="19"/>
      <c r="G163" s="21" t="s">
        <v>45</v>
      </c>
      <c r="H163" s="21" t="s">
        <v>32</v>
      </c>
      <c r="I163" s="21" t="s">
        <v>36</v>
      </c>
      <c r="J163" s="18" t="s">
        <v>37</v>
      </c>
      <c r="K163" s="26">
        <v>5949</v>
      </c>
      <c r="L163" s="15"/>
      <c r="M163" s="6"/>
      <c r="R163" s="28"/>
      <c r="S163" s="28"/>
      <c r="T163" s="28"/>
      <c r="U163" s="28"/>
      <c r="V163" s="28"/>
      <c r="W163" s="28"/>
    </row>
    <row r="164" spans="2:23" ht="15.95" hidden="1" customHeight="1" x14ac:dyDescent="0.25">
      <c r="B164" s="5"/>
      <c r="C164" s="5"/>
      <c r="D164" s="5"/>
      <c r="E164" s="5"/>
      <c r="F164" s="19"/>
      <c r="G164" s="21" t="s">
        <v>45</v>
      </c>
      <c r="H164" s="21" t="s">
        <v>32</v>
      </c>
      <c r="I164" s="21" t="s">
        <v>36</v>
      </c>
      <c r="J164" s="18" t="s">
        <v>38</v>
      </c>
      <c r="K164" s="26">
        <v>1000</v>
      </c>
      <c r="L164" s="15"/>
      <c r="M164" s="6"/>
      <c r="R164" s="28"/>
      <c r="S164" s="28"/>
      <c r="T164" s="28"/>
      <c r="U164" s="28"/>
      <c r="V164" s="28"/>
      <c r="W164" s="28"/>
    </row>
    <row r="165" spans="2:23" ht="15.95" hidden="1" customHeight="1" x14ac:dyDescent="0.25">
      <c r="B165" s="5"/>
      <c r="C165" s="5"/>
      <c r="D165" s="5"/>
      <c r="E165" s="5"/>
      <c r="F165" s="19"/>
      <c r="G165" s="21" t="s">
        <v>44</v>
      </c>
      <c r="H165" s="21" t="s">
        <v>8</v>
      </c>
      <c r="I165" s="21" t="s">
        <v>9</v>
      </c>
      <c r="J165" s="18" t="s">
        <v>10</v>
      </c>
      <c r="K165" s="25">
        <v>1561</v>
      </c>
      <c r="L165" s="15">
        <v>45114</v>
      </c>
      <c r="M165" s="6" t="s">
        <v>11</v>
      </c>
      <c r="R165" s="28"/>
      <c r="S165" s="28"/>
      <c r="T165" s="28"/>
      <c r="U165" s="28"/>
      <c r="V165" s="28"/>
      <c r="W165" s="28"/>
    </row>
    <row r="166" spans="2:23" ht="15.95" hidden="1" customHeight="1" x14ac:dyDescent="0.25">
      <c r="B166" s="5"/>
      <c r="C166" s="5"/>
      <c r="D166" s="5"/>
      <c r="E166" s="5"/>
      <c r="F166" s="19"/>
      <c r="G166" s="21" t="s">
        <v>44</v>
      </c>
      <c r="H166" s="21" t="s">
        <v>8</v>
      </c>
      <c r="I166" s="21" t="s">
        <v>9</v>
      </c>
      <c r="J166" s="18" t="s">
        <v>12</v>
      </c>
      <c r="K166" s="25">
        <v>494</v>
      </c>
      <c r="L166" s="15">
        <v>45109</v>
      </c>
      <c r="M166" s="6" t="s">
        <v>11</v>
      </c>
      <c r="R166" s="28"/>
      <c r="S166" s="28"/>
      <c r="T166" s="28"/>
      <c r="U166" s="28"/>
      <c r="V166" s="28"/>
      <c r="W166" s="28"/>
    </row>
    <row r="167" spans="2:23" ht="15.95" hidden="1" customHeight="1" x14ac:dyDescent="0.25">
      <c r="B167" s="5"/>
      <c r="C167" s="5"/>
      <c r="D167" s="5"/>
      <c r="E167" s="5"/>
      <c r="F167" s="19"/>
      <c r="G167" s="21" t="s">
        <v>44</v>
      </c>
      <c r="H167" s="21" t="s">
        <v>8</v>
      </c>
      <c r="I167" s="21" t="s">
        <v>9</v>
      </c>
      <c r="J167" s="18" t="s">
        <v>13</v>
      </c>
      <c r="K167" s="25">
        <v>4894</v>
      </c>
      <c r="L167" s="15">
        <v>45109</v>
      </c>
      <c r="M167" s="6" t="s">
        <v>11</v>
      </c>
      <c r="R167" s="28"/>
      <c r="S167" s="28"/>
      <c r="T167" s="28"/>
      <c r="U167" s="28"/>
      <c r="V167" s="28"/>
      <c r="W167" s="28"/>
    </row>
    <row r="168" spans="2:23" ht="15.95" hidden="1" customHeight="1" x14ac:dyDescent="0.25">
      <c r="B168" s="5"/>
      <c r="C168" s="5"/>
      <c r="D168" s="5"/>
      <c r="E168" s="5"/>
      <c r="F168" s="19"/>
      <c r="G168" s="21" t="s">
        <v>44</v>
      </c>
      <c r="H168" s="21" t="s">
        <v>8</v>
      </c>
      <c r="I168" s="21" t="s">
        <v>9</v>
      </c>
      <c r="J168" s="18" t="s">
        <v>14</v>
      </c>
      <c r="K168" s="25">
        <v>641</v>
      </c>
      <c r="L168" s="15">
        <v>45110</v>
      </c>
      <c r="M168" s="6" t="s">
        <v>11</v>
      </c>
      <c r="R168" s="28"/>
      <c r="S168" s="28"/>
      <c r="T168" s="28"/>
      <c r="U168" s="28"/>
      <c r="V168" s="28"/>
      <c r="W168" s="28"/>
    </row>
    <row r="169" spans="2:23" ht="15.95" hidden="1" customHeight="1" x14ac:dyDescent="0.25">
      <c r="B169" s="5"/>
      <c r="C169" s="5"/>
      <c r="D169" s="5"/>
      <c r="E169" s="5"/>
      <c r="F169" s="19"/>
      <c r="G169" s="21" t="s">
        <v>44</v>
      </c>
      <c r="H169" s="21" t="s">
        <v>8</v>
      </c>
      <c r="I169" s="21" t="s">
        <v>9</v>
      </c>
      <c r="J169" s="18" t="s">
        <v>15</v>
      </c>
      <c r="K169" s="25">
        <v>2318</v>
      </c>
      <c r="L169" s="15">
        <v>45111</v>
      </c>
      <c r="M169" s="6" t="s">
        <v>11</v>
      </c>
      <c r="R169" s="28"/>
      <c r="S169" s="28"/>
      <c r="T169" s="28"/>
      <c r="U169" s="28"/>
      <c r="V169" s="28"/>
      <c r="W169" s="28"/>
    </row>
    <row r="170" spans="2:23" ht="15.95" hidden="1" customHeight="1" x14ac:dyDescent="0.25">
      <c r="B170" s="5"/>
      <c r="C170" s="5"/>
      <c r="D170" s="5"/>
      <c r="E170" s="5"/>
      <c r="F170" s="19"/>
      <c r="G170" s="21" t="s">
        <v>44</v>
      </c>
      <c r="H170" s="21" t="s">
        <v>8</v>
      </c>
      <c r="I170" s="21" t="s">
        <v>9</v>
      </c>
      <c r="J170" s="18" t="s">
        <v>16</v>
      </c>
      <c r="K170" s="25">
        <v>747</v>
      </c>
      <c r="L170" s="15">
        <v>45112</v>
      </c>
      <c r="M170" s="6" t="s">
        <v>11</v>
      </c>
      <c r="R170" s="28"/>
      <c r="S170" s="28"/>
      <c r="T170" s="28"/>
      <c r="U170" s="28"/>
      <c r="V170" s="28"/>
      <c r="W170" s="28"/>
    </row>
    <row r="171" spans="2:23" ht="15.95" hidden="1" customHeight="1" x14ac:dyDescent="0.25">
      <c r="B171" s="5"/>
      <c r="C171" s="5"/>
      <c r="D171" s="5"/>
      <c r="E171" s="5"/>
      <c r="F171" s="19"/>
      <c r="G171" s="21" t="s">
        <v>44</v>
      </c>
      <c r="H171" s="21" t="s">
        <v>8</v>
      </c>
      <c r="I171" s="21" t="s">
        <v>9</v>
      </c>
      <c r="J171" s="18" t="s">
        <v>17</v>
      </c>
      <c r="K171" s="25">
        <v>984</v>
      </c>
      <c r="L171" s="15">
        <v>45113</v>
      </c>
      <c r="M171" s="6" t="s">
        <v>11</v>
      </c>
      <c r="R171" s="28"/>
      <c r="S171" s="28"/>
      <c r="T171" s="28"/>
      <c r="U171" s="28"/>
      <c r="V171" s="28"/>
      <c r="W171" s="28"/>
    </row>
    <row r="172" spans="2:23" ht="15.95" hidden="1" customHeight="1" x14ac:dyDescent="0.25">
      <c r="B172" s="5"/>
      <c r="C172" s="5"/>
      <c r="D172" s="5"/>
      <c r="E172" s="5"/>
      <c r="F172" s="19"/>
      <c r="G172" s="21" t="s">
        <v>44</v>
      </c>
      <c r="H172" s="21" t="s">
        <v>8</v>
      </c>
      <c r="I172" s="21" t="s">
        <v>9</v>
      </c>
      <c r="J172" s="18" t="s">
        <v>18</v>
      </c>
      <c r="K172" s="25">
        <v>477</v>
      </c>
      <c r="L172" s="15">
        <v>45114</v>
      </c>
      <c r="M172" s="6" t="s">
        <v>11</v>
      </c>
      <c r="R172" s="28"/>
      <c r="S172" s="28"/>
      <c r="T172" s="28"/>
      <c r="U172" s="28"/>
      <c r="V172" s="28"/>
      <c r="W172" s="28"/>
    </row>
    <row r="173" spans="2:23" ht="15.95" hidden="1" customHeight="1" x14ac:dyDescent="0.25">
      <c r="B173" s="5"/>
      <c r="C173" s="5"/>
      <c r="D173" s="5"/>
      <c r="E173" s="5"/>
      <c r="F173" s="19"/>
      <c r="G173" s="21" t="s">
        <v>44</v>
      </c>
      <c r="H173" s="21" t="s">
        <v>8</v>
      </c>
      <c r="I173" s="21" t="s">
        <v>9</v>
      </c>
      <c r="J173" s="18" t="s">
        <v>19</v>
      </c>
      <c r="K173" s="25">
        <v>84</v>
      </c>
      <c r="L173" s="15">
        <v>45115</v>
      </c>
      <c r="M173" s="6" t="s">
        <v>11</v>
      </c>
      <c r="R173" s="28"/>
      <c r="S173" s="28"/>
      <c r="T173" s="28"/>
      <c r="U173" s="28"/>
      <c r="V173" s="28"/>
      <c r="W173" s="28"/>
    </row>
    <row r="174" spans="2:23" ht="15.95" hidden="1" customHeight="1" x14ac:dyDescent="0.25">
      <c r="B174" s="5"/>
      <c r="C174" s="5"/>
      <c r="D174" s="5"/>
      <c r="E174" s="5"/>
      <c r="F174" s="19"/>
      <c r="G174" s="21" t="s">
        <v>44</v>
      </c>
      <c r="H174" s="21" t="s">
        <v>8</v>
      </c>
      <c r="I174" s="21" t="s">
        <v>20</v>
      </c>
      <c r="J174" s="18" t="s">
        <v>21</v>
      </c>
      <c r="K174" s="25">
        <v>787</v>
      </c>
      <c r="L174" s="15">
        <v>45116</v>
      </c>
      <c r="M174" s="6" t="s">
        <v>11</v>
      </c>
      <c r="R174" s="28"/>
      <c r="S174" s="28"/>
      <c r="T174" s="28"/>
      <c r="U174" s="28"/>
      <c r="V174" s="28"/>
      <c r="W174" s="28"/>
    </row>
    <row r="175" spans="2:23" ht="15.95" hidden="1" customHeight="1" x14ac:dyDescent="0.25">
      <c r="B175" s="5"/>
      <c r="C175" s="5"/>
      <c r="D175" s="5"/>
      <c r="E175" s="5"/>
      <c r="F175" s="19"/>
      <c r="G175" s="21" t="s">
        <v>44</v>
      </c>
      <c r="H175" s="21" t="s">
        <v>8</v>
      </c>
      <c r="I175" s="21" t="s">
        <v>20</v>
      </c>
      <c r="J175" s="18" t="s">
        <v>22</v>
      </c>
      <c r="K175" s="25">
        <v>894</v>
      </c>
      <c r="L175" s="15">
        <v>45111</v>
      </c>
      <c r="M175" s="6" t="s">
        <v>11</v>
      </c>
      <c r="R175" s="28"/>
      <c r="S175" s="28"/>
      <c r="T175" s="28"/>
      <c r="U175" s="28"/>
      <c r="V175" s="28"/>
      <c r="W175" s="28"/>
    </row>
    <row r="176" spans="2:23" ht="15.95" hidden="1" customHeight="1" x14ac:dyDescent="0.25">
      <c r="B176" s="5"/>
      <c r="C176" s="5"/>
      <c r="D176" s="5"/>
      <c r="E176" s="5"/>
      <c r="F176" s="19"/>
      <c r="G176" s="21" t="s">
        <v>44</v>
      </c>
      <c r="H176" s="21" t="s">
        <v>8</v>
      </c>
      <c r="I176" s="21" t="s">
        <v>20</v>
      </c>
      <c r="J176" s="18" t="s">
        <v>23</v>
      </c>
      <c r="K176" s="25">
        <v>97</v>
      </c>
      <c r="L176" s="15">
        <v>45112</v>
      </c>
      <c r="M176" s="6" t="s">
        <v>11</v>
      </c>
      <c r="R176" s="28"/>
      <c r="S176" s="28"/>
      <c r="T176" s="28"/>
      <c r="U176" s="28"/>
      <c r="V176" s="28"/>
      <c r="W176" s="28"/>
    </row>
    <row r="177" spans="2:23" ht="15.95" hidden="1" customHeight="1" x14ac:dyDescent="0.25">
      <c r="B177" s="5"/>
      <c r="C177" s="5"/>
      <c r="D177" s="5"/>
      <c r="E177" s="5"/>
      <c r="F177" s="19"/>
      <c r="G177" s="21" t="s">
        <v>44</v>
      </c>
      <c r="H177" s="21" t="s">
        <v>8</v>
      </c>
      <c r="I177" s="21" t="s">
        <v>24</v>
      </c>
      <c r="J177" s="18" t="s">
        <v>10</v>
      </c>
      <c r="K177" s="25">
        <v>546</v>
      </c>
      <c r="L177" s="15">
        <v>45113</v>
      </c>
      <c r="M177" s="6" t="s">
        <v>11</v>
      </c>
      <c r="R177" s="28"/>
      <c r="S177" s="28"/>
      <c r="T177" s="28"/>
      <c r="U177" s="28"/>
      <c r="V177" s="28"/>
      <c r="W177" s="28"/>
    </row>
    <row r="178" spans="2:23" ht="15.95" hidden="1" customHeight="1" x14ac:dyDescent="0.25">
      <c r="B178" s="5"/>
      <c r="C178" s="5"/>
      <c r="D178" s="5"/>
      <c r="E178" s="5"/>
      <c r="F178" s="19"/>
      <c r="G178" s="21" t="s">
        <v>44</v>
      </c>
      <c r="H178" s="21" t="s">
        <v>8</v>
      </c>
      <c r="I178" s="21" t="s">
        <v>24</v>
      </c>
      <c r="J178" s="18" t="s">
        <v>25</v>
      </c>
      <c r="K178" s="25">
        <v>400</v>
      </c>
      <c r="L178" s="15">
        <v>45114</v>
      </c>
      <c r="M178" s="6" t="s">
        <v>11</v>
      </c>
      <c r="R178" s="28"/>
      <c r="S178" s="28"/>
      <c r="T178" s="28"/>
      <c r="U178" s="28"/>
      <c r="V178" s="28"/>
      <c r="W178" s="28"/>
    </row>
    <row r="179" spans="2:23" ht="15.95" hidden="1" customHeight="1" x14ac:dyDescent="0.25">
      <c r="B179" s="5"/>
      <c r="C179" s="5"/>
      <c r="D179" s="5"/>
      <c r="E179" s="5"/>
      <c r="F179" s="19"/>
      <c r="G179" s="21" t="s">
        <v>44</v>
      </c>
      <c r="H179" s="21" t="s">
        <v>8</v>
      </c>
      <c r="I179" s="21" t="s">
        <v>24</v>
      </c>
      <c r="J179" s="18" t="s">
        <v>26</v>
      </c>
      <c r="K179" s="25">
        <v>987</v>
      </c>
      <c r="L179" s="15">
        <v>45110</v>
      </c>
      <c r="M179" s="6" t="s">
        <v>11</v>
      </c>
      <c r="R179" s="28"/>
      <c r="S179" s="28"/>
      <c r="T179" s="28"/>
      <c r="U179" s="28"/>
      <c r="V179" s="28"/>
      <c r="W179" s="28"/>
    </row>
    <row r="180" spans="2:23" ht="15.95" hidden="1" customHeight="1" x14ac:dyDescent="0.25">
      <c r="B180" s="5"/>
      <c r="C180" s="5"/>
      <c r="D180" s="5"/>
      <c r="E180" s="5"/>
      <c r="F180" s="19"/>
      <c r="G180" s="21" t="s">
        <v>44</v>
      </c>
      <c r="H180" s="21" t="s">
        <v>8</v>
      </c>
      <c r="I180" s="21" t="s">
        <v>24</v>
      </c>
      <c r="J180" s="18" t="s">
        <v>27</v>
      </c>
      <c r="K180" s="25">
        <v>152</v>
      </c>
      <c r="L180" s="15">
        <v>45111</v>
      </c>
      <c r="M180" s="6" t="s">
        <v>11</v>
      </c>
      <c r="R180" s="28"/>
      <c r="S180" s="28"/>
      <c r="T180" s="28"/>
      <c r="U180" s="28"/>
      <c r="V180" s="28"/>
      <c r="W180" s="28"/>
    </row>
    <row r="181" spans="2:23" ht="15.95" hidden="1" customHeight="1" x14ac:dyDescent="0.25">
      <c r="B181" s="5"/>
      <c r="C181" s="5"/>
      <c r="D181" s="5"/>
      <c r="E181" s="5"/>
      <c r="F181" s="19"/>
      <c r="G181" s="21" t="s">
        <v>44</v>
      </c>
      <c r="H181" s="21" t="s">
        <v>8</v>
      </c>
      <c r="I181" s="21" t="s">
        <v>24</v>
      </c>
      <c r="J181" s="18" t="s">
        <v>28</v>
      </c>
      <c r="K181" s="25">
        <v>516</v>
      </c>
      <c r="L181" s="15">
        <v>45112</v>
      </c>
      <c r="M181" s="6" t="s">
        <v>11</v>
      </c>
      <c r="R181" s="28"/>
      <c r="S181" s="28"/>
      <c r="T181" s="28"/>
      <c r="U181" s="28"/>
      <c r="V181" s="28"/>
      <c r="W181" s="28"/>
    </row>
    <row r="182" spans="2:23" ht="15.95" hidden="1" customHeight="1" x14ac:dyDescent="0.25">
      <c r="B182" s="5"/>
      <c r="C182" s="5"/>
      <c r="D182" s="5"/>
      <c r="E182" s="5"/>
      <c r="F182" s="19"/>
      <c r="G182" s="21" t="s">
        <v>44</v>
      </c>
      <c r="H182" s="21" t="s">
        <v>8</v>
      </c>
      <c r="I182" s="21" t="s">
        <v>24</v>
      </c>
      <c r="J182" s="18" t="s">
        <v>29</v>
      </c>
      <c r="K182" s="25">
        <v>16</v>
      </c>
      <c r="L182" s="15">
        <v>45113</v>
      </c>
      <c r="M182" s="6" t="s">
        <v>11</v>
      </c>
      <c r="R182" s="28"/>
      <c r="S182" s="28"/>
      <c r="T182" s="28"/>
      <c r="U182" s="28"/>
      <c r="V182" s="28"/>
      <c r="W182" s="28"/>
    </row>
    <row r="183" spans="2:23" ht="15.95" hidden="1" customHeight="1" x14ac:dyDescent="0.25">
      <c r="B183" s="5"/>
      <c r="C183" s="5"/>
      <c r="D183" s="5"/>
      <c r="E183" s="5"/>
      <c r="F183" s="19"/>
      <c r="G183" s="21" t="s">
        <v>44</v>
      </c>
      <c r="H183" s="21" t="s">
        <v>8</v>
      </c>
      <c r="I183" s="21" t="s">
        <v>24</v>
      </c>
      <c r="J183" s="18" t="s">
        <v>30</v>
      </c>
      <c r="K183" s="25">
        <v>489</v>
      </c>
      <c r="L183" s="15">
        <v>45114</v>
      </c>
      <c r="M183" s="6" t="s">
        <v>11</v>
      </c>
      <c r="R183" s="28"/>
      <c r="S183" s="28"/>
      <c r="T183" s="28"/>
      <c r="U183" s="28"/>
      <c r="V183" s="28"/>
      <c r="W183" s="28"/>
    </row>
    <row r="184" spans="2:23" ht="15.95" hidden="1" customHeight="1" x14ac:dyDescent="0.25">
      <c r="B184" s="5"/>
      <c r="C184" s="5"/>
      <c r="D184" s="5"/>
      <c r="E184" s="5"/>
      <c r="F184" s="19"/>
      <c r="G184" s="21" t="s">
        <v>44</v>
      </c>
      <c r="H184" s="21" t="s">
        <v>8</v>
      </c>
      <c r="I184" s="21" t="s">
        <v>24</v>
      </c>
      <c r="J184" s="18" t="s">
        <v>31</v>
      </c>
      <c r="K184" s="25">
        <v>6168</v>
      </c>
      <c r="L184" s="15">
        <v>45115</v>
      </c>
      <c r="M184" s="6" t="s">
        <v>11</v>
      </c>
      <c r="R184" s="28"/>
      <c r="S184" s="28"/>
      <c r="T184" s="28"/>
      <c r="U184" s="28"/>
      <c r="V184" s="28"/>
      <c r="W184" s="28"/>
    </row>
    <row r="185" spans="2:23" ht="15.95" hidden="1" customHeight="1" x14ac:dyDescent="0.25">
      <c r="B185" s="5"/>
      <c r="C185" s="5"/>
      <c r="D185" s="5"/>
      <c r="E185" s="5"/>
      <c r="F185" s="19"/>
      <c r="G185" s="21" t="s">
        <v>44</v>
      </c>
      <c r="H185" s="21" t="s">
        <v>8</v>
      </c>
      <c r="I185" s="21" t="s">
        <v>24</v>
      </c>
      <c r="J185" s="18" t="s">
        <v>19</v>
      </c>
      <c r="K185" s="25">
        <v>5641</v>
      </c>
      <c r="L185" s="15">
        <v>45116</v>
      </c>
      <c r="M185" s="6" t="s">
        <v>11</v>
      </c>
      <c r="R185" s="28"/>
      <c r="S185" s="28"/>
      <c r="T185" s="28"/>
      <c r="U185" s="28"/>
      <c r="V185" s="28"/>
      <c r="W185" s="28"/>
    </row>
    <row r="186" spans="2:23" ht="15.95" hidden="1" customHeight="1" x14ac:dyDescent="0.25">
      <c r="B186" s="5"/>
      <c r="C186" s="5"/>
      <c r="D186" s="5"/>
      <c r="E186" s="5"/>
      <c r="F186" s="19"/>
      <c r="G186" s="21" t="s">
        <v>44</v>
      </c>
      <c r="H186" s="21" t="s">
        <v>32</v>
      </c>
      <c r="I186" s="21" t="s">
        <v>33</v>
      </c>
      <c r="J186" s="18" t="s">
        <v>34</v>
      </c>
      <c r="K186" s="26">
        <v>61000</v>
      </c>
      <c r="L186" s="15"/>
      <c r="M186" s="6"/>
      <c r="R186" s="28"/>
      <c r="S186" s="28"/>
      <c r="T186" s="28"/>
      <c r="U186" s="28"/>
      <c r="V186" s="28"/>
      <c r="W186" s="28"/>
    </row>
    <row r="187" spans="2:23" ht="15.95" hidden="1" customHeight="1" x14ac:dyDescent="0.25">
      <c r="B187" s="5"/>
      <c r="C187" s="5"/>
      <c r="D187" s="5"/>
      <c r="E187" s="5"/>
      <c r="F187" s="19"/>
      <c r="G187" s="21" t="s">
        <v>44</v>
      </c>
      <c r="H187" s="21" t="s">
        <v>32</v>
      </c>
      <c r="I187" s="21" t="s">
        <v>33</v>
      </c>
      <c r="J187" s="18" t="s">
        <v>35</v>
      </c>
      <c r="K187" s="26">
        <v>400</v>
      </c>
      <c r="L187" s="15"/>
      <c r="M187" s="6"/>
      <c r="R187" s="28"/>
      <c r="S187" s="28"/>
      <c r="T187" s="28"/>
      <c r="U187" s="28"/>
      <c r="V187" s="28"/>
      <c r="W187" s="28"/>
    </row>
    <row r="188" spans="2:23" ht="15.95" hidden="1" customHeight="1" x14ac:dyDescent="0.25">
      <c r="B188" s="5"/>
      <c r="C188" s="5"/>
      <c r="D188" s="5"/>
      <c r="E188" s="5"/>
      <c r="F188" s="19"/>
      <c r="G188" s="21" t="s">
        <v>44</v>
      </c>
      <c r="H188" s="21" t="s">
        <v>32</v>
      </c>
      <c r="I188" s="21" t="s">
        <v>36</v>
      </c>
      <c r="J188" s="18" t="s">
        <v>37</v>
      </c>
      <c r="K188" s="26">
        <v>654</v>
      </c>
      <c r="L188" s="15"/>
      <c r="M188" s="6"/>
      <c r="R188" s="28"/>
      <c r="S188" s="28"/>
      <c r="T188" s="28"/>
      <c r="U188" s="28"/>
      <c r="V188" s="28"/>
      <c r="W188" s="28"/>
    </row>
    <row r="189" spans="2:23" ht="15.95" hidden="1" customHeight="1" x14ac:dyDescent="0.25">
      <c r="B189" s="5"/>
      <c r="C189" s="5"/>
      <c r="D189" s="5"/>
      <c r="E189" s="5"/>
      <c r="F189" s="19"/>
      <c r="G189" s="21" t="s">
        <v>44</v>
      </c>
      <c r="H189" s="21" t="s">
        <v>32</v>
      </c>
      <c r="I189" s="21" t="s">
        <v>36</v>
      </c>
      <c r="J189" s="18" t="s">
        <v>38</v>
      </c>
      <c r="K189" s="26">
        <v>301</v>
      </c>
      <c r="L189" s="15"/>
      <c r="M189" s="6"/>
      <c r="R189" s="28"/>
      <c r="S189" s="28"/>
      <c r="T189" s="28"/>
      <c r="U189" s="28"/>
      <c r="V189" s="28"/>
      <c r="W189" s="28"/>
    </row>
    <row r="190" spans="2:23" ht="15.95" customHeight="1" x14ac:dyDescent="0.25">
      <c r="B190" s="5"/>
      <c r="C190" s="5"/>
      <c r="D190" s="5"/>
      <c r="E190" s="5"/>
      <c r="F190" s="19"/>
      <c r="G190" s="21" t="s">
        <v>50</v>
      </c>
      <c r="H190" s="21" t="s">
        <v>8</v>
      </c>
      <c r="I190" s="21" t="s">
        <v>9</v>
      </c>
      <c r="J190" s="18" t="s">
        <v>10</v>
      </c>
      <c r="K190" s="25">
        <v>156</v>
      </c>
      <c r="L190" s="15">
        <v>45178</v>
      </c>
      <c r="M190" s="6" t="s">
        <v>11</v>
      </c>
      <c r="R190" s="28"/>
      <c r="S190" s="28"/>
      <c r="T190" s="28"/>
      <c r="U190" s="28"/>
      <c r="V190" s="28"/>
      <c r="W190" s="28"/>
    </row>
    <row r="191" spans="2:23" ht="15.95" customHeight="1" x14ac:dyDescent="0.25">
      <c r="B191" s="5"/>
      <c r="C191" s="5"/>
      <c r="D191" s="5"/>
      <c r="E191" s="5"/>
      <c r="F191" s="19"/>
      <c r="G191" s="21" t="s">
        <v>50</v>
      </c>
      <c r="H191" s="21" t="s">
        <v>8</v>
      </c>
      <c r="I191" s="21" t="s">
        <v>9</v>
      </c>
      <c r="J191" s="18" t="s">
        <v>12</v>
      </c>
      <c r="K191" s="25">
        <v>213</v>
      </c>
      <c r="L191" s="15">
        <v>45174</v>
      </c>
      <c r="M191" s="6" t="s">
        <v>11</v>
      </c>
      <c r="R191" s="28"/>
      <c r="S191" s="28"/>
      <c r="T191" s="28"/>
      <c r="U191" s="28"/>
      <c r="V191" s="28"/>
      <c r="W191" s="28"/>
    </row>
    <row r="192" spans="2:23" ht="15.95" customHeight="1" x14ac:dyDescent="0.25">
      <c r="B192" s="5"/>
      <c r="C192" s="5"/>
      <c r="D192" s="5"/>
      <c r="E192" s="5"/>
      <c r="F192" s="19"/>
      <c r="G192" s="21" t="s">
        <v>50</v>
      </c>
      <c r="H192" s="21" t="s">
        <v>8</v>
      </c>
      <c r="I192" s="21" t="s">
        <v>9</v>
      </c>
      <c r="J192" s="18" t="s">
        <v>13</v>
      </c>
      <c r="K192" s="25">
        <v>416</v>
      </c>
      <c r="L192" s="15">
        <v>45177</v>
      </c>
      <c r="M192" s="6" t="s">
        <v>11</v>
      </c>
      <c r="R192" s="28"/>
      <c r="S192" s="28"/>
      <c r="T192" s="28"/>
      <c r="U192" s="28"/>
      <c r="V192" s="28"/>
      <c r="W192" s="28"/>
    </row>
    <row r="193" spans="2:23" ht="15.95" customHeight="1" x14ac:dyDescent="0.25">
      <c r="B193" s="5"/>
      <c r="C193" s="5"/>
      <c r="D193" s="5"/>
      <c r="E193" s="5"/>
      <c r="F193" s="19"/>
      <c r="G193" s="21" t="s">
        <v>50</v>
      </c>
      <c r="H193" s="21" t="s">
        <v>8</v>
      </c>
      <c r="I193" s="21" t="s">
        <v>9</v>
      </c>
      <c r="J193" s="18" t="s">
        <v>14</v>
      </c>
      <c r="K193" s="25">
        <v>84</v>
      </c>
      <c r="L193" s="15">
        <v>45173</v>
      </c>
      <c r="M193" s="6" t="s">
        <v>11</v>
      </c>
      <c r="R193" s="28"/>
      <c r="S193" s="28"/>
      <c r="T193" s="28"/>
      <c r="U193" s="28"/>
      <c r="V193" s="28"/>
      <c r="W193" s="28"/>
    </row>
    <row r="194" spans="2:23" ht="15.95" customHeight="1" x14ac:dyDescent="0.25">
      <c r="B194" s="5"/>
      <c r="C194" s="5"/>
      <c r="D194" s="5"/>
      <c r="E194" s="5"/>
      <c r="F194" s="19"/>
      <c r="G194" s="21" t="s">
        <v>50</v>
      </c>
      <c r="H194" s="21" t="s">
        <v>8</v>
      </c>
      <c r="I194" s="21" t="s">
        <v>9</v>
      </c>
      <c r="J194" s="18" t="s">
        <v>15</v>
      </c>
      <c r="K194" s="25">
        <v>4156</v>
      </c>
      <c r="L194" s="15">
        <v>45175</v>
      </c>
      <c r="M194" s="6" t="s">
        <v>11</v>
      </c>
      <c r="R194" s="28"/>
      <c r="S194" s="28"/>
      <c r="T194" s="28"/>
      <c r="U194" s="28"/>
      <c r="V194" s="28"/>
      <c r="W194" s="28"/>
    </row>
    <row r="195" spans="2:23" ht="15.95" customHeight="1" x14ac:dyDescent="0.25">
      <c r="B195" s="5"/>
      <c r="C195" s="5"/>
      <c r="D195" s="5"/>
      <c r="E195" s="5"/>
      <c r="F195" s="19"/>
      <c r="G195" s="21" t="s">
        <v>50</v>
      </c>
      <c r="H195" s="21" t="s">
        <v>8</v>
      </c>
      <c r="I195" s="21" t="s">
        <v>9</v>
      </c>
      <c r="J195" s="18" t="s">
        <v>16</v>
      </c>
      <c r="K195" s="25">
        <v>747</v>
      </c>
      <c r="L195" s="15">
        <v>45176</v>
      </c>
      <c r="M195" s="6" t="s">
        <v>11</v>
      </c>
      <c r="R195" s="28"/>
      <c r="S195" s="28"/>
      <c r="T195" s="28"/>
      <c r="U195" s="28"/>
      <c r="V195" s="28"/>
      <c r="W195" s="28"/>
    </row>
    <row r="196" spans="2:23" ht="15.95" customHeight="1" x14ac:dyDescent="0.25">
      <c r="B196" s="5"/>
      <c r="C196" s="5"/>
      <c r="D196" s="5"/>
      <c r="E196" s="5"/>
      <c r="F196" s="19"/>
      <c r="G196" s="21" t="s">
        <v>50</v>
      </c>
      <c r="H196" s="21" t="s">
        <v>8</v>
      </c>
      <c r="I196" s="21" t="s">
        <v>9</v>
      </c>
      <c r="J196" s="18" t="s">
        <v>17</v>
      </c>
      <c r="K196" s="25">
        <v>898</v>
      </c>
      <c r="L196" s="15">
        <v>45172</v>
      </c>
      <c r="M196" s="6" t="s">
        <v>11</v>
      </c>
      <c r="R196" s="28"/>
      <c r="S196" s="28"/>
      <c r="T196" s="28"/>
      <c r="U196" s="28"/>
      <c r="V196" s="28"/>
      <c r="W196" s="28"/>
    </row>
    <row r="197" spans="2:23" ht="15.95" customHeight="1" x14ac:dyDescent="0.25">
      <c r="B197" s="5"/>
      <c r="C197" s="5"/>
      <c r="D197" s="5"/>
      <c r="E197" s="5"/>
      <c r="F197" s="19"/>
      <c r="G197" s="21" t="s">
        <v>50</v>
      </c>
      <c r="H197" s="21" t="s">
        <v>8</v>
      </c>
      <c r="I197" s="21" t="s">
        <v>9</v>
      </c>
      <c r="J197" s="18" t="s">
        <v>18</v>
      </c>
      <c r="K197" s="25">
        <v>597</v>
      </c>
      <c r="L197" s="15">
        <v>45176</v>
      </c>
      <c r="M197" s="6" t="s">
        <v>11</v>
      </c>
      <c r="R197" s="28"/>
      <c r="S197" s="28"/>
      <c r="T197" s="28"/>
      <c r="U197" s="28"/>
      <c r="V197" s="28"/>
      <c r="W197" s="28"/>
    </row>
    <row r="198" spans="2:23" ht="15.95" customHeight="1" x14ac:dyDescent="0.25">
      <c r="B198" s="5"/>
      <c r="C198" s="5"/>
      <c r="D198" s="5"/>
      <c r="E198" s="5"/>
      <c r="F198" s="19"/>
      <c r="G198" s="21" t="s">
        <v>50</v>
      </c>
      <c r="H198" s="21" t="s">
        <v>8</v>
      </c>
      <c r="I198" s="21" t="s">
        <v>9</v>
      </c>
      <c r="J198" s="18" t="s">
        <v>19</v>
      </c>
      <c r="K198" s="25">
        <v>466</v>
      </c>
      <c r="L198" s="15">
        <v>45177</v>
      </c>
      <c r="M198" s="6" t="s">
        <v>11</v>
      </c>
      <c r="R198" s="28"/>
      <c r="S198" s="28"/>
      <c r="T198" s="28"/>
      <c r="U198" s="28"/>
      <c r="V198" s="28"/>
      <c r="W198" s="28"/>
    </row>
    <row r="199" spans="2:23" ht="15.95" customHeight="1" x14ac:dyDescent="0.25">
      <c r="B199" s="5"/>
      <c r="C199" s="5"/>
      <c r="D199" s="5"/>
      <c r="E199" s="5"/>
      <c r="F199" s="19"/>
      <c r="G199" s="21" t="s">
        <v>50</v>
      </c>
      <c r="H199" s="21" t="s">
        <v>8</v>
      </c>
      <c r="I199" s="21" t="s">
        <v>20</v>
      </c>
      <c r="J199" s="18" t="s">
        <v>21</v>
      </c>
      <c r="K199" s="25">
        <v>254</v>
      </c>
      <c r="L199" s="15">
        <v>45173</v>
      </c>
      <c r="M199" s="6" t="s">
        <v>11</v>
      </c>
      <c r="R199" s="28"/>
      <c r="S199" s="28"/>
      <c r="T199" s="28"/>
      <c r="U199" s="28"/>
      <c r="V199" s="28"/>
      <c r="W199" s="28"/>
    </row>
    <row r="200" spans="2:23" ht="15.95" customHeight="1" x14ac:dyDescent="0.25">
      <c r="B200" s="5"/>
      <c r="C200" s="5"/>
      <c r="D200" s="5"/>
      <c r="E200" s="5"/>
      <c r="F200" s="19"/>
      <c r="G200" s="21" t="s">
        <v>50</v>
      </c>
      <c r="H200" s="21" t="s">
        <v>8</v>
      </c>
      <c r="I200" s="21" t="s">
        <v>20</v>
      </c>
      <c r="J200" s="18" t="s">
        <v>22</v>
      </c>
      <c r="K200" s="25">
        <v>549</v>
      </c>
      <c r="L200" s="15">
        <v>45173</v>
      </c>
      <c r="M200" s="6" t="s">
        <v>11</v>
      </c>
      <c r="R200" s="28"/>
      <c r="S200" s="28"/>
      <c r="T200" s="28"/>
      <c r="U200" s="28"/>
      <c r="V200" s="28"/>
      <c r="W200" s="28"/>
    </row>
    <row r="201" spans="2:23" ht="15.95" customHeight="1" x14ac:dyDescent="0.25">
      <c r="B201" s="5"/>
      <c r="C201" s="5"/>
      <c r="D201" s="5"/>
      <c r="E201" s="5"/>
      <c r="F201" s="19"/>
      <c r="G201" s="21" t="s">
        <v>50</v>
      </c>
      <c r="H201" s="21" t="s">
        <v>8</v>
      </c>
      <c r="I201" s="21" t="s">
        <v>20</v>
      </c>
      <c r="J201" s="18" t="s">
        <v>23</v>
      </c>
      <c r="K201" s="25">
        <v>158</v>
      </c>
      <c r="L201" s="15">
        <v>45170</v>
      </c>
      <c r="M201" s="6" t="s">
        <v>11</v>
      </c>
      <c r="R201" s="28"/>
      <c r="S201" s="28"/>
      <c r="T201" s="28"/>
      <c r="U201" s="28"/>
      <c r="V201" s="28"/>
      <c r="W201" s="28"/>
    </row>
    <row r="202" spans="2:23" ht="15.95" customHeight="1" x14ac:dyDescent="0.25">
      <c r="B202" s="5"/>
      <c r="C202" s="5"/>
      <c r="D202" s="5"/>
      <c r="E202" s="5"/>
      <c r="F202" s="19"/>
      <c r="G202" s="21" t="s">
        <v>50</v>
      </c>
      <c r="H202" s="21" t="s">
        <v>8</v>
      </c>
      <c r="I202" s="21" t="s">
        <v>24</v>
      </c>
      <c r="J202" s="18" t="s">
        <v>10</v>
      </c>
      <c r="K202" s="25">
        <v>494</v>
      </c>
      <c r="L202" s="15">
        <v>45175</v>
      </c>
      <c r="M202" s="6" t="s">
        <v>11</v>
      </c>
      <c r="R202" s="28"/>
      <c r="S202" s="28"/>
      <c r="T202" s="28"/>
      <c r="U202" s="28"/>
      <c r="V202" s="28"/>
      <c r="W202" s="28"/>
    </row>
    <row r="203" spans="2:23" ht="15.95" customHeight="1" x14ac:dyDescent="0.25">
      <c r="B203" s="5"/>
      <c r="C203" s="5"/>
      <c r="D203" s="5"/>
      <c r="E203" s="5"/>
      <c r="F203" s="19"/>
      <c r="G203" s="21" t="s">
        <v>50</v>
      </c>
      <c r="H203" s="21" t="s">
        <v>8</v>
      </c>
      <c r="I203" s="21" t="s">
        <v>24</v>
      </c>
      <c r="J203" s="18" t="s">
        <v>25</v>
      </c>
      <c r="K203" s="25">
        <v>848</v>
      </c>
      <c r="L203" s="15">
        <v>45170</v>
      </c>
      <c r="M203" s="6" t="s">
        <v>11</v>
      </c>
      <c r="R203" s="28"/>
      <c r="S203" s="28"/>
      <c r="T203" s="28"/>
      <c r="U203" s="28"/>
      <c r="V203" s="28"/>
      <c r="W203" s="28"/>
    </row>
    <row r="204" spans="2:23" ht="15.95" customHeight="1" x14ac:dyDescent="0.25">
      <c r="B204" s="5"/>
      <c r="C204" s="5"/>
      <c r="D204" s="5"/>
      <c r="E204" s="5"/>
      <c r="F204" s="19"/>
      <c r="G204" s="21" t="s">
        <v>50</v>
      </c>
      <c r="H204" s="21" t="s">
        <v>8</v>
      </c>
      <c r="I204" s="21" t="s">
        <v>24</v>
      </c>
      <c r="J204" s="18" t="s">
        <v>26</v>
      </c>
      <c r="K204" s="25">
        <v>894</v>
      </c>
      <c r="L204" s="15">
        <v>45172</v>
      </c>
      <c r="M204" s="6" t="s">
        <v>11</v>
      </c>
      <c r="R204" s="28"/>
      <c r="S204" s="28"/>
      <c r="T204" s="28"/>
      <c r="U204" s="28"/>
      <c r="V204" s="28"/>
      <c r="W204" s="28"/>
    </row>
    <row r="205" spans="2:23" ht="15.95" customHeight="1" x14ac:dyDescent="0.25">
      <c r="B205" s="5"/>
      <c r="C205" s="5"/>
      <c r="D205" s="5"/>
      <c r="E205" s="5"/>
      <c r="F205" s="19"/>
      <c r="G205" s="21" t="s">
        <v>50</v>
      </c>
      <c r="H205" s="21" t="s">
        <v>8</v>
      </c>
      <c r="I205" s="21" t="s">
        <v>24</v>
      </c>
      <c r="J205" s="18" t="s">
        <v>27</v>
      </c>
      <c r="K205" s="25">
        <v>47</v>
      </c>
      <c r="L205" s="15">
        <v>45173</v>
      </c>
      <c r="M205" s="6" t="s">
        <v>11</v>
      </c>
      <c r="R205" s="28"/>
      <c r="S205" s="28"/>
      <c r="T205" s="28"/>
      <c r="U205" s="28"/>
      <c r="V205" s="28"/>
      <c r="W205" s="28"/>
    </row>
    <row r="206" spans="2:23" ht="15.95" customHeight="1" x14ac:dyDescent="0.25">
      <c r="B206" s="5"/>
      <c r="C206" s="5"/>
      <c r="D206" s="5"/>
      <c r="E206" s="5"/>
      <c r="F206" s="19"/>
      <c r="G206" s="21" t="s">
        <v>50</v>
      </c>
      <c r="H206" s="21" t="s">
        <v>8</v>
      </c>
      <c r="I206" s="21" t="s">
        <v>24</v>
      </c>
      <c r="J206" s="18" t="s">
        <v>28</v>
      </c>
      <c r="K206" s="25">
        <v>849</v>
      </c>
      <c r="L206" s="15">
        <v>45175</v>
      </c>
      <c r="M206" s="6" t="s">
        <v>11</v>
      </c>
      <c r="R206" s="28"/>
      <c r="S206" s="28"/>
      <c r="T206" s="28"/>
      <c r="U206" s="28"/>
      <c r="V206" s="28"/>
      <c r="W206" s="28"/>
    </row>
    <row r="207" spans="2:23" ht="15.95" customHeight="1" x14ac:dyDescent="0.25">
      <c r="B207" s="5"/>
      <c r="C207" s="5"/>
      <c r="D207" s="5"/>
      <c r="E207" s="5"/>
      <c r="F207" s="19"/>
      <c r="G207" s="21" t="s">
        <v>50</v>
      </c>
      <c r="H207" s="21" t="s">
        <v>8</v>
      </c>
      <c r="I207" s="21" t="s">
        <v>24</v>
      </c>
      <c r="J207" s="18" t="s">
        <v>29</v>
      </c>
      <c r="K207" s="25">
        <v>487</v>
      </c>
      <c r="L207" s="15">
        <v>45176</v>
      </c>
      <c r="M207" s="6" t="s">
        <v>11</v>
      </c>
      <c r="R207" s="28"/>
      <c r="S207" s="28"/>
      <c r="T207" s="28"/>
      <c r="U207" s="28"/>
      <c r="V207" s="28"/>
      <c r="W207" s="28"/>
    </row>
    <row r="208" spans="2:23" ht="15.95" customHeight="1" x14ac:dyDescent="0.25">
      <c r="B208" s="5"/>
      <c r="C208" s="5"/>
      <c r="D208" s="5"/>
      <c r="E208" s="5"/>
      <c r="F208" s="19"/>
      <c r="G208" s="21" t="s">
        <v>50</v>
      </c>
      <c r="H208" s="21" t="s">
        <v>8</v>
      </c>
      <c r="I208" s="21" t="s">
        <v>24</v>
      </c>
      <c r="J208" s="18" t="s">
        <v>30</v>
      </c>
      <c r="K208" s="25">
        <v>468</v>
      </c>
      <c r="L208" s="15">
        <v>45177</v>
      </c>
      <c r="M208" s="6" t="s">
        <v>11</v>
      </c>
      <c r="R208" s="28"/>
      <c r="S208" s="28"/>
      <c r="T208" s="28"/>
      <c r="U208" s="28"/>
      <c r="V208" s="28"/>
      <c r="W208" s="28"/>
    </row>
    <row r="209" spans="2:23" ht="15.95" customHeight="1" x14ac:dyDescent="0.25">
      <c r="B209" s="5"/>
      <c r="C209" s="5"/>
      <c r="D209" s="5"/>
      <c r="E209" s="5"/>
      <c r="F209" s="19"/>
      <c r="G209" s="21" t="s">
        <v>50</v>
      </c>
      <c r="H209" s="21" t="s">
        <v>8</v>
      </c>
      <c r="I209" s="21" t="s">
        <v>24</v>
      </c>
      <c r="J209" s="18" t="s">
        <v>31</v>
      </c>
      <c r="K209" s="25">
        <v>5648</v>
      </c>
      <c r="L209" s="15">
        <v>45178</v>
      </c>
      <c r="M209" s="6" t="s">
        <v>11</v>
      </c>
      <c r="R209" s="28"/>
      <c r="S209" s="28"/>
      <c r="T209" s="28"/>
      <c r="U209" s="28"/>
      <c r="V209" s="28"/>
      <c r="W209" s="28"/>
    </row>
    <row r="210" spans="2:23" ht="15.95" customHeight="1" x14ac:dyDescent="0.25">
      <c r="B210" s="5"/>
      <c r="C210" s="5"/>
      <c r="D210" s="5"/>
      <c r="E210" s="5"/>
      <c r="F210" s="19"/>
      <c r="G210" s="21" t="s">
        <v>50</v>
      </c>
      <c r="H210" s="21" t="s">
        <v>8</v>
      </c>
      <c r="I210" s="21" t="s">
        <v>24</v>
      </c>
      <c r="J210" s="18" t="s">
        <v>19</v>
      </c>
      <c r="K210" s="25">
        <v>5468</v>
      </c>
      <c r="L210" s="15">
        <v>45173</v>
      </c>
      <c r="M210" s="6" t="s">
        <v>11</v>
      </c>
      <c r="R210" s="28"/>
      <c r="S210" s="28"/>
      <c r="T210" s="28"/>
      <c r="U210" s="28"/>
      <c r="V210" s="28"/>
      <c r="W210" s="28"/>
    </row>
    <row r="211" spans="2:23" ht="15.95" customHeight="1" x14ac:dyDescent="0.25">
      <c r="B211" s="5"/>
      <c r="C211" s="5"/>
      <c r="D211" s="5"/>
      <c r="E211" s="5"/>
      <c r="F211" s="19"/>
      <c r="G211" s="21" t="s">
        <v>50</v>
      </c>
      <c r="H211" s="21" t="s">
        <v>32</v>
      </c>
      <c r="I211" s="21" t="s">
        <v>33</v>
      </c>
      <c r="J211" s="18" t="s">
        <v>34</v>
      </c>
      <c r="K211" s="26">
        <v>54000</v>
      </c>
      <c r="L211" s="15"/>
      <c r="M211" s="6"/>
      <c r="R211" s="28"/>
      <c r="S211" s="28"/>
      <c r="T211" s="28"/>
      <c r="U211" s="28"/>
      <c r="V211" s="28"/>
      <c r="W211" s="28"/>
    </row>
    <row r="212" spans="2:23" ht="15.95" customHeight="1" x14ac:dyDescent="0.25">
      <c r="B212" s="5"/>
      <c r="C212" s="5"/>
      <c r="D212" s="5"/>
      <c r="E212" s="5"/>
      <c r="F212" s="19"/>
      <c r="G212" s="21" t="s">
        <v>50</v>
      </c>
      <c r="H212" s="21" t="s">
        <v>32</v>
      </c>
      <c r="I212" s="21" t="s">
        <v>33</v>
      </c>
      <c r="J212" s="18" t="s">
        <v>35</v>
      </c>
      <c r="K212" s="26">
        <v>4856</v>
      </c>
      <c r="L212" s="15"/>
      <c r="M212" s="6"/>
      <c r="R212" s="28"/>
      <c r="S212" s="28"/>
      <c r="T212" s="28"/>
      <c r="U212" s="28"/>
      <c r="V212" s="28"/>
      <c r="W212" s="28"/>
    </row>
    <row r="213" spans="2:23" ht="15.95" customHeight="1" x14ac:dyDescent="0.25">
      <c r="B213" s="5"/>
      <c r="C213" s="5"/>
      <c r="D213" s="5"/>
      <c r="E213" s="5"/>
      <c r="F213" s="19"/>
      <c r="G213" s="21" t="s">
        <v>50</v>
      </c>
      <c r="H213" s="21" t="s">
        <v>32</v>
      </c>
      <c r="I213" s="21" t="s">
        <v>36</v>
      </c>
      <c r="J213" s="18" t="s">
        <v>37</v>
      </c>
      <c r="K213" s="26">
        <v>6515</v>
      </c>
      <c r="L213" s="15"/>
      <c r="M213" s="6"/>
      <c r="R213" s="28"/>
      <c r="S213" s="28"/>
      <c r="T213" s="28"/>
      <c r="U213" s="28"/>
      <c r="V213" s="28"/>
      <c r="W213" s="28"/>
    </row>
    <row r="214" spans="2:23" ht="15.95" customHeight="1" x14ac:dyDescent="0.25">
      <c r="B214" s="5"/>
      <c r="C214" s="5"/>
      <c r="D214" s="5"/>
      <c r="E214" s="5"/>
      <c r="F214" s="19"/>
      <c r="G214" s="21" t="s">
        <v>50</v>
      </c>
      <c r="H214" s="21" t="s">
        <v>32</v>
      </c>
      <c r="I214" s="21" t="s">
        <v>36</v>
      </c>
      <c r="J214" s="18" t="s">
        <v>38</v>
      </c>
      <c r="K214" s="26">
        <v>231</v>
      </c>
      <c r="L214" s="15"/>
      <c r="M214" s="6"/>
      <c r="R214" s="28"/>
      <c r="S214" s="28"/>
      <c r="T214" s="28"/>
      <c r="U214" s="28"/>
      <c r="V214" s="28"/>
      <c r="W214" s="28"/>
    </row>
    <row r="215" spans="2:23" ht="15.95" hidden="1" customHeight="1" x14ac:dyDescent="0.25">
      <c r="B215" s="5"/>
      <c r="C215" s="5"/>
      <c r="D215" s="5"/>
      <c r="E215" s="5"/>
      <c r="F215" s="19"/>
      <c r="G215" s="21" t="s">
        <v>49</v>
      </c>
      <c r="H215" s="21" t="s">
        <v>8</v>
      </c>
      <c r="I215" s="21" t="s">
        <v>9</v>
      </c>
      <c r="J215" s="18" t="s">
        <v>10</v>
      </c>
      <c r="K215" s="25">
        <v>494</v>
      </c>
      <c r="L215" s="15">
        <v>45200</v>
      </c>
      <c r="M215" s="6" t="s">
        <v>11</v>
      </c>
      <c r="R215" s="28"/>
      <c r="S215" s="28"/>
      <c r="T215" s="28"/>
      <c r="U215" s="28"/>
      <c r="V215" s="28"/>
      <c r="W215" s="28"/>
    </row>
    <row r="216" spans="2:23" ht="15.95" hidden="1" customHeight="1" x14ac:dyDescent="0.25">
      <c r="B216" s="5"/>
      <c r="C216" s="5"/>
      <c r="D216" s="5"/>
      <c r="E216" s="5"/>
      <c r="F216" s="19"/>
      <c r="G216" s="21" t="s">
        <v>49</v>
      </c>
      <c r="H216" s="21" t="s">
        <v>8</v>
      </c>
      <c r="I216" s="21" t="s">
        <v>9</v>
      </c>
      <c r="J216" s="18" t="s">
        <v>12</v>
      </c>
      <c r="K216" s="25">
        <v>654</v>
      </c>
      <c r="L216" s="15">
        <v>45202</v>
      </c>
      <c r="M216" s="6" t="s">
        <v>11</v>
      </c>
      <c r="R216" s="28"/>
      <c r="S216" s="28"/>
      <c r="T216" s="28"/>
      <c r="U216" s="28"/>
      <c r="V216" s="28"/>
      <c r="W216" s="28"/>
    </row>
    <row r="217" spans="2:23" ht="15.95" hidden="1" customHeight="1" x14ac:dyDescent="0.25">
      <c r="B217" s="5"/>
      <c r="C217" s="5"/>
      <c r="D217" s="5"/>
      <c r="E217" s="5"/>
      <c r="F217" s="19"/>
      <c r="G217" s="21" t="s">
        <v>49</v>
      </c>
      <c r="H217" s="21" t="s">
        <v>8</v>
      </c>
      <c r="I217" s="21" t="s">
        <v>9</v>
      </c>
      <c r="J217" s="18" t="s">
        <v>13</v>
      </c>
      <c r="K217" s="25">
        <v>400</v>
      </c>
      <c r="L217" s="15">
        <v>45200</v>
      </c>
      <c r="M217" s="6" t="s">
        <v>11</v>
      </c>
      <c r="R217" s="28"/>
      <c r="S217" s="28"/>
      <c r="T217" s="28"/>
      <c r="U217" s="28"/>
      <c r="V217" s="28"/>
      <c r="W217" s="28"/>
    </row>
    <row r="218" spans="2:23" ht="15.95" hidden="1" customHeight="1" x14ac:dyDescent="0.25">
      <c r="B218" s="5"/>
      <c r="C218" s="5"/>
      <c r="D218" s="5"/>
      <c r="E218" s="5"/>
      <c r="F218" s="19"/>
      <c r="G218" s="21" t="s">
        <v>49</v>
      </c>
      <c r="H218" s="21" t="s">
        <v>8</v>
      </c>
      <c r="I218" s="21" t="s">
        <v>9</v>
      </c>
      <c r="J218" s="18" t="s">
        <v>14</v>
      </c>
      <c r="K218" s="25">
        <v>849</v>
      </c>
      <c r="L218" s="15">
        <v>45203</v>
      </c>
      <c r="M218" s="6" t="s">
        <v>11</v>
      </c>
      <c r="R218" s="28"/>
      <c r="S218" s="28"/>
      <c r="T218" s="28"/>
      <c r="U218" s="28"/>
      <c r="V218" s="28"/>
      <c r="W218" s="28"/>
    </row>
    <row r="219" spans="2:23" ht="15.95" hidden="1" customHeight="1" x14ac:dyDescent="0.25">
      <c r="B219" s="5"/>
      <c r="C219" s="5"/>
      <c r="D219" s="5"/>
      <c r="E219" s="5"/>
      <c r="F219" s="19"/>
      <c r="G219" s="21" t="s">
        <v>49</v>
      </c>
      <c r="H219" s="21" t="s">
        <v>8</v>
      </c>
      <c r="I219" s="21" t="s">
        <v>9</v>
      </c>
      <c r="J219" s="18" t="s">
        <v>15</v>
      </c>
      <c r="K219" s="25">
        <v>564</v>
      </c>
      <c r="L219" s="15">
        <v>45205</v>
      </c>
      <c r="M219" s="6" t="s">
        <v>11</v>
      </c>
      <c r="R219" s="28"/>
      <c r="S219" s="28"/>
      <c r="T219" s="28"/>
      <c r="U219" s="28"/>
      <c r="V219" s="28"/>
      <c r="W219" s="28"/>
    </row>
    <row r="220" spans="2:23" ht="15.95" hidden="1" customHeight="1" x14ac:dyDescent="0.25">
      <c r="B220" s="5"/>
      <c r="C220" s="5"/>
      <c r="D220" s="5"/>
      <c r="E220" s="5"/>
      <c r="F220" s="19"/>
      <c r="G220" s="21" t="s">
        <v>49</v>
      </c>
      <c r="H220" s="21" t="s">
        <v>8</v>
      </c>
      <c r="I220" s="21" t="s">
        <v>9</v>
      </c>
      <c r="J220" s="18" t="s">
        <v>16</v>
      </c>
      <c r="K220" s="25">
        <v>6487</v>
      </c>
      <c r="L220" s="15">
        <v>45206</v>
      </c>
      <c r="M220" s="6" t="s">
        <v>11</v>
      </c>
      <c r="R220" s="28"/>
      <c r="S220" s="28"/>
      <c r="T220" s="28"/>
      <c r="U220" s="28"/>
      <c r="V220" s="28"/>
      <c r="W220" s="28"/>
    </row>
    <row r="221" spans="2:23" ht="15.95" hidden="1" customHeight="1" x14ac:dyDescent="0.25">
      <c r="B221" s="5"/>
      <c r="C221" s="5"/>
      <c r="D221" s="5"/>
      <c r="E221" s="5"/>
      <c r="F221" s="19"/>
      <c r="G221" s="21" t="s">
        <v>49</v>
      </c>
      <c r="H221" s="21" t="s">
        <v>8</v>
      </c>
      <c r="I221" s="21" t="s">
        <v>9</v>
      </c>
      <c r="J221" s="18" t="s">
        <v>17</v>
      </c>
      <c r="K221" s="25">
        <v>898</v>
      </c>
      <c r="L221" s="15">
        <v>45205</v>
      </c>
      <c r="M221" s="6" t="s">
        <v>11</v>
      </c>
      <c r="R221" s="28"/>
      <c r="S221" s="28"/>
      <c r="T221" s="28"/>
      <c r="U221" s="28"/>
      <c r="V221" s="28"/>
      <c r="W221" s="28"/>
    </row>
    <row r="222" spans="2:23" ht="15.95" hidden="1" customHeight="1" x14ac:dyDescent="0.25">
      <c r="B222" s="5"/>
      <c r="C222" s="5"/>
      <c r="D222" s="5"/>
      <c r="E222" s="5"/>
      <c r="F222" s="19"/>
      <c r="G222" s="21" t="s">
        <v>49</v>
      </c>
      <c r="H222" s="21" t="s">
        <v>8</v>
      </c>
      <c r="I222" s="21" t="s">
        <v>9</v>
      </c>
      <c r="J222" s="18" t="s">
        <v>18</v>
      </c>
      <c r="K222" s="25">
        <v>546</v>
      </c>
      <c r="L222" s="15">
        <v>45206</v>
      </c>
      <c r="M222" s="6" t="s">
        <v>11</v>
      </c>
      <c r="R222" s="28"/>
      <c r="S222" s="28"/>
      <c r="T222" s="28"/>
      <c r="U222" s="28"/>
      <c r="V222" s="28"/>
      <c r="W222" s="28"/>
    </row>
    <row r="223" spans="2:23" ht="15.95" hidden="1" customHeight="1" x14ac:dyDescent="0.25">
      <c r="B223" s="5"/>
      <c r="C223" s="5"/>
      <c r="D223" s="5"/>
      <c r="E223" s="5"/>
      <c r="F223" s="19"/>
      <c r="G223" s="21" t="s">
        <v>49</v>
      </c>
      <c r="H223" s="21" t="s">
        <v>8</v>
      </c>
      <c r="I223" s="21" t="s">
        <v>9</v>
      </c>
      <c r="J223" s="18" t="s">
        <v>19</v>
      </c>
      <c r="K223" s="25">
        <v>1506</v>
      </c>
      <c r="L223" s="15">
        <v>45207</v>
      </c>
      <c r="M223" s="6" t="s">
        <v>11</v>
      </c>
      <c r="R223" s="28"/>
      <c r="S223" s="28"/>
      <c r="T223" s="28"/>
      <c r="U223" s="28"/>
      <c r="V223" s="28"/>
      <c r="W223" s="28"/>
    </row>
    <row r="224" spans="2:23" ht="15.95" hidden="1" customHeight="1" x14ac:dyDescent="0.25">
      <c r="B224" s="5"/>
      <c r="C224" s="5"/>
      <c r="D224" s="5"/>
      <c r="E224" s="5"/>
      <c r="F224" s="19"/>
      <c r="G224" s="21" t="s">
        <v>49</v>
      </c>
      <c r="H224" s="21" t="s">
        <v>8</v>
      </c>
      <c r="I224" s="21" t="s">
        <v>20</v>
      </c>
      <c r="J224" s="18" t="s">
        <v>21</v>
      </c>
      <c r="K224" s="25">
        <v>496</v>
      </c>
      <c r="L224" s="15">
        <v>45208</v>
      </c>
      <c r="M224" s="6" t="s">
        <v>11</v>
      </c>
      <c r="R224" s="28"/>
      <c r="S224" s="28"/>
      <c r="T224" s="28"/>
      <c r="U224" s="28"/>
      <c r="V224" s="28"/>
      <c r="W224" s="28"/>
    </row>
    <row r="225" spans="2:23" ht="15.95" hidden="1" customHeight="1" x14ac:dyDescent="0.25">
      <c r="B225" s="5"/>
      <c r="C225" s="5"/>
      <c r="D225" s="5"/>
      <c r="E225" s="5"/>
      <c r="F225" s="19"/>
      <c r="G225" s="21" t="s">
        <v>49</v>
      </c>
      <c r="H225" s="21" t="s">
        <v>8</v>
      </c>
      <c r="I225" s="21" t="s">
        <v>20</v>
      </c>
      <c r="J225" s="18" t="s">
        <v>22</v>
      </c>
      <c r="K225" s="25">
        <v>414</v>
      </c>
      <c r="L225" s="15">
        <v>45203</v>
      </c>
      <c r="M225" s="6" t="s">
        <v>11</v>
      </c>
      <c r="R225" s="28"/>
      <c r="S225" s="28"/>
      <c r="T225" s="28"/>
      <c r="U225" s="28"/>
      <c r="V225" s="28"/>
      <c r="W225" s="28"/>
    </row>
    <row r="226" spans="2:23" ht="15.95" hidden="1" customHeight="1" x14ac:dyDescent="0.25">
      <c r="B226" s="5"/>
      <c r="C226" s="5"/>
      <c r="D226" s="5"/>
      <c r="E226" s="5"/>
      <c r="F226" s="19"/>
      <c r="G226" s="21" t="s">
        <v>49</v>
      </c>
      <c r="H226" s="21" t="s">
        <v>8</v>
      </c>
      <c r="I226" s="21" t="s">
        <v>20</v>
      </c>
      <c r="J226" s="18" t="s">
        <v>23</v>
      </c>
      <c r="K226" s="25">
        <v>8456</v>
      </c>
      <c r="L226" s="15">
        <v>45204</v>
      </c>
      <c r="M226" s="6" t="s">
        <v>11</v>
      </c>
      <c r="R226" s="28"/>
      <c r="S226" s="28"/>
      <c r="T226" s="28"/>
      <c r="U226" s="28"/>
      <c r="V226" s="28"/>
      <c r="W226" s="28"/>
    </row>
    <row r="227" spans="2:23" ht="15.95" hidden="1" customHeight="1" x14ac:dyDescent="0.25">
      <c r="B227" s="5"/>
      <c r="C227" s="5"/>
      <c r="D227" s="5"/>
      <c r="E227" s="5"/>
      <c r="F227" s="19"/>
      <c r="G227" s="21" t="s">
        <v>49</v>
      </c>
      <c r="H227" s="21" t="s">
        <v>8</v>
      </c>
      <c r="I227" s="21" t="s">
        <v>24</v>
      </c>
      <c r="J227" s="18" t="s">
        <v>10</v>
      </c>
      <c r="K227" s="25">
        <v>400</v>
      </c>
      <c r="L227" s="15">
        <v>45205</v>
      </c>
      <c r="M227" s="6" t="s">
        <v>11</v>
      </c>
      <c r="R227" s="28"/>
      <c r="S227" s="28"/>
      <c r="T227" s="28"/>
      <c r="U227" s="28"/>
      <c r="V227" s="28"/>
      <c r="W227" s="28"/>
    </row>
    <row r="228" spans="2:23" ht="15.95" hidden="1" customHeight="1" x14ac:dyDescent="0.25">
      <c r="B228" s="5"/>
      <c r="C228" s="5"/>
      <c r="D228" s="5"/>
      <c r="E228" s="5"/>
      <c r="F228" s="19"/>
      <c r="G228" s="21" t="s">
        <v>49</v>
      </c>
      <c r="H228" s="21" t="s">
        <v>8</v>
      </c>
      <c r="I228" s="21" t="s">
        <v>24</v>
      </c>
      <c r="J228" s="18" t="s">
        <v>25</v>
      </c>
      <c r="K228" s="25">
        <v>4864</v>
      </c>
      <c r="L228" s="15">
        <v>45206</v>
      </c>
      <c r="M228" s="6" t="s">
        <v>11</v>
      </c>
      <c r="R228" s="28"/>
      <c r="S228" s="28"/>
      <c r="T228" s="28"/>
      <c r="U228" s="28"/>
      <c r="V228" s="28"/>
      <c r="W228" s="28"/>
    </row>
    <row r="229" spans="2:23" ht="15.95" hidden="1" customHeight="1" x14ac:dyDescent="0.25">
      <c r="B229" s="5"/>
      <c r="C229" s="5"/>
      <c r="D229" s="5"/>
      <c r="E229" s="5"/>
      <c r="F229" s="19"/>
      <c r="G229" s="21" t="s">
        <v>49</v>
      </c>
      <c r="H229" s="21" t="s">
        <v>8</v>
      </c>
      <c r="I229" s="21" t="s">
        <v>24</v>
      </c>
      <c r="J229" s="18" t="s">
        <v>26</v>
      </c>
      <c r="K229" s="25">
        <v>486</v>
      </c>
      <c r="L229" s="15">
        <v>45202</v>
      </c>
      <c r="M229" s="6" t="s">
        <v>11</v>
      </c>
      <c r="R229" s="28"/>
      <c r="S229" s="28"/>
      <c r="T229" s="28"/>
      <c r="U229" s="28"/>
      <c r="V229" s="28"/>
      <c r="W229" s="28"/>
    </row>
    <row r="230" spans="2:23" ht="15.95" hidden="1" customHeight="1" x14ac:dyDescent="0.25">
      <c r="B230" s="5"/>
      <c r="C230" s="5"/>
      <c r="D230" s="5"/>
      <c r="E230" s="5"/>
      <c r="F230" s="19"/>
      <c r="G230" s="21" t="s">
        <v>49</v>
      </c>
      <c r="H230" s="21" t="s">
        <v>8</v>
      </c>
      <c r="I230" s="21" t="s">
        <v>24</v>
      </c>
      <c r="J230" s="18" t="s">
        <v>27</v>
      </c>
      <c r="K230" s="25">
        <v>400</v>
      </c>
      <c r="L230" s="15">
        <v>45203</v>
      </c>
      <c r="M230" s="6" t="s">
        <v>11</v>
      </c>
      <c r="R230" s="28"/>
      <c r="S230" s="28"/>
      <c r="T230" s="28"/>
      <c r="U230" s="28"/>
      <c r="V230" s="28"/>
      <c r="W230" s="28"/>
    </row>
    <row r="231" spans="2:23" ht="15.95" hidden="1" customHeight="1" x14ac:dyDescent="0.25">
      <c r="B231" s="5"/>
      <c r="C231" s="5"/>
      <c r="D231" s="5"/>
      <c r="E231" s="5"/>
      <c r="F231" s="19"/>
      <c r="G231" s="21" t="s">
        <v>49</v>
      </c>
      <c r="H231" s="21" t="s">
        <v>8</v>
      </c>
      <c r="I231" s="21" t="s">
        <v>24</v>
      </c>
      <c r="J231" s="18" t="s">
        <v>28</v>
      </c>
      <c r="K231" s="25">
        <v>4896</v>
      </c>
      <c r="L231" s="15">
        <v>45205</v>
      </c>
      <c r="M231" s="6" t="s">
        <v>11</v>
      </c>
      <c r="R231" s="28"/>
      <c r="S231" s="28"/>
      <c r="T231" s="28"/>
      <c r="U231" s="28"/>
      <c r="V231" s="28"/>
      <c r="W231" s="28"/>
    </row>
    <row r="232" spans="2:23" ht="15.95" hidden="1" customHeight="1" x14ac:dyDescent="0.25">
      <c r="B232" s="5"/>
      <c r="C232" s="5"/>
      <c r="D232" s="5"/>
      <c r="E232" s="5"/>
      <c r="F232" s="19"/>
      <c r="G232" s="21" t="s">
        <v>49</v>
      </c>
      <c r="H232" s="21" t="s">
        <v>8</v>
      </c>
      <c r="I232" s="21" t="s">
        <v>24</v>
      </c>
      <c r="J232" s="18" t="s">
        <v>29</v>
      </c>
      <c r="K232" s="25">
        <v>874</v>
      </c>
      <c r="L232" s="15">
        <v>45206</v>
      </c>
      <c r="M232" s="6" t="s">
        <v>11</v>
      </c>
      <c r="R232" s="28"/>
      <c r="S232" s="28"/>
      <c r="T232" s="28"/>
      <c r="U232" s="28"/>
      <c r="V232" s="28"/>
      <c r="W232" s="28"/>
    </row>
    <row r="233" spans="2:23" ht="15.95" hidden="1" customHeight="1" x14ac:dyDescent="0.25">
      <c r="B233" s="5"/>
      <c r="C233" s="5"/>
      <c r="D233" s="5"/>
      <c r="E233" s="5"/>
      <c r="F233" s="19"/>
      <c r="G233" s="21" t="s">
        <v>49</v>
      </c>
      <c r="H233" s="21" t="s">
        <v>8</v>
      </c>
      <c r="I233" s="21" t="s">
        <v>24</v>
      </c>
      <c r="J233" s="18" t="s">
        <v>30</v>
      </c>
      <c r="K233" s="25">
        <v>655</v>
      </c>
      <c r="L233" s="15">
        <v>45207</v>
      </c>
      <c r="M233" s="6" t="s">
        <v>11</v>
      </c>
      <c r="R233" s="28"/>
      <c r="S233" s="28"/>
      <c r="T233" s="28"/>
      <c r="U233" s="28"/>
      <c r="V233" s="28"/>
      <c r="W233" s="28"/>
    </row>
    <row r="234" spans="2:23" ht="15.95" hidden="1" customHeight="1" x14ac:dyDescent="0.25">
      <c r="B234" s="5"/>
      <c r="C234" s="5"/>
      <c r="D234" s="5"/>
      <c r="E234" s="5"/>
      <c r="F234" s="19"/>
      <c r="G234" s="21" t="s">
        <v>49</v>
      </c>
      <c r="H234" s="21" t="s">
        <v>8</v>
      </c>
      <c r="I234" s="21" t="s">
        <v>24</v>
      </c>
      <c r="J234" s="18" t="s">
        <v>31</v>
      </c>
      <c r="K234" s="25">
        <v>445</v>
      </c>
      <c r="L234" s="15">
        <v>45208</v>
      </c>
      <c r="M234" s="6" t="s">
        <v>11</v>
      </c>
      <c r="R234" s="28"/>
      <c r="S234" s="28"/>
      <c r="T234" s="28"/>
      <c r="U234" s="28"/>
      <c r="V234" s="28"/>
      <c r="W234" s="28"/>
    </row>
    <row r="235" spans="2:23" ht="15.95" hidden="1" customHeight="1" x14ac:dyDescent="0.25">
      <c r="B235" s="5"/>
      <c r="C235" s="5"/>
      <c r="D235" s="5"/>
      <c r="E235" s="5"/>
      <c r="F235" s="19"/>
      <c r="G235" s="21" t="s">
        <v>49</v>
      </c>
      <c r="H235" s="21" t="s">
        <v>8</v>
      </c>
      <c r="I235" s="21" t="s">
        <v>24</v>
      </c>
      <c r="J235" s="18" t="s">
        <v>19</v>
      </c>
      <c r="K235" s="25">
        <v>400</v>
      </c>
      <c r="L235" s="15">
        <v>45203</v>
      </c>
      <c r="M235" s="6" t="s">
        <v>11</v>
      </c>
      <c r="R235" s="28"/>
      <c r="S235" s="28"/>
      <c r="T235" s="28"/>
      <c r="U235" s="28"/>
      <c r="V235" s="28"/>
      <c r="W235" s="28"/>
    </row>
    <row r="236" spans="2:23" ht="15.95" hidden="1" customHeight="1" x14ac:dyDescent="0.25">
      <c r="B236" s="5"/>
      <c r="C236" s="5"/>
      <c r="D236" s="5"/>
      <c r="E236" s="5"/>
      <c r="F236" s="19"/>
      <c r="G236" s="21" t="s">
        <v>49</v>
      </c>
      <c r="H236" s="21" t="s">
        <v>32</v>
      </c>
      <c r="I236" s="21" t="s">
        <v>33</v>
      </c>
      <c r="J236" s="18" t="s">
        <v>34</v>
      </c>
      <c r="K236" s="26">
        <v>60000</v>
      </c>
      <c r="L236" s="15"/>
      <c r="M236" s="6"/>
      <c r="R236" s="28"/>
      <c r="S236" s="28"/>
      <c r="T236" s="28"/>
      <c r="U236" s="28"/>
      <c r="V236" s="28"/>
      <c r="W236" s="28"/>
    </row>
    <row r="237" spans="2:23" ht="15.95" hidden="1" customHeight="1" x14ac:dyDescent="0.25">
      <c r="B237" s="5"/>
      <c r="C237" s="5"/>
      <c r="D237" s="5"/>
      <c r="E237" s="5"/>
      <c r="F237" s="19"/>
      <c r="G237" s="21" t="s">
        <v>49</v>
      </c>
      <c r="H237" s="21" t="s">
        <v>32</v>
      </c>
      <c r="I237" s="21" t="s">
        <v>33</v>
      </c>
      <c r="J237" s="18" t="s">
        <v>35</v>
      </c>
      <c r="K237" s="26">
        <v>15152</v>
      </c>
      <c r="L237" s="15"/>
      <c r="M237" s="6"/>
      <c r="R237" s="28"/>
      <c r="S237" s="28"/>
      <c r="T237" s="28"/>
      <c r="U237" s="28"/>
      <c r="V237" s="28"/>
      <c r="W237" s="28"/>
    </row>
    <row r="238" spans="2:23" ht="15.95" hidden="1" customHeight="1" x14ac:dyDescent="0.25">
      <c r="B238" s="5"/>
      <c r="C238" s="5"/>
      <c r="D238" s="5"/>
      <c r="E238" s="5"/>
      <c r="F238" s="19"/>
      <c r="G238" s="21" t="s">
        <v>49</v>
      </c>
      <c r="H238" s="21" t="s">
        <v>32</v>
      </c>
      <c r="I238" s="21" t="s">
        <v>36</v>
      </c>
      <c r="J238" s="18" t="s">
        <v>37</v>
      </c>
      <c r="K238" s="26">
        <v>6215</v>
      </c>
      <c r="L238" s="15"/>
      <c r="M238" s="6"/>
      <c r="R238" s="28"/>
      <c r="S238" s="28"/>
      <c r="T238" s="28"/>
      <c r="U238" s="28"/>
      <c r="V238" s="28"/>
      <c r="W238" s="28"/>
    </row>
    <row r="239" spans="2:23" ht="15.95" hidden="1" customHeight="1" x14ac:dyDescent="0.25">
      <c r="B239" s="5"/>
      <c r="C239" s="5"/>
      <c r="D239" s="5"/>
      <c r="E239" s="5"/>
      <c r="F239" s="19"/>
      <c r="G239" s="21" t="s">
        <v>49</v>
      </c>
      <c r="H239" s="21" t="s">
        <v>32</v>
      </c>
      <c r="I239" s="21" t="s">
        <v>36</v>
      </c>
      <c r="J239" s="18" t="s">
        <v>38</v>
      </c>
      <c r="K239" s="26">
        <v>120</v>
      </c>
      <c r="L239" s="15"/>
      <c r="M239" s="6"/>
      <c r="R239" s="28"/>
      <c r="S239" s="28"/>
      <c r="T239" s="28"/>
      <c r="U239" s="28"/>
      <c r="V239" s="28"/>
      <c r="W239" s="28"/>
    </row>
    <row r="240" spans="2:23" ht="15.95" hidden="1" customHeight="1" x14ac:dyDescent="0.25">
      <c r="B240" s="5"/>
      <c r="C240" s="5"/>
      <c r="D240" s="5"/>
      <c r="E240" s="5"/>
      <c r="F240" s="19"/>
      <c r="G240" s="21" t="s">
        <v>48</v>
      </c>
      <c r="H240" s="21" t="s">
        <v>8</v>
      </c>
      <c r="I240" s="21" t="s">
        <v>9</v>
      </c>
      <c r="J240" s="18" t="s">
        <v>10</v>
      </c>
      <c r="K240" s="25">
        <v>4196</v>
      </c>
      <c r="L240" s="15">
        <v>45238</v>
      </c>
      <c r="M240" s="6" t="s">
        <v>11</v>
      </c>
      <c r="R240" s="28"/>
      <c r="S240" s="28"/>
      <c r="T240" s="28"/>
      <c r="U240" s="28"/>
      <c r="V240" s="28"/>
      <c r="W240" s="28"/>
    </row>
    <row r="241" spans="2:23" ht="15.95" hidden="1" customHeight="1" x14ac:dyDescent="0.25">
      <c r="B241" s="5"/>
      <c r="C241" s="5"/>
      <c r="D241" s="5"/>
      <c r="E241" s="5"/>
      <c r="F241" s="19"/>
      <c r="G241" s="21" t="s">
        <v>48</v>
      </c>
      <c r="H241" s="21" t="s">
        <v>8</v>
      </c>
      <c r="I241" s="21" t="s">
        <v>9</v>
      </c>
      <c r="J241" s="18" t="s">
        <v>12</v>
      </c>
      <c r="K241" s="25">
        <v>416</v>
      </c>
      <c r="L241" s="15">
        <v>45233</v>
      </c>
      <c r="M241" s="6" t="s">
        <v>11</v>
      </c>
      <c r="R241" s="28"/>
      <c r="S241" s="28"/>
      <c r="T241" s="28"/>
      <c r="U241" s="28"/>
      <c r="V241" s="28"/>
      <c r="W241" s="28"/>
    </row>
    <row r="242" spans="2:23" ht="15.95" hidden="1" customHeight="1" x14ac:dyDescent="0.25">
      <c r="B242" s="5"/>
      <c r="C242" s="5"/>
      <c r="D242" s="5"/>
      <c r="E242" s="5"/>
      <c r="F242" s="19"/>
      <c r="G242" s="21" t="s">
        <v>48</v>
      </c>
      <c r="H242" s="21" t="s">
        <v>8</v>
      </c>
      <c r="I242" s="21" t="s">
        <v>9</v>
      </c>
      <c r="J242" s="18" t="s">
        <v>13</v>
      </c>
      <c r="K242" s="25">
        <v>16</v>
      </c>
      <c r="L242" s="15">
        <v>45234</v>
      </c>
      <c r="M242" s="6" t="s">
        <v>11</v>
      </c>
      <c r="R242" s="28"/>
      <c r="S242" s="28"/>
      <c r="T242" s="28"/>
      <c r="U242" s="28"/>
      <c r="V242" s="28"/>
      <c r="W242" s="28"/>
    </row>
    <row r="243" spans="2:23" ht="15.95" hidden="1" customHeight="1" x14ac:dyDescent="0.25">
      <c r="B243" s="5"/>
      <c r="C243" s="5"/>
      <c r="D243" s="5"/>
      <c r="E243" s="5"/>
      <c r="F243" s="19"/>
      <c r="G243" s="21" t="s">
        <v>48</v>
      </c>
      <c r="H243" s="21" t="s">
        <v>8</v>
      </c>
      <c r="I243" s="21" t="s">
        <v>9</v>
      </c>
      <c r="J243" s="18" t="s">
        <v>14</v>
      </c>
      <c r="K243" s="25">
        <v>465</v>
      </c>
      <c r="L243" s="15">
        <v>45234</v>
      </c>
      <c r="M243" s="6" t="s">
        <v>11</v>
      </c>
      <c r="R243" s="28"/>
      <c r="S243" s="28"/>
      <c r="T243" s="28"/>
      <c r="U243" s="28"/>
      <c r="V243" s="28"/>
      <c r="W243" s="28"/>
    </row>
    <row r="244" spans="2:23" ht="15.95" hidden="1" customHeight="1" x14ac:dyDescent="0.25">
      <c r="B244" s="5"/>
      <c r="C244" s="5"/>
      <c r="D244" s="5"/>
      <c r="E244" s="5"/>
      <c r="F244" s="19"/>
      <c r="G244" s="21" t="s">
        <v>48</v>
      </c>
      <c r="H244" s="21" t="s">
        <v>8</v>
      </c>
      <c r="I244" s="21" t="s">
        <v>9</v>
      </c>
      <c r="J244" s="18" t="s">
        <v>15</v>
      </c>
      <c r="K244" s="25">
        <v>498</v>
      </c>
      <c r="L244" s="15">
        <v>45236</v>
      </c>
      <c r="M244" s="6" t="s">
        <v>11</v>
      </c>
      <c r="R244" s="28"/>
      <c r="S244" s="28"/>
      <c r="T244" s="28"/>
      <c r="U244" s="28"/>
      <c r="V244" s="28"/>
      <c r="W244" s="28"/>
    </row>
    <row r="245" spans="2:23" ht="15.95" hidden="1" customHeight="1" x14ac:dyDescent="0.25">
      <c r="B245" s="5"/>
      <c r="C245" s="5"/>
      <c r="D245" s="5"/>
      <c r="E245" s="5"/>
      <c r="F245" s="19"/>
      <c r="G245" s="21" t="s">
        <v>48</v>
      </c>
      <c r="H245" s="21" t="s">
        <v>8</v>
      </c>
      <c r="I245" s="21" t="s">
        <v>9</v>
      </c>
      <c r="J245" s="18" t="s">
        <v>16</v>
      </c>
      <c r="K245" s="25">
        <v>898</v>
      </c>
      <c r="L245" s="15">
        <v>45237</v>
      </c>
      <c r="M245" s="6" t="s">
        <v>11</v>
      </c>
      <c r="R245" s="28"/>
      <c r="S245" s="28"/>
      <c r="T245" s="28"/>
      <c r="U245" s="28"/>
      <c r="V245" s="28"/>
      <c r="W245" s="28"/>
    </row>
    <row r="246" spans="2:23" ht="15.95" hidden="1" customHeight="1" x14ac:dyDescent="0.25">
      <c r="B246" s="5"/>
      <c r="C246" s="5"/>
      <c r="D246" s="5"/>
      <c r="E246" s="5"/>
      <c r="F246" s="19"/>
      <c r="G246" s="21" t="s">
        <v>48</v>
      </c>
      <c r="H246" s="21" t="s">
        <v>8</v>
      </c>
      <c r="I246" s="21" t="s">
        <v>9</v>
      </c>
      <c r="J246" s="18" t="s">
        <v>17</v>
      </c>
      <c r="K246" s="25">
        <v>478</v>
      </c>
      <c r="L246" s="15">
        <v>45236</v>
      </c>
      <c r="M246" s="6" t="s">
        <v>11</v>
      </c>
      <c r="R246" s="28"/>
      <c r="S246" s="28"/>
      <c r="T246" s="28"/>
      <c r="U246" s="28"/>
      <c r="V246" s="28"/>
      <c r="W246" s="28"/>
    </row>
    <row r="247" spans="2:23" ht="15.95" hidden="1" customHeight="1" x14ac:dyDescent="0.25">
      <c r="B247" s="5"/>
      <c r="C247" s="5"/>
      <c r="D247" s="5"/>
      <c r="E247" s="5"/>
      <c r="F247" s="19"/>
      <c r="G247" s="21" t="s">
        <v>48</v>
      </c>
      <c r="H247" s="21" t="s">
        <v>8</v>
      </c>
      <c r="I247" s="21" t="s">
        <v>9</v>
      </c>
      <c r="J247" s="18" t="s">
        <v>18</v>
      </c>
      <c r="K247" s="25">
        <v>987</v>
      </c>
      <c r="L247" s="15">
        <v>45237</v>
      </c>
      <c r="M247" s="6" t="s">
        <v>11</v>
      </c>
      <c r="R247" s="28"/>
      <c r="S247" s="28"/>
      <c r="T247" s="28"/>
      <c r="U247" s="28"/>
      <c r="V247" s="28"/>
      <c r="W247" s="28"/>
    </row>
    <row r="248" spans="2:23" ht="15.95" hidden="1" customHeight="1" x14ac:dyDescent="0.25">
      <c r="B248" s="5"/>
      <c r="C248" s="5"/>
      <c r="D248" s="5"/>
      <c r="E248" s="5"/>
      <c r="F248" s="19"/>
      <c r="G248" s="21" t="s">
        <v>48</v>
      </c>
      <c r="H248" s="21" t="s">
        <v>8</v>
      </c>
      <c r="I248" s="21" t="s">
        <v>9</v>
      </c>
      <c r="J248" s="18" t="s">
        <v>19</v>
      </c>
      <c r="K248" s="25">
        <v>847</v>
      </c>
      <c r="L248" s="15">
        <v>45238</v>
      </c>
      <c r="M248" s="6" t="s">
        <v>11</v>
      </c>
      <c r="R248" s="28"/>
      <c r="S248" s="28"/>
      <c r="T248" s="28"/>
      <c r="U248" s="28"/>
      <c r="V248" s="28"/>
      <c r="W248" s="28"/>
    </row>
    <row r="249" spans="2:23" ht="15.95" hidden="1" customHeight="1" x14ac:dyDescent="0.25">
      <c r="B249" s="5"/>
      <c r="C249" s="5"/>
      <c r="D249" s="5"/>
      <c r="E249" s="5"/>
      <c r="F249" s="19"/>
      <c r="G249" s="21" t="s">
        <v>48</v>
      </c>
      <c r="H249" s="21" t="s">
        <v>8</v>
      </c>
      <c r="I249" s="21" t="s">
        <v>20</v>
      </c>
      <c r="J249" s="18" t="s">
        <v>21</v>
      </c>
      <c r="K249" s="25">
        <v>489</v>
      </c>
      <c r="L249" s="15">
        <v>45239</v>
      </c>
      <c r="M249" s="6" t="s">
        <v>11</v>
      </c>
      <c r="R249" s="28"/>
      <c r="S249" s="28"/>
      <c r="T249" s="28"/>
      <c r="U249" s="28"/>
      <c r="V249" s="28"/>
      <c r="W249" s="28"/>
    </row>
    <row r="250" spans="2:23" ht="15.95" hidden="1" customHeight="1" x14ac:dyDescent="0.25">
      <c r="B250" s="5"/>
      <c r="C250" s="5"/>
      <c r="D250" s="5"/>
      <c r="E250" s="5"/>
      <c r="F250" s="19"/>
      <c r="G250" s="21" t="s">
        <v>48</v>
      </c>
      <c r="H250" s="21" t="s">
        <v>8</v>
      </c>
      <c r="I250" s="21" t="s">
        <v>20</v>
      </c>
      <c r="J250" s="18" t="s">
        <v>22</v>
      </c>
      <c r="K250" s="25">
        <v>787</v>
      </c>
      <c r="L250" s="15">
        <v>45234</v>
      </c>
      <c r="M250" s="6" t="s">
        <v>11</v>
      </c>
      <c r="R250" s="28"/>
      <c r="S250" s="28"/>
      <c r="T250" s="28"/>
      <c r="U250" s="28"/>
      <c r="V250" s="28"/>
      <c r="W250" s="28"/>
    </row>
    <row r="251" spans="2:23" ht="15.95" hidden="1" customHeight="1" x14ac:dyDescent="0.25">
      <c r="B251" s="5"/>
      <c r="C251" s="5"/>
      <c r="D251" s="5"/>
      <c r="E251" s="5"/>
      <c r="F251" s="19"/>
      <c r="G251" s="21" t="s">
        <v>48</v>
      </c>
      <c r="H251" s="21" t="s">
        <v>8</v>
      </c>
      <c r="I251" s="21" t="s">
        <v>20</v>
      </c>
      <c r="J251" s="18" t="s">
        <v>23</v>
      </c>
      <c r="K251" s="25">
        <v>897</v>
      </c>
      <c r="L251" s="15">
        <v>45235</v>
      </c>
      <c r="M251" s="6" t="s">
        <v>11</v>
      </c>
      <c r="R251" s="28"/>
      <c r="S251" s="28"/>
      <c r="T251" s="28"/>
      <c r="U251" s="28"/>
      <c r="V251" s="28"/>
      <c r="W251" s="28"/>
    </row>
    <row r="252" spans="2:23" ht="15.95" hidden="1" customHeight="1" x14ac:dyDescent="0.25">
      <c r="B252" s="5"/>
      <c r="C252" s="5"/>
      <c r="D252" s="5"/>
      <c r="E252" s="5"/>
      <c r="F252" s="19"/>
      <c r="G252" s="21" t="s">
        <v>48</v>
      </c>
      <c r="H252" s="21" t="s">
        <v>8</v>
      </c>
      <c r="I252" s="21" t="s">
        <v>24</v>
      </c>
      <c r="J252" s="18" t="s">
        <v>10</v>
      </c>
      <c r="K252" s="25">
        <v>849</v>
      </c>
      <c r="L252" s="15">
        <v>45236</v>
      </c>
      <c r="M252" s="6" t="s">
        <v>11</v>
      </c>
      <c r="R252" s="28"/>
      <c r="S252" s="28"/>
      <c r="T252" s="28"/>
      <c r="U252" s="28"/>
      <c r="V252" s="28"/>
      <c r="W252" s="28"/>
    </row>
    <row r="253" spans="2:23" ht="15.95" hidden="1" customHeight="1" x14ac:dyDescent="0.25">
      <c r="B253" s="5"/>
      <c r="C253" s="5"/>
      <c r="D253" s="5"/>
      <c r="E253" s="5"/>
      <c r="F253" s="19"/>
      <c r="G253" s="21" t="s">
        <v>48</v>
      </c>
      <c r="H253" s="21" t="s">
        <v>8</v>
      </c>
      <c r="I253" s="21" t="s">
        <v>24</v>
      </c>
      <c r="J253" s="18" t="s">
        <v>25</v>
      </c>
      <c r="K253" s="25">
        <v>987</v>
      </c>
      <c r="L253" s="15">
        <v>45237</v>
      </c>
      <c r="M253" s="6" t="s">
        <v>11</v>
      </c>
      <c r="R253" s="28"/>
      <c r="S253" s="28"/>
      <c r="T253" s="28"/>
      <c r="U253" s="28"/>
      <c r="V253" s="28"/>
      <c r="W253" s="28"/>
    </row>
    <row r="254" spans="2:23" ht="15.95" hidden="1" customHeight="1" x14ac:dyDescent="0.25">
      <c r="B254" s="5"/>
      <c r="C254" s="5"/>
      <c r="D254" s="5"/>
      <c r="E254" s="5"/>
      <c r="F254" s="19"/>
      <c r="G254" s="21" t="s">
        <v>48</v>
      </c>
      <c r="H254" s="21" t="s">
        <v>8</v>
      </c>
      <c r="I254" s="21" t="s">
        <v>24</v>
      </c>
      <c r="J254" s="18" t="s">
        <v>26</v>
      </c>
      <c r="K254" s="25">
        <v>988</v>
      </c>
      <c r="L254" s="15">
        <v>45233</v>
      </c>
      <c r="M254" s="6" t="s">
        <v>11</v>
      </c>
      <c r="R254" s="28"/>
      <c r="S254" s="28"/>
      <c r="T254" s="28"/>
      <c r="U254" s="28"/>
      <c r="V254" s="28"/>
      <c r="W254" s="28"/>
    </row>
    <row r="255" spans="2:23" ht="15.95" hidden="1" customHeight="1" x14ac:dyDescent="0.25">
      <c r="B255" s="5"/>
      <c r="C255" s="5"/>
      <c r="D255" s="5"/>
      <c r="E255" s="5"/>
      <c r="F255" s="19"/>
      <c r="G255" s="21" t="s">
        <v>48</v>
      </c>
      <c r="H255" s="21" t="s">
        <v>8</v>
      </c>
      <c r="I255" s="21" t="s">
        <v>24</v>
      </c>
      <c r="J255" s="18" t="s">
        <v>27</v>
      </c>
      <c r="K255" s="25">
        <v>487</v>
      </c>
      <c r="L255" s="15">
        <v>45234</v>
      </c>
      <c r="M255" s="6" t="s">
        <v>11</v>
      </c>
      <c r="R255" s="28"/>
      <c r="S255" s="28"/>
      <c r="T255" s="28"/>
      <c r="U255" s="28"/>
      <c r="V255" s="28"/>
      <c r="W255" s="28"/>
    </row>
    <row r="256" spans="2:23" ht="15.95" hidden="1" customHeight="1" x14ac:dyDescent="0.25">
      <c r="B256" s="5"/>
      <c r="C256" s="5"/>
      <c r="D256" s="5"/>
      <c r="E256" s="5"/>
      <c r="F256" s="19"/>
      <c r="G256" s="21" t="s">
        <v>48</v>
      </c>
      <c r="H256" s="21" t="s">
        <v>8</v>
      </c>
      <c r="I256" s="21" t="s">
        <v>24</v>
      </c>
      <c r="J256" s="18" t="s">
        <v>28</v>
      </c>
      <c r="K256" s="25">
        <v>898</v>
      </c>
      <c r="L256" s="15">
        <v>45236</v>
      </c>
      <c r="M256" s="6" t="s">
        <v>11</v>
      </c>
      <c r="R256" s="28"/>
      <c r="S256" s="28"/>
      <c r="T256" s="28"/>
      <c r="U256" s="28"/>
      <c r="V256" s="28"/>
      <c r="W256" s="28"/>
    </row>
    <row r="257" spans="2:23" ht="15.95" hidden="1" customHeight="1" x14ac:dyDescent="0.25">
      <c r="B257" s="5"/>
      <c r="C257" s="5"/>
      <c r="D257" s="5"/>
      <c r="E257" s="5"/>
      <c r="F257" s="19"/>
      <c r="G257" s="21" t="s">
        <v>48</v>
      </c>
      <c r="H257" s="21" t="s">
        <v>8</v>
      </c>
      <c r="I257" s="21" t="s">
        <v>24</v>
      </c>
      <c r="J257" s="18" t="s">
        <v>29</v>
      </c>
      <c r="K257" s="25">
        <v>549</v>
      </c>
      <c r="L257" s="15">
        <v>45237</v>
      </c>
      <c r="M257" s="6" t="s">
        <v>11</v>
      </c>
      <c r="R257" s="28"/>
      <c r="S257" s="28"/>
      <c r="T257" s="28"/>
      <c r="U257" s="28"/>
      <c r="V257" s="28"/>
      <c r="W257" s="28"/>
    </row>
    <row r="258" spans="2:23" ht="15.95" hidden="1" customHeight="1" x14ac:dyDescent="0.25">
      <c r="B258" s="5"/>
      <c r="C258" s="5"/>
      <c r="D258" s="5"/>
      <c r="E258" s="5"/>
      <c r="F258" s="19"/>
      <c r="G258" s="21" t="s">
        <v>48</v>
      </c>
      <c r="H258" s="21" t="s">
        <v>8</v>
      </c>
      <c r="I258" s="21" t="s">
        <v>24</v>
      </c>
      <c r="J258" s="18" t="s">
        <v>30</v>
      </c>
      <c r="K258" s="25">
        <v>897</v>
      </c>
      <c r="L258" s="15">
        <v>45238</v>
      </c>
      <c r="M258" s="6" t="s">
        <v>11</v>
      </c>
      <c r="R258" s="28"/>
      <c r="S258" s="28"/>
      <c r="T258" s="28"/>
      <c r="U258" s="28"/>
      <c r="V258" s="28"/>
      <c r="W258" s="28"/>
    </row>
    <row r="259" spans="2:23" ht="15.95" hidden="1" customHeight="1" x14ac:dyDescent="0.25">
      <c r="B259" s="5"/>
      <c r="C259" s="5"/>
      <c r="D259" s="5"/>
      <c r="E259" s="5"/>
      <c r="F259" s="19"/>
      <c r="G259" s="21" t="s">
        <v>48</v>
      </c>
      <c r="H259" s="21" t="s">
        <v>8</v>
      </c>
      <c r="I259" s="21" t="s">
        <v>24</v>
      </c>
      <c r="J259" s="18" t="s">
        <v>31</v>
      </c>
      <c r="K259" s="25">
        <v>8498</v>
      </c>
      <c r="L259" s="15">
        <v>45239</v>
      </c>
      <c r="M259" s="6" t="s">
        <v>11</v>
      </c>
      <c r="R259" s="28"/>
      <c r="S259" s="28"/>
      <c r="T259" s="28"/>
      <c r="U259" s="28"/>
      <c r="V259" s="28"/>
      <c r="W259" s="28"/>
    </row>
    <row r="260" spans="2:23" ht="15.95" hidden="1" customHeight="1" x14ac:dyDescent="0.25">
      <c r="B260" s="5"/>
      <c r="C260" s="5"/>
      <c r="D260" s="5"/>
      <c r="E260" s="5"/>
      <c r="F260" s="19"/>
      <c r="G260" s="21" t="s">
        <v>48</v>
      </c>
      <c r="H260" s="21" t="s">
        <v>8</v>
      </c>
      <c r="I260" s="21" t="s">
        <v>24</v>
      </c>
      <c r="J260" s="18" t="s">
        <v>19</v>
      </c>
      <c r="K260" s="25">
        <v>49</v>
      </c>
      <c r="L260" s="15">
        <v>45234</v>
      </c>
      <c r="M260" s="6" t="s">
        <v>11</v>
      </c>
      <c r="R260" s="28"/>
      <c r="S260" s="28"/>
      <c r="T260" s="28"/>
      <c r="U260" s="28"/>
      <c r="V260" s="28"/>
      <c r="W260" s="28"/>
    </row>
    <row r="261" spans="2:23" ht="15.95" hidden="1" customHeight="1" x14ac:dyDescent="0.25">
      <c r="B261" s="5"/>
      <c r="C261" s="5"/>
      <c r="D261" s="5"/>
      <c r="E261" s="5"/>
      <c r="F261" s="19"/>
      <c r="G261" s="21" t="s">
        <v>48</v>
      </c>
      <c r="H261" s="21" t="s">
        <v>32</v>
      </c>
      <c r="I261" s="21" t="s">
        <v>33</v>
      </c>
      <c r="J261" s="18" t="s">
        <v>34</v>
      </c>
      <c r="K261" s="26">
        <v>45000</v>
      </c>
      <c r="L261" s="15"/>
      <c r="M261" s="6"/>
      <c r="R261" s="28"/>
      <c r="S261" s="28"/>
      <c r="T261" s="28"/>
      <c r="U261" s="28"/>
      <c r="V261" s="28"/>
      <c r="W261" s="28"/>
    </row>
    <row r="262" spans="2:23" ht="15.95" hidden="1" customHeight="1" x14ac:dyDescent="0.25">
      <c r="B262" s="5"/>
      <c r="C262" s="5"/>
      <c r="D262" s="5"/>
      <c r="E262" s="5"/>
      <c r="F262" s="19"/>
      <c r="G262" s="21" t="s">
        <v>48</v>
      </c>
      <c r="H262" s="21" t="s">
        <v>32</v>
      </c>
      <c r="I262" s="21" t="s">
        <v>33</v>
      </c>
      <c r="J262" s="18" t="s">
        <v>35</v>
      </c>
      <c r="K262" s="26">
        <v>6587</v>
      </c>
      <c r="L262" s="15"/>
      <c r="M262" s="6"/>
      <c r="R262" s="28"/>
      <c r="S262" s="28"/>
      <c r="T262" s="28"/>
      <c r="U262" s="28"/>
      <c r="V262" s="28"/>
      <c r="W262" s="28"/>
    </row>
    <row r="263" spans="2:23" ht="15.95" hidden="1" customHeight="1" x14ac:dyDescent="0.25">
      <c r="B263" s="5"/>
      <c r="C263" s="5"/>
      <c r="D263" s="5"/>
      <c r="E263" s="5"/>
      <c r="F263" s="19"/>
      <c r="G263" s="21" t="s">
        <v>48</v>
      </c>
      <c r="H263" s="21" t="s">
        <v>32</v>
      </c>
      <c r="I263" s="21" t="s">
        <v>36</v>
      </c>
      <c r="J263" s="18" t="s">
        <v>37</v>
      </c>
      <c r="K263" s="26">
        <v>564</v>
      </c>
      <c r="L263" s="15"/>
      <c r="M263" s="6"/>
      <c r="R263" s="28"/>
      <c r="S263" s="28"/>
      <c r="T263" s="28"/>
      <c r="U263" s="28"/>
      <c r="V263" s="28"/>
      <c r="W263" s="28"/>
    </row>
    <row r="264" spans="2:23" ht="15.95" hidden="1" customHeight="1" x14ac:dyDescent="0.25">
      <c r="B264" s="5"/>
      <c r="C264" s="5"/>
      <c r="D264" s="5"/>
      <c r="E264" s="5"/>
      <c r="F264" s="19"/>
      <c r="G264" s="21" t="s">
        <v>48</v>
      </c>
      <c r="H264" s="21" t="s">
        <v>32</v>
      </c>
      <c r="I264" s="21" t="s">
        <v>36</v>
      </c>
      <c r="J264" s="18" t="s">
        <v>38</v>
      </c>
      <c r="K264" s="26">
        <v>50</v>
      </c>
      <c r="L264" s="15"/>
      <c r="M264" s="6"/>
      <c r="R264" s="28"/>
      <c r="S264" s="28"/>
      <c r="T264" s="28"/>
      <c r="U264" s="28"/>
      <c r="V264" s="28"/>
      <c r="W264" s="28"/>
    </row>
    <row r="265" spans="2:23" ht="15.95" hidden="1" customHeight="1" x14ac:dyDescent="0.25">
      <c r="B265" s="5"/>
      <c r="C265" s="5"/>
      <c r="D265" s="5"/>
      <c r="E265" s="5"/>
      <c r="F265" s="19"/>
      <c r="G265" s="21" t="s">
        <v>39</v>
      </c>
      <c r="H265" s="21" t="s">
        <v>8</v>
      </c>
      <c r="I265" s="21" t="s">
        <v>9</v>
      </c>
      <c r="J265" s="18" t="s">
        <v>10</v>
      </c>
      <c r="K265" s="25">
        <v>1658</v>
      </c>
      <c r="L265" s="15">
        <v>45139</v>
      </c>
      <c r="M265" s="6" t="s">
        <v>11</v>
      </c>
      <c r="R265" s="28"/>
      <c r="S265" s="28"/>
      <c r="T265" s="28"/>
      <c r="U265" s="28"/>
      <c r="V265" s="28"/>
      <c r="W265" s="28"/>
    </row>
    <row r="266" spans="2:23" ht="15.95" hidden="1" customHeight="1" x14ac:dyDescent="0.25">
      <c r="B266" s="5"/>
      <c r="C266" s="5"/>
      <c r="D266" s="5"/>
      <c r="E266" s="5"/>
      <c r="F266" s="19"/>
      <c r="G266" s="21" t="s">
        <v>39</v>
      </c>
      <c r="H266" s="21" t="s">
        <v>8</v>
      </c>
      <c r="I266" s="21" t="s">
        <v>9</v>
      </c>
      <c r="J266" s="18" t="s">
        <v>12</v>
      </c>
      <c r="K266" s="25">
        <v>6515</v>
      </c>
      <c r="L266" s="15">
        <v>45145</v>
      </c>
      <c r="M266" s="6" t="s">
        <v>11</v>
      </c>
      <c r="R266" s="28"/>
      <c r="S266" s="28"/>
      <c r="T266" s="28"/>
      <c r="U266" s="28"/>
      <c r="V266" s="28"/>
      <c r="W266" s="28"/>
    </row>
    <row r="267" spans="2:23" ht="15.95" hidden="1" customHeight="1" x14ac:dyDescent="0.25">
      <c r="B267" s="5"/>
      <c r="C267" s="5"/>
      <c r="D267" s="5"/>
      <c r="E267" s="5"/>
      <c r="F267" s="19"/>
      <c r="G267" s="21" t="s">
        <v>39</v>
      </c>
      <c r="H267" s="21" t="s">
        <v>8</v>
      </c>
      <c r="I267" s="21" t="s">
        <v>9</v>
      </c>
      <c r="J267" s="18" t="s">
        <v>13</v>
      </c>
      <c r="K267" s="25">
        <v>315</v>
      </c>
      <c r="L267" s="15">
        <v>45140</v>
      </c>
      <c r="M267" s="6" t="s">
        <v>11</v>
      </c>
      <c r="R267" s="28"/>
      <c r="S267" s="28"/>
      <c r="T267" s="28"/>
      <c r="U267" s="28"/>
      <c r="V267" s="28"/>
      <c r="W267" s="28"/>
    </row>
    <row r="268" spans="2:23" ht="15.95" hidden="1" customHeight="1" x14ac:dyDescent="0.25">
      <c r="B268" s="5"/>
      <c r="C268" s="5"/>
      <c r="D268" s="5"/>
      <c r="E268" s="5"/>
      <c r="F268" s="19"/>
      <c r="G268" s="21" t="s">
        <v>39</v>
      </c>
      <c r="H268" s="21" t="s">
        <v>8</v>
      </c>
      <c r="I268" s="21" t="s">
        <v>9</v>
      </c>
      <c r="J268" s="18" t="s">
        <v>14</v>
      </c>
      <c r="K268" s="25">
        <v>847</v>
      </c>
      <c r="L268" s="15">
        <v>45142</v>
      </c>
      <c r="M268" s="6" t="s">
        <v>11</v>
      </c>
      <c r="R268" s="28"/>
      <c r="S268" s="28"/>
      <c r="T268" s="28"/>
      <c r="U268" s="28"/>
      <c r="V268" s="28"/>
      <c r="W268" s="28"/>
    </row>
    <row r="269" spans="2:23" ht="15.95" hidden="1" customHeight="1" x14ac:dyDescent="0.25">
      <c r="B269" s="5"/>
      <c r="C269" s="5"/>
      <c r="D269" s="5"/>
      <c r="E269" s="5"/>
      <c r="F269" s="19"/>
      <c r="G269" s="21" t="s">
        <v>39</v>
      </c>
      <c r="H269" s="21" t="s">
        <v>8</v>
      </c>
      <c r="I269" s="21" t="s">
        <v>9</v>
      </c>
      <c r="J269" s="18" t="s">
        <v>15</v>
      </c>
      <c r="K269" s="25">
        <v>497</v>
      </c>
      <c r="L269" s="15">
        <v>45142</v>
      </c>
      <c r="M269" s="6" t="s">
        <v>11</v>
      </c>
      <c r="R269" s="28"/>
      <c r="S269" s="28"/>
      <c r="T269" s="28"/>
      <c r="U269" s="28"/>
      <c r="V269" s="28"/>
      <c r="W269" s="28"/>
    </row>
    <row r="270" spans="2:23" ht="15.95" hidden="1" customHeight="1" x14ac:dyDescent="0.25">
      <c r="B270" s="5"/>
      <c r="C270" s="5"/>
      <c r="D270" s="5"/>
      <c r="E270" s="5"/>
      <c r="F270" s="19"/>
      <c r="G270" s="21" t="s">
        <v>39</v>
      </c>
      <c r="H270" s="21" t="s">
        <v>8</v>
      </c>
      <c r="I270" s="21" t="s">
        <v>9</v>
      </c>
      <c r="J270" s="18" t="s">
        <v>16</v>
      </c>
      <c r="K270" s="25">
        <v>568</v>
      </c>
      <c r="L270" s="15">
        <v>45143</v>
      </c>
      <c r="M270" s="6" t="s">
        <v>40</v>
      </c>
      <c r="R270" s="28"/>
      <c r="S270" s="28"/>
      <c r="T270" s="28"/>
      <c r="U270" s="28"/>
      <c r="V270" s="28"/>
      <c r="W270" s="28"/>
    </row>
    <row r="271" spans="2:23" ht="15.95" hidden="1" customHeight="1" x14ac:dyDescent="0.25">
      <c r="B271" s="5"/>
      <c r="C271" s="5"/>
      <c r="D271" s="5"/>
      <c r="E271" s="5"/>
      <c r="F271" s="19"/>
      <c r="G271" s="21" t="s">
        <v>39</v>
      </c>
      <c r="H271" s="21" t="s">
        <v>8</v>
      </c>
      <c r="I271" s="21" t="s">
        <v>9</v>
      </c>
      <c r="J271" s="18" t="s">
        <v>17</v>
      </c>
      <c r="K271" s="25">
        <v>895</v>
      </c>
      <c r="L271" s="15">
        <v>45144</v>
      </c>
      <c r="M271" s="6" t="s">
        <v>11</v>
      </c>
      <c r="R271" s="28"/>
      <c r="S271" s="28"/>
      <c r="T271" s="28"/>
      <c r="U271" s="28"/>
      <c r="V271" s="28"/>
      <c r="W271" s="28"/>
    </row>
    <row r="272" spans="2:23" ht="15.95" hidden="1" customHeight="1" x14ac:dyDescent="0.25">
      <c r="B272" s="5"/>
      <c r="C272" s="5"/>
      <c r="D272" s="5"/>
      <c r="E272" s="5"/>
      <c r="F272" s="19"/>
      <c r="G272" s="21" t="s">
        <v>39</v>
      </c>
      <c r="H272" s="21" t="s">
        <v>8</v>
      </c>
      <c r="I272" s="21" t="s">
        <v>9</v>
      </c>
      <c r="J272" s="18" t="s">
        <v>18</v>
      </c>
      <c r="K272" s="25">
        <v>658</v>
      </c>
      <c r="L272" s="15">
        <v>45145</v>
      </c>
      <c r="M272" s="6" t="s">
        <v>11</v>
      </c>
      <c r="R272" s="28"/>
      <c r="S272" s="28"/>
      <c r="T272" s="28"/>
      <c r="U272" s="28"/>
      <c r="V272" s="28"/>
      <c r="W272" s="28"/>
    </row>
    <row r="273" spans="2:23" ht="15.95" hidden="1" customHeight="1" x14ac:dyDescent="0.25">
      <c r="B273" s="5"/>
      <c r="C273" s="5"/>
      <c r="D273" s="5"/>
      <c r="E273" s="5"/>
      <c r="F273" s="19"/>
      <c r="G273" s="21" t="s">
        <v>39</v>
      </c>
      <c r="H273" s="21" t="s">
        <v>8</v>
      </c>
      <c r="I273" s="21" t="s">
        <v>9</v>
      </c>
      <c r="J273" s="18" t="s">
        <v>19</v>
      </c>
      <c r="K273" s="25">
        <v>564</v>
      </c>
      <c r="L273" s="15">
        <v>45146</v>
      </c>
      <c r="M273" s="6" t="s">
        <v>40</v>
      </c>
      <c r="R273" s="28"/>
      <c r="S273" s="28"/>
      <c r="T273" s="28"/>
      <c r="U273" s="28"/>
      <c r="V273" s="28"/>
      <c r="W273" s="28"/>
    </row>
    <row r="274" spans="2:23" ht="15.95" hidden="1" customHeight="1" x14ac:dyDescent="0.25">
      <c r="B274" s="5"/>
      <c r="C274" s="5"/>
      <c r="D274" s="5"/>
      <c r="E274" s="5"/>
      <c r="F274" s="19"/>
      <c r="G274" s="21" t="s">
        <v>39</v>
      </c>
      <c r="H274" s="21" t="s">
        <v>8</v>
      </c>
      <c r="I274" s="21" t="s">
        <v>20</v>
      </c>
      <c r="J274" s="18" t="s">
        <v>21</v>
      </c>
      <c r="K274" s="25">
        <v>848</v>
      </c>
      <c r="L274" s="15">
        <v>45147</v>
      </c>
      <c r="M274" s="6" t="s">
        <v>11</v>
      </c>
      <c r="R274" s="28"/>
      <c r="S274" s="28"/>
      <c r="T274" s="28"/>
      <c r="U274" s="28"/>
      <c r="V274" s="28"/>
      <c r="W274" s="28"/>
    </row>
    <row r="275" spans="2:23" ht="15.95" hidden="1" customHeight="1" x14ac:dyDescent="0.25">
      <c r="B275" s="5"/>
      <c r="C275" s="5"/>
      <c r="D275" s="5"/>
      <c r="E275" s="5"/>
      <c r="F275" s="19"/>
      <c r="G275" s="21" t="s">
        <v>39</v>
      </c>
      <c r="H275" s="21" t="s">
        <v>8</v>
      </c>
      <c r="I275" s="21" t="s">
        <v>20</v>
      </c>
      <c r="J275" s="18" t="s">
        <v>22</v>
      </c>
      <c r="K275" s="25">
        <v>658</v>
      </c>
      <c r="L275" s="15">
        <v>45142</v>
      </c>
      <c r="M275" s="6" t="s">
        <v>11</v>
      </c>
      <c r="R275" s="28"/>
      <c r="S275" s="28"/>
      <c r="T275" s="28"/>
      <c r="U275" s="28"/>
      <c r="V275" s="28"/>
      <c r="W275" s="28"/>
    </row>
    <row r="276" spans="2:23" ht="15.95" hidden="1" customHeight="1" x14ac:dyDescent="0.25">
      <c r="B276" s="5"/>
      <c r="C276" s="5"/>
      <c r="D276" s="5"/>
      <c r="E276" s="5"/>
      <c r="F276" s="19"/>
      <c r="G276" s="21" t="s">
        <v>39</v>
      </c>
      <c r="H276" s="21" t="s">
        <v>8</v>
      </c>
      <c r="I276" s="21" t="s">
        <v>20</v>
      </c>
      <c r="J276" s="18" t="s">
        <v>23</v>
      </c>
      <c r="K276" s="25">
        <v>985</v>
      </c>
      <c r="L276" s="15">
        <v>45143</v>
      </c>
      <c r="M276" s="6" t="s">
        <v>40</v>
      </c>
      <c r="R276" s="28"/>
      <c r="S276" s="28"/>
      <c r="T276" s="28"/>
      <c r="U276" s="28"/>
      <c r="V276" s="28"/>
      <c r="W276" s="28"/>
    </row>
    <row r="277" spans="2:23" ht="15.95" hidden="1" customHeight="1" x14ac:dyDescent="0.25">
      <c r="B277" s="5"/>
      <c r="C277" s="5"/>
      <c r="D277" s="5"/>
      <c r="E277" s="5"/>
      <c r="F277" s="19"/>
      <c r="G277" s="21" t="s">
        <v>39</v>
      </c>
      <c r="H277" s="21" t="s">
        <v>8</v>
      </c>
      <c r="I277" s="21" t="s">
        <v>24</v>
      </c>
      <c r="J277" s="18" t="s">
        <v>10</v>
      </c>
      <c r="K277" s="25">
        <v>584</v>
      </c>
      <c r="L277" s="15">
        <v>45144</v>
      </c>
      <c r="M277" s="6" t="s">
        <v>11</v>
      </c>
      <c r="R277" s="28"/>
      <c r="S277" s="28"/>
      <c r="T277" s="28"/>
      <c r="U277" s="28"/>
      <c r="V277" s="28"/>
      <c r="W277" s="28"/>
    </row>
    <row r="278" spans="2:23" ht="15.95" hidden="1" customHeight="1" x14ac:dyDescent="0.25">
      <c r="B278" s="5"/>
      <c r="C278" s="5"/>
      <c r="D278" s="5"/>
      <c r="E278" s="5"/>
      <c r="F278" s="19"/>
      <c r="G278" s="21" t="s">
        <v>39</v>
      </c>
      <c r="H278" s="21" t="s">
        <v>8</v>
      </c>
      <c r="I278" s="21" t="s">
        <v>24</v>
      </c>
      <c r="J278" s="18" t="s">
        <v>25</v>
      </c>
      <c r="K278" s="25">
        <v>6165</v>
      </c>
      <c r="L278" s="15">
        <v>45145</v>
      </c>
      <c r="M278" s="6" t="s">
        <v>11</v>
      </c>
      <c r="R278" s="28"/>
      <c r="S278" s="28"/>
      <c r="T278" s="28"/>
      <c r="U278" s="28"/>
      <c r="V278" s="28"/>
      <c r="W278" s="28"/>
    </row>
    <row r="279" spans="2:23" ht="15.95" hidden="1" customHeight="1" x14ac:dyDescent="0.25">
      <c r="B279" s="5"/>
      <c r="C279" s="5"/>
      <c r="D279" s="5"/>
      <c r="E279" s="5"/>
      <c r="F279" s="19"/>
      <c r="G279" s="21" t="s">
        <v>39</v>
      </c>
      <c r="H279" s="21" t="s">
        <v>8</v>
      </c>
      <c r="I279" s="21" t="s">
        <v>24</v>
      </c>
      <c r="J279" s="18" t="s">
        <v>26</v>
      </c>
      <c r="K279" s="25">
        <v>6789</v>
      </c>
      <c r="L279" s="15">
        <v>45141</v>
      </c>
      <c r="M279" s="6" t="s">
        <v>40</v>
      </c>
      <c r="R279" s="28"/>
      <c r="S279" s="28"/>
      <c r="T279" s="28"/>
      <c r="U279" s="28"/>
      <c r="V279" s="28"/>
      <c r="W279" s="28"/>
    </row>
    <row r="280" spans="2:23" ht="15.95" hidden="1" customHeight="1" x14ac:dyDescent="0.25">
      <c r="B280" s="5"/>
      <c r="C280" s="5"/>
      <c r="D280" s="5"/>
      <c r="E280" s="5"/>
      <c r="F280" s="19"/>
      <c r="G280" s="21" t="s">
        <v>39</v>
      </c>
      <c r="H280" s="21" t="s">
        <v>8</v>
      </c>
      <c r="I280" s="21" t="s">
        <v>24</v>
      </c>
      <c r="J280" s="18" t="s">
        <v>27</v>
      </c>
      <c r="K280" s="25">
        <v>156</v>
      </c>
      <c r="L280" s="15">
        <v>45142</v>
      </c>
      <c r="M280" s="6" t="s">
        <v>11</v>
      </c>
      <c r="R280" s="28"/>
      <c r="S280" s="28"/>
      <c r="T280" s="28"/>
      <c r="U280" s="28"/>
      <c r="V280" s="28"/>
      <c r="W280" s="28"/>
    </row>
    <row r="281" spans="2:23" ht="15.95" hidden="1" customHeight="1" x14ac:dyDescent="0.25">
      <c r="B281" s="5"/>
      <c r="C281" s="5"/>
      <c r="D281" s="5"/>
      <c r="E281" s="5"/>
      <c r="F281" s="19"/>
      <c r="G281" s="21" t="s">
        <v>39</v>
      </c>
      <c r="H281" s="21" t="s">
        <v>8</v>
      </c>
      <c r="I281" s="21" t="s">
        <v>24</v>
      </c>
      <c r="J281" s="18" t="s">
        <v>28</v>
      </c>
      <c r="K281" s="25">
        <v>568</v>
      </c>
      <c r="L281" s="15">
        <v>45143</v>
      </c>
      <c r="M281" s="6" t="s">
        <v>11</v>
      </c>
      <c r="R281" s="28"/>
      <c r="S281" s="28"/>
      <c r="T281" s="28"/>
      <c r="U281" s="28"/>
      <c r="V281" s="28"/>
      <c r="W281" s="28"/>
    </row>
    <row r="282" spans="2:23" ht="15.95" hidden="1" customHeight="1" x14ac:dyDescent="0.25">
      <c r="B282" s="5"/>
      <c r="C282" s="5"/>
      <c r="D282" s="5"/>
      <c r="E282" s="5"/>
      <c r="F282" s="19"/>
      <c r="G282" s="21" t="s">
        <v>39</v>
      </c>
      <c r="H282" s="21" t="s">
        <v>8</v>
      </c>
      <c r="I282" s="21" t="s">
        <v>24</v>
      </c>
      <c r="J282" s="18" t="s">
        <v>29</v>
      </c>
      <c r="K282" s="25">
        <v>6518</v>
      </c>
      <c r="L282" s="15">
        <v>45144</v>
      </c>
      <c r="M282" s="6" t="s">
        <v>40</v>
      </c>
      <c r="R282" s="28"/>
      <c r="S282" s="28"/>
      <c r="T282" s="28"/>
      <c r="U282" s="28"/>
      <c r="V282" s="28"/>
      <c r="W282" s="28"/>
    </row>
    <row r="283" spans="2:23" ht="15.95" hidden="1" customHeight="1" x14ac:dyDescent="0.25">
      <c r="B283" s="5"/>
      <c r="C283" s="5"/>
      <c r="D283" s="5"/>
      <c r="E283" s="5"/>
      <c r="F283" s="19"/>
      <c r="G283" s="21" t="s">
        <v>39</v>
      </c>
      <c r="H283" s="21" t="s">
        <v>8</v>
      </c>
      <c r="I283" s="21" t="s">
        <v>24</v>
      </c>
      <c r="J283" s="18" t="s">
        <v>30</v>
      </c>
      <c r="K283" s="25">
        <v>6548</v>
      </c>
      <c r="L283" s="15">
        <v>45145</v>
      </c>
      <c r="M283" s="6" t="s">
        <v>11</v>
      </c>
      <c r="R283" s="28"/>
      <c r="S283" s="28"/>
      <c r="T283" s="28"/>
      <c r="U283" s="28"/>
      <c r="V283" s="28"/>
      <c r="W283" s="28"/>
    </row>
    <row r="284" spans="2:23" ht="15.95" hidden="1" customHeight="1" x14ac:dyDescent="0.25">
      <c r="B284" s="5"/>
      <c r="C284" s="5"/>
      <c r="D284" s="5"/>
      <c r="E284" s="5"/>
      <c r="F284" s="19"/>
      <c r="G284" s="21" t="s">
        <v>39</v>
      </c>
      <c r="H284" s="21" t="s">
        <v>8</v>
      </c>
      <c r="I284" s="21" t="s">
        <v>24</v>
      </c>
      <c r="J284" s="18" t="s">
        <v>31</v>
      </c>
      <c r="K284" s="25">
        <v>64</v>
      </c>
      <c r="L284" s="15">
        <v>45146</v>
      </c>
      <c r="M284" s="6" t="s">
        <v>11</v>
      </c>
      <c r="R284" s="28"/>
      <c r="S284" s="28"/>
      <c r="T284" s="28"/>
      <c r="U284" s="28"/>
      <c r="V284" s="28"/>
      <c r="W284" s="28"/>
    </row>
    <row r="285" spans="2:23" ht="15.95" hidden="1" customHeight="1" x14ac:dyDescent="0.25">
      <c r="B285" s="5"/>
      <c r="C285" s="5"/>
      <c r="D285" s="5"/>
      <c r="E285" s="5"/>
      <c r="F285" s="19"/>
      <c r="G285" s="21" t="s">
        <v>39</v>
      </c>
      <c r="H285" s="21" t="s">
        <v>8</v>
      </c>
      <c r="I285" s="21" t="s">
        <v>24</v>
      </c>
      <c r="J285" s="18" t="s">
        <v>19</v>
      </c>
      <c r="K285" s="25">
        <v>84</v>
      </c>
      <c r="L285" s="15">
        <v>45147</v>
      </c>
      <c r="M285" s="6" t="s">
        <v>11</v>
      </c>
      <c r="R285" s="28"/>
      <c r="S285" s="28"/>
      <c r="T285" s="28"/>
      <c r="U285" s="28"/>
      <c r="V285" s="28"/>
      <c r="W285" s="28"/>
    </row>
    <row r="286" spans="2:23" ht="15.95" hidden="1" customHeight="1" x14ac:dyDescent="0.25">
      <c r="B286" s="5"/>
      <c r="C286" s="5"/>
      <c r="D286" s="5"/>
      <c r="E286" s="5"/>
      <c r="F286" s="19"/>
      <c r="G286" s="21" t="s">
        <v>39</v>
      </c>
      <c r="H286" s="21" t="s">
        <v>32</v>
      </c>
      <c r="I286" s="21" t="s">
        <v>33</v>
      </c>
      <c r="J286" s="18" t="s">
        <v>34</v>
      </c>
      <c r="K286" s="26">
        <v>30000</v>
      </c>
      <c r="L286" s="15"/>
      <c r="M286" s="6"/>
      <c r="R286" s="28"/>
      <c r="S286" s="28"/>
      <c r="T286" s="28"/>
      <c r="U286" s="28"/>
      <c r="V286" s="28"/>
      <c r="W286" s="28"/>
    </row>
    <row r="287" spans="2:23" ht="15.95" hidden="1" customHeight="1" x14ac:dyDescent="0.25">
      <c r="B287" s="5"/>
      <c r="C287" s="5"/>
      <c r="D287" s="5"/>
      <c r="E287" s="5"/>
      <c r="F287" s="19"/>
      <c r="G287" s="21" t="s">
        <v>39</v>
      </c>
      <c r="H287" s="21" t="s">
        <v>32</v>
      </c>
      <c r="I287" s="21" t="s">
        <v>33</v>
      </c>
      <c r="J287" s="18" t="s">
        <v>35</v>
      </c>
      <c r="K287" s="26">
        <v>25000</v>
      </c>
      <c r="L287" s="15"/>
      <c r="M287" s="6"/>
      <c r="R287" s="28"/>
      <c r="S287" s="28"/>
      <c r="T287" s="28"/>
      <c r="U287" s="28"/>
      <c r="V287" s="28"/>
      <c r="W287" s="28"/>
    </row>
    <row r="288" spans="2:23" ht="15.95" hidden="1" customHeight="1" x14ac:dyDescent="0.25">
      <c r="B288" s="5"/>
      <c r="C288" s="5"/>
      <c r="D288" s="5"/>
      <c r="E288" s="5"/>
      <c r="F288" s="19"/>
      <c r="G288" s="21" t="s">
        <v>39</v>
      </c>
      <c r="H288" s="21" t="s">
        <v>32</v>
      </c>
      <c r="I288" s="21" t="s">
        <v>36</v>
      </c>
      <c r="J288" s="18" t="s">
        <v>37</v>
      </c>
      <c r="K288" s="26">
        <v>1512</v>
      </c>
      <c r="L288" s="15"/>
      <c r="M288" s="6"/>
      <c r="R288" s="28"/>
      <c r="S288" s="28"/>
      <c r="T288" s="28"/>
      <c r="U288" s="28"/>
      <c r="V288" s="28"/>
      <c r="W288" s="28"/>
    </row>
    <row r="289" spans="2:23" ht="15.95" hidden="1" customHeight="1" x14ac:dyDescent="0.25">
      <c r="B289" s="5"/>
      <c r="C289" s="5"/>
      <c r="D289" s="5"/>
      <c r="E289" s="5"/>
      <c r="F289" s="19"/>
      <c r="G289" s="21" t="s">
        <v>39</v>
      </c>
      <c r="H289" s="21" t="s">
        <v>32</v>
      </c>
      <c r="I289" s="21" t="s">
        <v>36</v>
      </c>
      <c r="J289" s="18" t="s">
        <v>38</v>
      </c>
      <c r="K289" s="26">
        <v>200</v>
      </c>
      <c r="L289" s="15"/>
      <c r="M289" s="6"/>
      <c r="R289" s="28"/>
      <c r="S289" s="28"/>
      <c r="T289" s="28"/>
      <c r="U289" s="28"/>
      <c r="V289" s="28"/>
      <c r="W289" s="28"/>
    </row>
    <row r="290" spans="2:23" ht="15.95" hidden="1" customHeight="1" x14ac:dyDescent="0.25">
      <c r="B290" s="5"/>
      <c r="C290" s="5"/>
      <c r="D290" s="5"/>
      <c r="E290" s="5"/>
      <c r="F290" s="19"/>
      <c r="G290" s="21" t="s">
        <v>41</v>
      </c>
      <c r="H290" s="21" t="s">
        <v>8</v>
      </c>
      <c r="I290" s="21" t="s">
        <v>9</v>
      </c>
      <c r="J290" s="18" t="s">
        <v>10</v>
      </c>
      <c r="K290" s="25">
        <v>949</v>
      </c>
      <c r="L290" s="15">
        <v>45261</v>
      </c>
      <c r="M290" s="6" t="s">
        <v>11</v>
      </c>
      <c r="R290" s="28"/>
      <c r="S290" s="28"/>
      <c r="T290" s="28"/>
      <c r="U290" s="28"/>
      <c r="V290" s="28"/>
      <c r="W290" s="28"/>
    </row>
    <row r="291" spans="2:23" ht="15.95" hidden="1" customHeight="1" x14ac:dyDescent="0.25">
      <c r="B291" s="5"/>
      <c r="C291" s="5"/>
      <c r="D291" s="5"/>
      <c r="E291" s="5"/>
      <c r="F291" s="19"/>
      <c r="G291" s="21" t="s">
        <v>41</v>
      </c>
      <c r="H291" s="21" t="s">
        <v>8</v>
      </c>
      <c r="I291" s="21" t="s">
        <v>9</v>
      </c>
      <c r="J291" s="18" t="s">
        <v>12</v>
      </c>
      <c r="K291" s="25">
        <v>541</v>
      </c>
      <c r="L291" s="15">
        <v>45267</v>
      </c>
      <c r="M291" s="6" t="s">
        <v>40</v>
      </c>
      <c r="R291" s="28"/>
      <c r="S291" s="28"/>
      <c r="T291" s="28"/>
      <c r="U291" s="28"/>
      <c r="V291" s="28"/>
      <c r="W291" s="28"/>
    </row>
    <row r="292" spans="2:23" ht="15.95" hidden="1" customHeight="1" x14ac:dyDescent="0.25">
      <c r="B292" s="5"/>
      <c r="C292" s="5"/>
      <c r="D292" s="5"/>
      <c r="E292" s="5"/>
      <c r="F292" s="19"/>
      <c r="G292" s="21" t="s">
        <v>41</v>
      </c>
      <c r="H292" s="21" t="s">
        <v>8</v>
      </c>
      <c r="I292" s="21" t="s">
        <v>9</v>
      </c>
      <c r="J292" s="18" t="s">
        <v>13</v>
      </c>
      <c r="K292" s="25">
        <v>978</v>
      </c>
      <c r="L292" s="15">
        <v>45262</v>
      </c>
      <c r="M292" s="6" t="s">
        <v>11</v>
      </c>
      <c r="R292" s="28"/>
      <c r="S292" s="28"/>
      <c r="T292" s="28"/>
      <c r="U292" s="28"/>
      <c r="V292" s="28"/>
      <c r="W292" s="28"/>
    </row>
    <row r="293" spans="2:23" ht="15.95" hidden="1" customHeight="1" x14ac:dyDescent="0.25">
      <c r="B293" s="5"/>
      <c r="C293" s="5"/>
      <c r="D293" s="5"/>
      <c r="E293" s="5"/>
      <c r="F293" s="19"/>
      <c r="G293" s="21" t="s">
        <v>41</v>
      </c>
      <c r="H293" s="21" t="s">
        <v>8</v>
      </c>
      <c r="I293" s="21" t="s">
        <v>9</v>
      </c>
      <c r="J293" s="18" t="s">
        <v>14</v>
      </c>
      <c r="K293" s="25">
        <v>587</v>
      </c>
      <c r="L293" s="15">
        <v>45264</v>
      </c>
      <c r="M293" s="6" t="s">
        <v>11</v>
      </c>
      <c r="R293" s="28"/>
      <c r="S293" s="28"/>
      <c r="T293" s="28"/>
      <c r="U293" s="28"/>
      <c r="V293" s="28"/>
      <c r="W293" s="28"/>
    </row>
    <row r="294" spans="2:23" ht="15.95" hidden="1" customHeight="1" x14ac:dyDescent="0.25">
      <c r="B294" s="5"/>
      <c r="C294" s="5"/>
      <c r="D294" s="5"/>
      <c r="E294" s="5"/>
      <c r="F294" s="19"/>
      <c r="G294" s="21" t="s">
        <v>41</v>
      </c>
      <c r="H294" s="21" t="s">
        <v>8</v>
      </c>
      <c r="I294" s="21" t="s">
        <v>9</v>
      </c>
      <c r="J294" s="18" t="s">
        <v>15</v>
      </c>
      <c r="K294" s="25">
        <v>495</v>
      </c>
      <c r="L294" s="15">
        <v>45264</v>
      </c>
      <c r="M294" s="6" t="s">
        <v>40</v>
      </c>
      <c r="R294" s="28"/>
      <c r="S294" s="28"/>
      <c r="T294" s="28"/>
      <c r="U294" s="28"/>
      <c r="V294" s="28"/>
      <c r="W294" s="28"/>
    </row>
    <row r="295" spans="2:23" ht="15.95" hidden="1" customHeight="1" x14ac:dyDescent="0.25">
      <c r="B295" s="5"/>
      <c r="C295" s="5"/>
      <c r="D295" s="5"/>
      <c r="E295" s="5"/>
      <c r="F295" s="19"/>
      <c r="G295" s="21" t="s">
        <v>41</v>
      </c>
      <c r="H295" s="21" t="s">
        <v>8</v>
      </c>
      <c r="I295" s="21" t="s">
        <v>9</v>
      </c>
      <c r="J295" s="18" t="s">
        <v>16</v>
      </c>
      <c r="K295" s="25">
        <v>265</v>
      </c>
      <c r="L295" s="15">
        <v>45265</v>
      </c>
      <c r="M295" s="6" t="s">
        <v>11</v>
      </c>
      <c r="R295" s="28"/>
      <c r="S295" s="28"/>
      <c r="T295" s="28"/>
      <c r="U295" s="28"/>
      <c r="V295" s="28"/>
      <c r="W295" s="28"/>
    </row>
    <row r="296" spans="2:23" ht="15.95" hidden="1" customHeight="1" x14ac:dyDescent="0.25">
      <c r="B296" s="5"/>
      <c r="C296" s="5"/>
      <c r="D296" s="5"/>
      <c r="E296" s="5"/>
      <c r="F296" s="19"/>
      <c r="G296" s="21" t="s">
        <v>41</v>
      </c>
      <c r="H296" s="21" t="s">
        <v>8</v>
      </c>
      <c r="I296" s="21" t="s">
        <v>9</v>
      </c>
      <c r="J296" s="18" t="s">
        <v>17</v>
      </c>
      <c r="K296" s="25">
        <v>236</v>
      </c>
      <c r="L296" s="15">
        <v>45266</v>
      </c>
      <c r="M296" s="6" t="s">
        <v>11</v>
      </c>
      <c r="R296" s="28"/>
      <c r="S296" s="28"/>
      <c r="T296" s="28"/>
      <c r="U296" s="28"/>
      <c r="V296" s="28"/>
      <c r="W296" s="28"/>
    </row>
    <row r="297" spans="2:23" ht="15.95" hidden="1" customHeight="1" x14ac:dyDescent="0.25">
      <c r="B297" s="5"/>
      <c r="C297" s="5"/>
      <c r="D297" s="5"/>
      <c r="E297" s="5"/>
      <c r="F297" s="19"/>
      <c r="G297" s="21" t="s">
        <v>41</v>
      </c>
      <c r="H297" s="21" t="s">
        <v>8</v>
      </c>
      <c r="I297" s="21" t="s">
        <v>9</v>
      </c>
      <c r="J297" s="18" t="s">
        <v>18</v>
      </c>
      <c r="K297" s="25">
        <v>459</v>
      </c>
      <c r="L297" s="15">
        <v>45267</v>
      </c>
      <c r="M297" s="6" t="s">
        <v>40</v>
      </c>
      <c r="R297" s="28"/>
      <c r="S297" s="28"/>
      <c r="T297" s="28"/>
      <c r="U297" s="28"/>
      <c r="V297" s="28"/>
      <c r="W297" s="28"/>
    </row>
    <row r="298" spans="2:23" ht="15.95" hidden="1" customHeight="1" x14ac:dyDescent="0.25">
      <c r="B298" s="5"/>
      <c r="C298" s="5"/>
      <c r="D298" s="5"/>
      <c r="E298" s="5"/>
      <c r="F298" s="19"/>
      <c r="G298" s="21" t="s">
        <v>41</v>
      </c>
      <c r="H298" s="21" t="s">
        <v>8</v>
      </c>
      <c r="I298" s="21" t="s">
        <v>9</v>
      </c>
      <c r="J298" s="18" t="s">
        <v>19</v>
      </c>
      <c r="K298" s="25">
        <v>782</v>
      </c>
      <c r="L298" s="15">
        <v>45268</v>
      </c>
      <c r="M298" s="6" t="s">
        <v>11</v>
      </c>
      <c r="R298" s="28"/>
      <c r="S298" s="28"/>
      <c r="T298" s="28"/>
      <c r="U298" s="28"/>
      <c r="V298" s="28"/>
      <c r="W298" s="28"/>
    </row>
    <row r="299" spans="2:23" ht="15.95" hidden="1" customHeight="1" x14ac:dyDescent="0.25">
      <c r="B299" s="5"/>
      <c r="C299" s="5"/>
      <c r="D299" s="5"/>
      <c r="E299" s="5"/>
      <c r="F299" s="19"/>
      <c r="G299" s="21" t="s">
        <v>41</v>
      </c>
      <c r="H299" s="21" t="s">
        <v>8</v>
      </c>
      <c r="I299" s="21" t="s">
        <v>20</v>
      </c>
      <c r="J299" s="18" t="s">
        <v>21</v>
      </c>
      <c r="K299" s="25">
        <v>365</v>
      </c>
      <c r="L299" s="15">
        <v>45269</v>
      </c>
      <c r="M299" s="6" t="s">
        <v>11</v>
      </c>
      <c r="R299" s="28"/>
      <c r="S299" s="28"/>
      <c r="T299" s="28"/>
      <c r="U299" s="28"/>
      <c r="V299" s="28"/>
      <c r="W299" s="28"/>
    </row>
    <row r="300" spans="2:23" ht="15.95" hidden="1" customHeight="1" x14ac:dyDescent="0.25">
      <c r="B300" s="5"/>
      <c r="C300" s="5"/>
      <c r="D300" s="5"/>
      <c r="E300" s="5"/>
      <c r="F300" s="19"/>
      <c r="G300" s="21" t="s">
        <v>41</v>
      </c>
      <c r="H300" s="21" t="s">
        <v>8</v>
      </c>
      <c r="I300" s="21" t="s">
        <v>20</v>
      </c>
      <c r="J300" s="18" t="s">
        <v>22</v>
      </c>
      <c r="K300" s="25">
        <v>984</v>
      </c>
      <c r="L300" s="15">
        <v>45264</v>
      </c>
      <c r="M300" s="6" t="s">
        <v>11</v>
      </c>
      <c r="R300" s="28"/>
      <c r="S300" s="28"/>
      <c r="T300" s="28"/>
      <c r="U300" s="28"/>
      <c r="V300" s="28"/>
      <c r="W300" s="28"/>
    </row>
    <row r="301" spans="2:23" ht="15.95" hidden="1" customHeight="1" x14ac:dyDescent="0.25">
      <c r="B301" s="5"/>
      <c r="C301" s="5"/>
      <c r="D301" s="5"/>
      <c r="E301" s="5"/>
      <c r="F301" s="19"/>
      <c r="G301" s="21" t="s">
        <v>41</v>
      </c>
      <c r="H301" s="21" t="s">
        <v>8</v>
      </c>
      <c r="I301" s="21" t="s">
        <v>20</v>
      </c>
      <c r="J301" s="18" t="s">
        <v>23</v>
      </c>
      <c r="K301" s="25">
        <v>1254</v>
      </c>
      <c r="L301" s="15">
        <v>45265</v>
      </c>
      <c r="M301" s="6" t="s">
        <v>11</v>
      </c>
      <c r="R301" s="28"/>
      <c r="S301" s="28"/>
      <c r="T301" s="28"/>
      <c r="U301" s="28"/>
      <c r="V301" s="28"/>
      <c r="W301" s="28"/>
    </row>
    <row r="302" spans="2:23" ht="15.95" hidden="1" customHeight="1" x14ac:dyDescent="0.25">
      <c r="B302" s="5"/>
      <c r="C302" s="5"/>
      <c r="D302" s="5"/>
      <c r="E302" s="5"/>
      <c r="F302" s="19"/>
      <c r="G302" s="21" t="s">
        <v>41</v>
      </c>
      <c r="H302" s="21" t="s">
        <v>8</v>
      </c>
      <c r="I302" s="21" t="s">
        <v>24</v>
      </c>
      <c r="J302" s="18" t="s">
        <v>10</v>
      </c>
      <c r="K302" s="25">
        <v>3659</v>
      </c>
      <c r="L302" s="15">
        <v>45266</v>
      </c>
      <c r="M302" s="6" t="s">
        <v>11</v>
      </c>
      <c r="R302" s="28"/>
      <c r="S302" s="28"/>
      <c r="T302" s="28"/>
      <c r="U302" s="28"/>
      <c r="V302" s="28"/>
      <c r="W302" s="28"/>
    </row>
    <row r="303" spans="2:23" ht="15.95" hidden="1" customHeight="1" x14ac:dyDescent="0.25">
      <c r="B303" s="5"/>
      <c r="C303" s="5"/>
      <c r="D303" s="5"/>
      <c r="E303" s="5"/>
      <c r="F303" s="19"/>
      <c r="G303" s="21" t="s">
        <v>41</v>
      </c>
      <c r="H303" s="21" t="s">
        <v>8</v>
      </c>
      <c r="I303" s="21" t="s">
        <v>24</v>
      </c>
      <c r="J303" s="18" t="s">
        <v>25</v>
      </c>
      <c r="K303" s="25">
        <v>921</v>
      </c>
      <c r="L303" s="15">
        <v>45267</v>
      </c>
      <c r="M303" s="6" t="s">
        <v>11</v>
      </c>
      <c r="R303" s="28"/>
      <c r="S303" s="28"/>
      <c r="T303" s="28"/>
      <c r="U303" s="28"/>
      <c r="V303" s="28"/>
      <c r="W303" s="28"/>
    </row>
    <row r="304" spans="2:23" ht="15.95" hidden="1" customHeight="1" x14ac:dyDescent="0.25">
      <c r="B304" s="5"/>
      <c r="C304" s="5"/>
      <c r="D304" s="5"/>
      <c r="E304" s="5"/>
      <c r="F304" s="19"/>
      <c r="G304" s="21" t="s">
        <v>41</v>
      </c>
      <c r="H304" s="21" t="s">
        <v>8</v>
      </c>
      <c r="I304" s="21" t="s">
        <v>24</v>
      </c>
      <c r="J304" s="18" t="s">
        <v>26</v>
      </c>
      <c r="K304" s="25">
        <v>548</v>
      </c>
      <c r="L304" s="15">
        <v>45263</v>
      </c>
      <c r="M304" s="6" t="s">
        <v>11</v>
      </c>
      <c r="R304" s="28"/>
      <c r="S304" s="28"/>
      <c r="T304" s="28"/>
      <c r="U304" s="28"/>
      <c r="V304" s="28"/>
      <c r="W304" s="28"/>
    </row>
    <row r="305" spans="2:23" ht="15.95" hidden="1" customHeight="1" x14ac:dyDescent="0.25">
      <c r="B305" s="5"/>
      <c r="C305" s="5"/>
      <c r="D305" s="5"/>
      <c r="E305" s="5"/>
      <c r="F305" s="19"/>
      <c r="G305" s="21" t="s">
        <v>41</v>
      </c>
      <c r="H305" s="21" t="s">
        <v>8</v>
      </c>
      <c r="I305" s="21" t="s">
        <v>24</v>
      </c>
      <c r="J305" s="18" t="s">
        <v>27</v>
      </c>
      <c r="K305" s="25">
        <v>400</v>
      </c>
      <c r="L305" s="15">
        <v>45264</v>
      </c>
      <c r="M305" s="6" t="s">
        <v>11</v>
      </c>
      <c r="R305" s="28"/>
      <c r="S305" s="28"/>
      <c r="T305" s="28"/>
      <c r="U305" s="28"/>
      <c r="V305" s="28"/>
      <c r="W305" s="28"/>
    </row>
    <row r="306" spans="2:23" ht="15.95" hidden="1" customHeight="1" x14ac:dyDescent="0.25">
      <c r="B306" s="5"/>
      <c r="C306" s="5"/>
      <c r="D306" s="5"/>
      <c r="E306" s="5"/>
      <c r="F306" s="19"/>
      <c r="G306" s="21" t="s">
        <v>41</v>
      </c>
      <c r="H306" s="21" t="s">
        <v>8</v>
      </c>
      <c r="I306" s="21" t="s">
        <v>24</v>
      </c>
      <c r="J306" s="18" t="s">
        <v>28</v>
      </c>
      <c r="K306" s="25">
        <v>694</v>
      </c>
      <c r="L306" s="15">
        <v>45265</v>
      </c>
      <c r="M306" s="6" t="s">
        <v>11</v>
      </c>
      <c r="R306" s="28"/>
      <c r="S306" s="28"/>
      <c r="T306" s="28"/>
      <c r="U306" s="28"/>
      <c r="V306" s="28"/>
      <c r="W306" s="28"/>
    </row>
    <row r="307" spans="2:23" ht="15.95" hidden="1" customHeight="1" x14ac:dyDescent="0.25">
      <c r="B307" s="5"/>
      <c r="C307" s="5"/>
      <c r="D307" s="5"/>
      <c r="E307" s="5"/>
      <c r="F307" s="19"/>
      <c r="G307" s="21" t="s">
        <v>41</v>
      </c>
      <c r="H307" s="21" t="s">
        <v>8</v>
      </c>
      <c r="I307" s="21" t="s">
        <v>24</v>
      </c>
      <c r="J307" s="18" t="s">
        <v>29</v>
      </c>
      <c r="K307" s="25">
        <v>782</v>
      </c>
      <c r="L307" s="15">
        <v>45266</v>
      </c>
      <c r="M307" s="6" t="s">
        <v>11</v>
      </c>
      <c r="R307" s="28"/>
      <c r="S307" s="28"/>
      <c r="T307" s="28"/>
      <c r="U307" s="28"/>
      <c r="V307" s="28"/>
      <c r="W307" s="28"/>
    </row>
    <row r="308" spans="2:23" ht="15.95" hidden="1" customHeight="1" x14ac:dyDescent="0.25">
      <c r="B308" s="5"/>
      <c r="C308" s="5"/>
      <c r="D308" s="5"/>
      <c r="E308" s="5"/>
      <c r="F308" s="19"/>
      <c r="G308" s="21" t="s">
        <v>41</v>
      </c>
      <c r="H308" s="21" t="s">
        <v>8</v>
      </c>
      <c r="I308" s="21" t="s">
        <v>24</v>
      </c>
      <c r="J308" s="18" t="s">
        <v>30</v>
      </c>
      <c r="K308" s="25">
        <v>361</v>
      </c>
      <c r="L308" s="15">
        <v>45267</v>
      </c>
      <c r="M308" s="6" t="s">
        <v>11</v>
      </c>
      <c r="R308" s="28"/>
      <c r="S308" s="28"/>
      <c r="T308" s="28"/>
      <c r="U308" s="28"/>
      <c r="V308" s="28"/>
      <c r="W308" s="28"/>
    </row>
    <row r="309" spans="2:23" ht="15.95" hidden="1" customHeight="1" x14ac:dyDescent="0.25">
      <c r="B309" s="5"/>
      <c r="C309" s="5"/>
      <c r="D309" s="5"/>
      <c r="E309" s="5"/>
      <c r="F309" s="19"/>
      <c r="G309" s="21" t="s">
        <v>41</v>
      </c>
      <c r="H309" s="21" t="s">
        <v>8</v>
      </c>
      <c r="I309" s="21" t="s">
        <v>24</v>
      </c>
      <c r="J309" s="18" t="s">
        <v>31</v>
      </c>
      <c r="K309" s="25">
        <v>987</v>
      </c>
      <c r="L309" s="15">
        <v>45268</v>
      </c>
      <c r="M309" s="6" t="s">
        <v>11</v>
      </c>
      <c r="R309" s="28"/>
      <c r="S309" s="28"/>
      <c r="T309" s="28"/>
      <c r="U309" s="28"/>
      <c r="V309" s="28"/>
      <c r="W309" s="28"/>
    </row>
    <row r="310" spans="2:23" ht="15.95" hidden="1" customHeight="1" x14ac:dyDescent="0.25">
      <c r="G310" s="21" t="s">
        <v>41</v>
      </c>
      <c r="H310" s="21" t="s">
        <v>8</v>
      </c>
      <c r="I310" s="21" t="s">
        <v>24</v>
      </c>
      <c r="J310" s="18" t="s">
        <v>19</v>
      </c>
      <c r="K310" s="25">
        <v>154</v>
      </c>
      <c r="L310" s="15">
        <v>45269</v>
      </c>
      <c r="M310" s="6" t="s">
        <v>11</v>
      </c>
      <c r="R310" s="28"/>
      <c r="S310" s="28"/>
      <c r="T310" s="28"/>
      <c r="U310" s="28"/>
      <c r="V310" s="28"/>
      <c r="W310" s="28"/>
    </row>
    <row r="311" spans="2:23" ht="15.95" hidden="1" customHeight="1" x14ac:dyDescent="0.25">
      <c r="G311" s="21" t="s">
        <v>41</v>
      </c>
      <c r="H311" s="21" t="s">
        <v>32</v>
      </c>
      <c r="I311" s="21" t="s">
        <v>33</v>
      </c>
      <c r="J311" s="18" t="s">
        <v>34</v>
      </c>
      <c r="K311" s="26">
        <v>60000</v>
      </c>
      <c r="L311" s="15"/>
      <c r="M311" s="6"/>
      <c r="R311" s="28"/>
      <c r="S311" s="28"/>
      <c r="T311" s="28"/>
      <c r="U311" s="28"/>
      <c r="V311" s="28"/>
      <c r="W311" s="28"/>
    </row>
    <row r="312" spans="2:23" ht="15.95" hidden="1" customHeight="1" x14ac:dyDescent="0.25">
      <c r="G312" s="21" t="s">
        <v>41</v>
      </c>
      <c r="H312" s="21" t="s">
        <v>32</v>
      </c>
      <c r="I312" s="21" t="s">
        <v>33</v>
      </c>
      <c r="J312" s="18" t="s">
        <v>35</v>
      </c>
      <c r="K312" s="26">
        <v>3654</v>
      </c>
      <c r="L312" s="15"/>
      <c r="M312" s="6"/>
      <c r="R312" s="28"/>
      <c r="S312" s="28"/>
      <c r="T312" s="28"/>
      <c r="U312" s="28"/>
      <c r="V312" s="28"/>
      <c r="W312" s="28"/>
    </row>
    <row r="313" spans="2:23" ht="15.95" hidden="1" customHeight="1" x14ac:dyDescent="0.25">
      <c r="G313" s="21" t="s">
        <v>41</v>
      </c>
      <c r="H313" s="21" t="s">
        <v>32</v>
      </c>
      <c r="I313" s="21" t="s">
        <v>36</v>
      </c>
      <c r="J313" s="18" t="s">
        <v>37</v>
      </c>
      <c r="K313" s="26">
        <v>2356</v>
      </c>
      <c r="L313" s="15"/>
      <c r="M313" s="6"/>
      <c r="R313" s="28"/>
      <c r="S313" s="28"/>
      <c r="T313" s="28"/>
      <c r="U313" s="28"/>
      <c r="V313" s="28"/>
      <c r="W313" s="28"/>
    </row>
    <row r="314" spans="2:23" ht="15.95" hidden="1" customHeight="1" x14ac:dyDescent="0.25">
      <c r="G314" s="21" t="s">
        <v>41</v>
      </c>
      <c r="H314" s="21" t="s">
        <v>32</v>
      </c>
      <c r="I314" s="21" t="s">
        <v>36</v>
      </c>
      <c r="J314" s="18" t="s">
        <v>38</v>
      </c>
      <c r="K314" s="26">
        <v>100</v>
      </c>
      <c r="L314" s="15"/>
      <c r="M314" s="6"/>
      <c r="R314" s="28"/>
      <c r="S314" s="28"/>
      <c r="T314" s="28"/>
      <c r="U314" s="28"/>
      <c r="V314" s="28"/>
      <c r="W314" s="28"/>
    </row>
    <row r="315" spans="2:23" ht="15.95" customHeight="1" x14ac:dyDescent="0.25">
      <c r="M315" s="6"/>
      <c r="R315" s="28"/>
      <c r="S315" s="28"/>
      <c r="T315" s="28"/>
      <c r="U315" s="28"/>
      <c r="V315" s="28"/>
      <c r="W315" s="28"/>
    </row>
    <row r="316" spans="2:23" ht="15.95" customHeight="1" x14ac:dyDescent="0.25">
      <c r="R316" s="28"/>
      <c r="S316" s="28"/>
      <c r="T316" s="28"/>
      <c r="U316" s="28"/>
      <c r="V316" s="28"/>
      <c r="W316" s="28"/>
    </row>
    <row r="317" spans="2:23" ht="15.95" customHeight="1" x14ac:dyDescent="0.25">
      <c r="R317" s="28"/>
      <c r="S317" s="28"/>
      <c r="T317" s="28"/>
      <c r="U317" s="28"/>
      <c r="V317" s="28"/>
      <c r="W317" s="28"/>
    </row>
    <row r="318" spans="2:23" ht="15.95" customHeight="1" x14ac:dyDescent="0.25">
      <c r="R318" s="28"/>
      <c r="S318" s="28"/>
      <c r="T318" s="28"/>
      <c r="U318" s="28"/>
      <c r="V318" s="28"/>
      <c r="W318" s="28"/>
    </row>
    <row r="319" spans="2:23" ht="15.95" customHeight="1" x14ac:dyDescent="0.25">
      <c r="R319" s="28"/>
      <c r="S319" s="28"/>
      <c r="T319" s="28"/>
      <c r="U319" s="28"/>
      <c r="V319" s="28"/>
      <c r="W319" s="28"/>
    </row>
    <row r="320" spans="2:23" ht="15.95" customHeight="1" x14ac:dyDescent="0.25">
      <c r="R320" s="28"/>
      <c r="S320" s="28"/>
      <c r="T320" s="28"/>
      <c r="U320" s="28"/>
      <c r="V320" s="28"/>
      <c r="W320" s="28"/>
    </row>
    <row r="321" spans="1:23" ht="15.95" customHeight="1" x14ac:dyDescent="0.25">
      <c r="R321" s="28"/>
      <c r="S321" s="28"/>
      <c r="T321" s="28"/>
      <c r="U321" s="28"/>
      <c r="V321" s="28"/>
      <c r="W321" s="28"/>
    </row>
    <row r="322" spans="1:23" ht="15.95" customHeight="1" x14ac:dyDescent="0.25">
      <c r="R322" s="28"/>
      <c r="S322" s="28"/>
      <c r="T322" s="28"/>
      <c r="U322" s="28"/>
      <c r="V322" s="28"/>
      <c r="W322" s="28"/>
    </row>
    <row r="323" spans="1:23" ht="15.95" customHeight="1" x14ac:dyDescent="0.25">
      <c r="R323" s="28"/>
      <c r="S323" s="28"/>
      <c r="T323" s="28"/>
      <c r="U323" s="28"/>
      <c r="V323" s="28"/>
      <c r="W323" s="28"/>
    </row>
    <row r="324" spans="1:23" ht="15.95" customHeight="1" x14ac:dyDescent="0.25">
      <c r="R324" s="28"/>
      <c r="S324" s="28"/>
      <c r="T324" s="28"/>
      <c r="U324" s="28"/>
      <c r="V324" s="28"/>
      <c r="W324" s="28"/>
    </row>
    <row r="325" spans="1:23" ht="15.95" customHeight="1" x14ac:dyDescent="0.25">
      <c r="A325" s="28"/>
      <c r="B325" s="32"/>
      <c r="C325" s="32"/>
      <c r="D325" s="32"/>
      <c r="E325" s="32"/>
      <c r="F325" s="33"/>
      <c r="G325" s="34"/>
      <c r="H325" s="34"/>
      <c r="I325" s="34"/>
      <c r="J325" s="28"/>
      <c r="K325" s="35"/>
      <c r="L325" s="28"/>
      <c r="M325" s="28"/>
      <c r="N325" s="28"/>
      <c r="O325" s="28"/>
      <c r="R325" s="28"/>
      <c r="S325" s="28"/>
      <c r="T325" s="28"/>
      <c r="U325" s="28"/>
      <c r="V325" s="28"/>
      <c r="W325" s="28"/>
    </row>
    <row r="326" spans="1:23" ht="15.95" customHeight="1" x14ac:dyDescent="0.25">
      <c r="A326" s="28"/>
      <c r="B326" s="32"/>
      <c r="C326" s="32"/>
      <c r="D326" s="32"/>
      <c r="E326" s="32"/>
      <c r="F326" s="33"/>
      <c r="G326" s="34"/>
      <c r="H326" s="34"/>
      <c r="I326" s="34"/>
      <c r="J326" s="28"/>
      <c r="K326" s="35"/>
      <c r="L326" s="28"/>
      <c r="M326" s="28"/>
      <c r="N326" s="28"/>
      <c r="O326" s="28"/>
      <c r="R326" s="28"/>
      <c r="S326" s="28"/>
      <c r="T326" s="28"/>
      <c r="U326" s="28"/>
      <c r="V326" s="28"/>
      <c r="W326" s="28"/>
    </row>
    <row r="327" spans="1:23" ht="15.95" customHeight="1" x14ac:dyDescent="0.25">
      <c r="A327" s="28"/>
      <c r="B327" s="32"/>
      <c r="C327" s="32"/>
      <c r="D327" s="32"/>
      <c r="E327" s="32"/>
      <c r="F327" s="33"/>
      <c r="G327" s="34"/>
      <c r="H327" s="34"/>
      <c r="I327" s="34"/>
      <c r="J327" s="28"/>
      <c r="K327" s="35"/>
      <c r="L327" s="28"/>
      <c r="M327" s="28"/>
      <c r="N327" s="28"/>
      <c r="O327" s="28"/>
      <c r="R327" s="28"/>
      <c r="S327" s="28"/>
      <c r="T327" s="28"/>
      <c r="U327" s="28"/>
      <c r="V327" s="28"/>
      <c r="W327" s="28"/>
    </row>
    <row r="328" spans="1:23" ht="15.95" customHeight="1" x14ac:dyDescent="0.25">
      <c r="A328" s="28"/>
      <c r="B328" s="32"/>
      <c r="C328" s="32"/>
      <c r="D328" s="32"/>
      <c r="E328" s="32"/>
      <c r="F328" s="33"/>
      <c r="G328" s="34"/>
      <c r="H328" s="34"/>
      <c r="I328" s="34"/>
      <c r="J328" s="28"/>
      <c r="K328" s="35"/>
      <c r="L328" s="28"/>
      <c r="M328" s="28"/>
      <c r="N328" s="28"/>
      <c r="O328" s="28"/>
      <c r="R328" s="28"/>
      <c r="S328" s="28"/>
      <c r="T328" s="28"/>
      <c r="U328" s="28"/>
      <c r="V328" s="28"/>
      <c r="W328" s="28"/>
    </row>
    <row r="329" spans="1:23" ht="15.95" customHeight="1" x14ac:dyDescent="0.25">
      <c r="A329" s="28"/>
      <c r="B329" s="32"/>
      <c r="C329" s="32"/>
      <c r="D329" s="32"/>
      <c r="E329" s="32"/>
      <c r="F329" s="33"/>
      <c r="G329" s="34"/>
      <c r="H329" s="34"/>
      <c r="I329" s="34"/>
      <c r="J329" s="28"/>
      <c r="K329" s="35"/>
      <c r="L329" s="28"/>
      <c r="M329" s="28"/>
      <c r="N329" s="28"/>
      <c r="O329" s="28"/>
      <c r="R329" s="28"/>
      <c r="S329" s="28"/>
      <c r="T329" s="28"/>
      <c r="U329" s="28"/>
      <c r="V329" s="28"/>
      <c r="W329" s="28"/>
    </row>
    <row r="330" spans="1:23" ht="15.95" customHeight="1" x14ac:dyDescent="0.25">
      <c r="A330" s="28"/>
      <c r="B330" s="32"/>
      <c r="C330" s="32"/>
      <c r="D330" s="32"/>
      <c r="E330" s="32"/>
      <c r="F330" s="33"/>
      <c r="G330" s="34"/>
      <c r="H330" s="34"/>
      <c r="I330" s="34"/>
      <c r="J330" s="28"/>
      <c r="K330" s="35"/>
      <c r="L330" s="28"/>
      <c r="M330" s="28"/>
      <c r="N330" s="28"/>
      <c r="O330" s="28"/>
      <c r="R330" s="28"/>
      <c r="S330" s="28"/>
      <c r="T330" s="28"/>
      <c r="U330" s="28"/>
      <c r="V330" s="28"/>
      <c r="W330" s="28"/>
    </row>
    <row r="331" spans="1:23" ht="15.95" customHeight="1" x14ac:dyDescent="0.25">
      <c r="A331" s="28"/>
      <c r="B331" s="32"/>
      <c r="C331" s="32"/>
      <c r="D331" s="32"/>
      <c r="E331" s="32"/>
      <c r="F331" s="33"/>
      <c r="G331" s="34"/>
      <c r="H331" s="34"/>
      <c r="I331" s="34"/>
      <c r="J331" s="28"/>
      <c r="K331" s="35"/>
      <c r="L331" s="28"/>
      <c r="M331" s="28"/>
      <c r="N331" s="28"/>
      <c r="O331" s="28"/>
      <c r="R331" s="28"/>
      <c r="S331" s="28"/>
      <c r="T331" s="28"/>
      <c r="U331" s="28"/>
      <c r="V331" s="28"/>
      <c r="W331" s="28"/>
    </row>
    <row r="332" spans="1:23" ht="15.95" customHeight="1" x14ac:dyDescent="0.25">
      <c r="A332" s="28"/>
      <c r="B332" s="32"/>
      <c r="C332" s="32"/>
      <c r="D332" s="32"/>
      <c r="E332" s="32"/>
      <c r="F332" s="33"/>
      <c r="G332" s="34"/>
      <c r="H332" s="34"/>
      <c r="I332" s="34"/>
      <c r="J332" s="28"/>
      <c r="K332" s="35"/>
      <c r="L332" s="28"/>
      <c r="M332" s="28"/>
      <c r="N332" s="28"/>
      <c r="O332" s="28"/>
      <c r="R332" s="28"/>
      <c r="S332" s="28"/>
      <c r="T332" s="28"/>
      <c r="U332" s="28"/>
      <c r="V332" s="28"/>
      <c r="W332" s="28"/>
    </row>
    <row r="333" spans="1:23" ht="15.95" customHeight="1" x14ac:dyDescent="0.25">
      <c r="A333" s="28"/>
      <c r="B333" s="32"/>
      <c r="C333" s="32"/>
      <c r="D333" s="32"/>
      <c r="E333" s="32"/>
      <c r="F333" s="33"/>
      <c r="G333" s="34"/>
      <c r="H333" s="34"/>
      <c r="I333" s="34"/>
      <c r="J333" s="28"/>
      <c r="K333" s="35"/>
      <c r="L333" s="28"/>
      <c r="M333" s="28"/>
      <c r="N333" s="28"/>
      <c r="O333" s="28"/>
      <c r="R333" s="28"/>
      <c r="S333" s="28"/>
      <c r="T333" s="28"/>
      <c r="U333" s="28"/>
      <c r="V333" s="28"/>
      <c r="W333" s="28"/>
    </row>
    <row r="334" spans="1:23" ht="15.95" customHeight="1" x14ac:dyDescent="0.25">
      <c r="A334" s="28"/>
      <c r="B334" s="32"/>
      <c r="C334" s="32"/>
      <c r="D334" s="32"/>
      <c r="E334" s="32"/>
      <c r="F334" s="33"/>
      <c r="G334" s="34"/>
      <c r="H334" s="34"/>
      <c r="I334" s="34"/>
      <c r="J334" s="28"/>
      <c r="K334" s="35"/>
      <c r="L334" s="28"/>
      <c r="M334" s="28"/>
      <c r="N334" s="28"/>
      <c r="O334" s="28"/>
      <c r="R334" s="28"/>
      <c r="S334" s="28"/>
      <c r="T334" s="28"/>
      <c r="U334" s="28"/>
      <c r="V334" s="28"/>
      <c r="W334" s="28"/>
    </row>
    <row r="335" spans="1:23" ht="15.95" customHeight="1" x14ac:dyDescent="0.25">
      <c r="A335" s="28"/>
      <c r="B335" s="32"/>
      <c r="C335" s="32"/>
      <c r="D335" s="32"/>
      <c r="E335" s="32"/>
      <c r="F335" s="33"/>
      <c r="G335" s="34"/>
      <c r="H335" s="34"/>
      <c r="I335" s="34"/>
      <c r="J335" s="28"/>
      <c r="K335" s="35"/>
      <c r="L335" s="28"/>
      <c r="M335" s="28"/>
      <c r="N335" s="28"/>
      <c r="O335" s="28"/>
      <c r="R335" s="28"/>
      <c r="S335" s="28"/>
      <c r="T335" s="28"/>
      <c r="U335" s="28"/>
      <c r="V335" s="28"/>
      <c r="W335" s="28"/>
    </row>
    <row r="336" spans="1:23" ht="15.95" customHeight="1" x14ac:dyDescent="0.25">
      <c r="A336" s="28"/>
      <c r="B336" s="32"/>
      <c r="C336" s="32"/>
      <c r="D336" s="32"/>
      <c r="E336" s="32"/>
      <c r="F336" s="33"/>
      <c r="G336" s="34"/>
      <c r="H336" s="34"/>
      <c r="I336" s="34"/>
      <c r="J336" s="28"/>
      <c r="K336" s="35"/>
      <c r="L336" s="28"/>
      <c r="M336" s="28"/>
      <c r="N336" s="28"/>
      <c r="O336" s="28"/>
      <c r="R336" s="28"/>
      <c r="S336" s="28"/>
      <c r="T336" s="28"/>
      <c r="U336" s="28"/>
      <c r="V336" s="28"/>
      <c r="W336" s="28"/>
    </row>
    <row r="337" spans="1:23" ht="15.95" customHeight="1" x14ac:dyDescent="0.25">
      <c r="A337" s="28"/>
      <c r="B337" s="32"/>
      <c r="C337" s="32"/>
      <c r="D337" s="32"/>
      <c r="E337" s="32"/>
      <c r="F337" s="33"/>
      <c r="G337" s="34"/>
      <c r="H337" s="34"/>
      <c r="I337" s="34"/>
      <c r="J337" s="28"/>
      <c r="K337" s="35"/>
      <c r="L337" s="28"/>
      <c r="M337" s="28"/>
      <c r="N337" s="28"/>
      <c r="O337" s="28"/>
      <c r="R337" s="28"/>
      <c r="S337" s="28"/>
      <c r="T337" s="28"/>
      <c r="U337" s="28"/>
      <c r="V337" s="28"/>
      <c r="W337" s="28"/>
    </row>
    <row r="338" spans="1:23" ht="15.95" customHeight="1" x14ac:dyDescent="0.25">
      <c r="A338" s="28"/>
      <c r="B338" s="32"/>
      <c r="C338" s="32"/>
      <c r="D338" s="32"/>
      <c r="E338" s="32"/>
      <c r="F338" s="33"/>
      <c r="G338" s="34"/>
      <c r="H338" s="34"/>
      <c r="I338" s="34"/>
      <c r="J338" s="28"/>
      <c r="K338" s="35"/>
      <c r="L338" s="28"/>
      <c r="M338" s="28"/>
      <c r="N338" s="28"/>
      <c r="O338" s="28"/>
      <c r="R338" s="28"/>
      <c r="S338" s="28"/>
      <c r="T338" s="28"/>
      <c r="U338" s="28"/>
      <c r="V338" s="28"/>
      <c r="W338" s="28"/>
    </row>
    <row r="339" spans="1:23" ht="15.95" customHeight="1" x14ac:dyDescent="0.25">
      <c r="A339" s="28"/>
      <c r="B339" s="32"/>
      <c r="C339" s="32"/>
      <c r="D339" s="32"/>
      <c r="E339" s="32"/>
      <c r="F339" s="33"/>
      <c r="G339" s="34"/>
      <c r="H339" s="34"/>
      <c r="I339" s="34"/>
      <c r="J339" s="28"/>
      <c r="K339" s="35"/>
      <c r="L339" s="28"/>
      <c r="M339" s="28"/>
      <c r="N339" s="28"/>
      <c r="O339" s="28"/>
      <c r="R339" s="28"/>
      <c r="S339" s="28"/>
      <c r="T339" s="28"/>
      <c r="U339" s="28"/>
      <c r="V339" s="28"/>
      <c r="W339" s="28"/>
    </row>
    <row r="340" spans="1:23" ht="15.95" customHeight="1" x14ac:dyDescent="0.25">
      <c r="A340" s="28"/>
      <c r="B340" s="32"/>
      <c r="C340" s="32"/>
      <c r="D340" s="32"/>
      <c r="E340" s="32"/>
      <c r="F340" s="33"/>
      <c r="G340" s="34"/>
      <c r="H340" s="34"/>
      <c r="I340" s="34"/>
      <c r="J340" s="28"/>
      <c r="K340" s="35"/>
      <c r="L340" s="28"/>
      <c r="M340" s="28"/>
      <c r="N340" s="28"/>
      <c r="O340" s="28"/>
      <c r="R340" s="28"/>
      <c r="S340" s="28"/>
      <c r="T340" s="28"/>
      <c r="U340" s="28"/>
      <c r="V340" s="28"/>
      <c r="W340" s="28"/>
    </row>
    <row r="341" spans="1:23" ht="15.95" customHeight="1" x14ac:dyDescent="0.25">
      <c r="A341" s="28"/>
      <c r="B341" s="32"/>
      <c r="C341" s="32"/>
      <c r="D341" s="32"/>
      <c r="E341" s="32"/>
      <c r="F341" s="33"/>
      <c r="G341" s="34"/>
      <c r="H341" s="34"/>
      <c r="I341" s="34"/>
      <c r="J341" s="28"/>
      <c r="K341" s="35"/>
      <c r="L341" s="28"/>
      <c r="M341" s="28"/>
      <c r="N341" s="28"/>
      <c r="O341" s="28"/>
      <c r="R341" s="28"/>
      <c r="S341" s="28"/>
      <c r="T341" s="28"/>
      <c r="U341" s="28"/>
      <c r="V341" s="28"/>
      <c r="W341" s="28"/>
    </row>
    <row r="342" spans="1:23" ht="15.95" customHeight="1" x14ac:dyDescent="0.25">
      <c r="A342" s="28"/>
      <c r="B342" s="32"/>
      <c r="C342" s="32"/>
      <c r="D342" s="32"/>
      <c r="E342" s="32"/>
      <c r="F342" s="33"/>
      <c r="G342" s="34"/>
      <c r="H342" s="34"/>
      <c r="I342" s="34"/>
      <c r="J342" s="28"/>
      <c r="K342" s="35"/>
      <c r="L342" s="28"/>
      <c r="M342" s="28"/>
      <c r="N342" s="28"/>
      <c r="O342" s="28"/>
      <c r="R342" s="28"/>
      <c r="S342" s="28"/>
      <c r="T342" s="28"/>
      <c r="U342" s="28"/>
      <c r="V342" s="28"/>
      <c r="W342" s="28"/>
    </row>
    <row r="343" spans="1:23" ht="15.95" customHeight="1" x14ac:dyDescent="0.25">
      <c r="A343" s="28"/>
      <c r="B343" s="32"/>
      <c r="C343" s="32"/>
      <c r="D343" s="32"/>
      <c r="E343" s="32"/>
      <c r="F343" s="33"/>
      <c r="G343" s="34"/>
      <c r="H343" s="34"/>
      <c r="I343" s="34"/>
      <c r="J343" s="28"/>
      <c r="K343" s="35"/>
      <c r="L343" s="28"/>
      <c r="M343" s="28"/>
      <c r="N343" s="28"/>
      <c r="O343" s="28"/>
      <c r="R343" s="28"/>
      <c r="S343" s="28"/>
      <c r="T343" s="28"/>
      <c r="U343" s="28"/>
      <c r="V343" s="28"/>
      <c r="W343" s="28"/>
    </row>
    <row r="344" spans="1:23" ht="15.95" customHeight="1" x14ac:dyDescent="0.25">
      <c r="A344" s="28"/>
      <c r="B344" s="32"/>
      <c r="C344" s="32"/>
      <c r="D344" s="32"/>
      <c r="E344" s="32"/>
      <c r="F344" s="33"/>
      <c r="G344" s="34"/>
      <c r="H344" s="34"/>
      <c r="I344" s="34"/>
      <c r="J344" s="28"/>
      <c r="K344" s="35"/>
      <c r="L344" s="28"/>
      <c r="M344" s="28"/>
      <c r="N344" s="28"/>
      <c r="O344" s="28"/>
      <c r="R344" s="28"/>
      <c r="S344" s="28"/>
      <c r="T344" s="28"/>
      <c r="U344" s="28"/>
      <c r="V344" s="28"/>
      <c r="W344" s="28"/>
    </row>
    <row r="345" spans="1:23" ht="15.95" customHeight="1" x14ac:dyDescent="0.25">
      <c r="A345" s="28"/>
      <c r="B345" s="32"/>
      <c r="C345" s="32"/>
      <c r="D345" s="32"/>
      <c r="E345" s="32"/>
      <c r="F345" s="33"/>
      <c r="G345" s="34"/>
      <c r="H345" s="34"/>
      <c r="I345" s="34"/>
      <c r="J345" s="28"/>
      <c r="K345" s="35"/>
      <c r="L345" s="28"/>
      <c r="M345" s="28"/>
      <c r="N345" s="28"/>
      <c r="O345" s="28"/>
      <c r="R345" s="28"/>
      <c r="S345" s="28"/>
      <c r="T345" s="28"/>
      <c r="U345" s="28"/>
      <c r="V345" s="28"/>
      <c r="W345" s="28"/>
    </row>
    <row r="346" spans="1:23" ht="15.95" customHeight="1" x14ac:dyDescent="0.25">
      <c r="A346" s="28"/>
      <c r="B346" s="32"/>
      <c r="C346" s="32"/>
      <c r="D346" s="32"/>
      <c r="E346" s="32"/>
      <c r="F346" s="33"/>
      <c r="G346" s="34"/>
      <c r="H346" s="34"/>
      <c r="I346" s="34"/>
      <c r="J346" s="28"/>
      <c r="K346" s="35"/>
      <c r="L346" s="28"/>
      <c r="M346" s="28"/>
      <c r="N346" s="28"/>
      <c r="O346" s="28"/>
      <c r="R346" s="28"/>
      <c r="S346" s="28"/>
      <c r="T346" s="28"/>
      <c r="U346" s="28"/>
      <c r="V346" s="28"/>
      <c r="W346" s="28"/>
    </row>
    <row r="347" spans="1:23" ht="15.95" customHeight="1" x14ac:dyDescent="0.25">
      <c r="A347" s="28"/>
      <c r="B347" s="32"/>
      <c r="C347" s="32"/>
      <c r="D347" s="32"/>
      <c r="E347" s="32"/>
      <c r="F347" s="33"/>
      <c r="G347" s="34"/>
      <c r="H347" s="34"/>
      <c r="I347" s="34"/>
      <c r="J347" s="28"/>
      <c r="K347" s="35"/>
      <c r="L347" s="28"/>
      <c r="M347" s="28"/>
      <c r="N347" s="28"/>
      <c r="O347" s="28"/>
      <c r="R347" s="28"/>
      <c r="S347" s="28"/>
      <c r="T347" s="28"/>
      <c r="U347" s="28"/>
      <c r="V347" s="28"/>
      <c r="W347" s="28"/>
    </row>
    <row r="348" spans="1:23" ht="15.95" customHeight="1" x14ac:dyDescent="0.25">
      <c r="A348" s="28"/>
      <c r="B348" s="32"/>
      <c r="C348" s="32"/>
      <c r="D348" s="32"/>
      <c r="E348" s="32"/>
      <c r="F348" s="33"/>
      <c r="G348" s="34"/>
      <c r="H348" s="34"/>
      <c r="I348" s="34"/>
      <c r="J348" s="28"/>
      <c r="K348" s="35"/>
      <c r="L348" s="28"/>
      <c r="M348" s="28"/>
      <c r="N348" s="28"/>
      <c r="O348" s="28"/>
      <c r="R348" s="28"/>
      <c r="S348" s="28"/>
      <c r="T348" s="28"/>
      <c r="U348" s="28"/>
      <c r="V348" s="28"/>
      <c r="W348" s="28"/>
    </row>
  </sheetData>
  <sheetProtection algorithmName="SHA-512" hashValue="5Aw85pF9gU3VWNn5D61auHL0655Q/uQsSQ0Ic8SYcGjVOk5XF6uwa0Y7M9wtsB0PUx1qMnb0+r128+rz23Nz7A==" saltValue="SZqVIptOmxfhcNLOKzb48Q==" spinCount="100000" sheet="1" objects="1" scenarios="1" selectLockedCells="1"/>
  <conditionalFormatting sqref="L36:N39 L61:N64 L86:N89 L111:N114 L136:N138 L161:L164 L186:L189 L211:L214 L236:L239 L261:L264 L286:L289 L311:L314 L139">
    <cfRule type="duplicateValues" dxfId="3" priority="3"/>
  </conditionalFormatting>
  <conditionalFormatting sqref="M15:M313">
    <cfRule type="containsText" dxfId="2" priority="1" operator="containsText" text="Late">
      <formula>NOT(ISERROR(SEARCH("Late",M15)))</formula>
    </cfRule>
  </conditionalFormatting>
  <dataValidations count="1">
    <dataValidation type="list" allowBlank="1" showInputMessage="1" showErrorMessage="1" sqref="M15:M313" xr:uid="{5120CE4F-FADD-4A0F-9C90-20CCA5E9AA7C}">
      <formula1>"Paid, Late"</formula1>
    </dataValidation>
  </dataValidations>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87AB69-1585-47A9-A1DE-2E4EC94A0227}">
  <dimension ref="A1:X71"/>
  <sheetViews>
    <sheetView showGridLines="0" zoomScale="70" zoomScaleNormal="70" workbookViewId="0">
      <selection activeCell="I20" sqref="I20"/>
    </sheetView>
  </sheetViews>
  <sheetFormatPr defaultRowHeight="15.95" customHeight="1" x14ac:dyDescent="0.25"/>
  <cols>
    <col min="1" max="1" width="8.125" style="4" customWidth="1"/>
    <col min="2" max="5" width="12.75" style="7" customWidth="1"/>
    <col min="6" max="6" width="12.75" style="22" customWidth="1"/>
    <col min="7" max="7" width="13.875" style="23" bestFit="1" customWidth="1"/>
    <col min="8" max="8" width="15.5" style="23" customWidth="1"/>
    <col min="9" max="10" width="20.875" style="4" customWidth="1"/>
    <col min="11" max="11" width="20.875" style="6" customWidth="1"/>
    <col min="12" max="15" width="20.875" style="4" customWidth="1"/>
    <col min="16" max="17" width="14.375" style="4" customWidth="1"/>
    <col min="18" max="16384" width="9" style="4"/>
  </cols>
  <sheetData>
    <row r="1" spans="2:24" ht="15.95" customHeight="1" x14ac:dyDescent="0.25">
      <c r="Q1" s="28"/>
      <c r="R1" s="28"/>
      <c r="S1" s="28"/>
      <c r="T1" s="28"/>
      <c r="U1" s="28"/>
      <c r="V1" s="28"/>
      <c r="W1" s="28"/>
      <c r="X1" s="28"/>
    </row>
    <row r="2" spans="2:24" ht="15.95" customHeight="1" x14ac:dyDescent="0.25">
      <c r="Q2" s="28"/>
      <c r="R2" s="28"/>
      <c r="S2" s="28"/>
      <c r="T2" s="28"/>
      <c r="U2" s="28"/>
      <c r="V2" s="28"/>
      <c r="W2" s="28"/>
      <c r="X2" s="28"/>
    </row>
    <row r="3" spans="2:24" ht="15.95" customHeight="1" x14ac:dyDescent="0.25">
      <c r="Q3" s="28"/>
      <c r="R3" s="28"/>
      <c r="S3" s="28"/>
      <c r="T3" s="28"/>
      <c r="U3" s="28"/>
      <c r="V3" s="28"/>
      <c r="W3" s="28"/>
      <c r="X3" s="28"/>
    </row>
    <row r="4" spans="2:24" ht="15.95" customHeight="1" x14ac:dyDescent="0.25">
      <c r="Q4" s="28"/>
      <c r="R4" s="28"/>
      <c r="S4" s="28"/>
      <c r="T4" s="28"/>
      <c r="U4" s="28"/>
      <c r="V4" s="28"/>
      <c r="W4" s="28"/>
      <c r="X4" s="28"/>
    </row>
    <row r="5" spans="2:24" ht="15.95" customHeight="1" x14ac:dyDescent="0.25">
      <c r="Q5" s="28"/>
      <c r="R5" s="28"/>
      <c r="S5" s="28"/>
      <c r="T5" s="28"/>
      <c r="U5" s="28"/>
      <c r="V5" s="28"/>
      <c r="W5" s="28"/>
      <c r="X5" s="28"/>
    </row>
    <row r="6" spans="2:24" ht="15.95" customHeight="1" x14ac:dyDescent="0.25">
      <c r="Q6" s="28"/>
      <c r="R6" s="28"/>
      <c r="S6" s="28"/>
      <c r="T6" s="28"/>
      <c r="U6" s="28"/>
      <c r="V6" s="28"/>
      <c r="W6" s="28"/>
      <c r="X6" s="28"/>
    </row>
    <row r="7" spans="2:24" ht="15.95" customHeight="1" x14ac:dyDescent="0.25">
      <c r="Q7" s="28"/>
      <c r="R7" s="28"/>
      <c r="S7" s="28"/>
      <c r="T7" s="28"/>
      <c r="U7" s="28"/>
      <c r="V7" s="28"/>
      <c r="W7" s="28"/>
      <c r="X7" s="28"/>
    </row>
    <row r="8" spans="2:24" ht="15.95" customHeight="1" x14ac:dyDescent="0.25">
      <c r="Q8" s="28"/>
      <c r="R8" s="28"/>
      <c r="S8" s="28"/>
      <c r="T8" s="28"/>
      <c r="U8" s="28"/>
      <c r="V8" s="28"/>
      <c r="W8" s="28"/>
      <c r="X8" s="28"/>
    </row>
    <row r="9" spans="2:24" ht="15.95" customHeight="1" x14ac:dyDescent="0.25">
      <c r="Q9" s="28"/>
      <c r="R9" s="28"/>
      <c r="S9" s="28"/>
      <c r="T9" s="28"/>
      <c r="U9" s="28"/>
      <c r="V9" s="28"/>
      <c r="W9" s="28"/>
      <c r="X9" s="28"/>
    </row>
    <row r="10" spans="2:24" ht="15.95" customHeight="1" x14ac:dyDescent="0.25">
      <c r="Q10" s="28"/>
      <c r="R10" s="28"/>
      <c r="S10" s="28"/>
      <c r="T10" s="28"/>
      <c r="U10" s="28"/>
      <c r="V10" s="28"/>
      <c r="W10" s="28"/>
      <c r="X10" s="28"/>
    </row>
    <row r="11" spans="2:24" s="8" customFormat="1" ht="15.95" customHeight="1" x14ac:dyDescent="0.25">
      <c r="B11" s="9"/>
      <c r="C11" s="9"/>
      <c r="D11" s="9"/>
      <c r="E11" s="9"/>
      <c r="F11" s="19"/>
      <c r="G11" s="19"/>
      <c r="H11" s="19"/>
      <c r="I11" s="10"/>
      <c r="J11" s="10"/>
      <c r="K11" s="11"/>
      <c r="L11" s="12"/>
      <c r="M11" s="12"/>
      <c r="N11" s="12"/>
      <c r="Q11" s="29"/>
      <c r="R11" s="29"/>
      <c r="S11" s="29"/>
      <c r="T11" s="29"/>
      <c r="U11" s="29"/>
      <c r="V11" s="29"/>
      <c r="W11" s="29"/>
      <c r="X11" s="29"/>
    </row>
    <row r="12" spans="2:24" s="8" customFormat="1" ht="15.95" customHeight="1" x14ac:dyDescent="0.25">
      <c r="B12" s="9"/>
      <c r="C12" s="9"/>
      <c r="D12" s="9"/>
      <c r="E12" s="9"/>
      <c r="F12" s="19"/>
      <c r="G12" s="20"/>
      <c r="H12" s="20"/>
      <c r="I12" s="13"/>
      <c r="J12" s="13"/>
      <c r="K12" s="14"/>
      <c r="L12" s="15"/>
      <c r="M12" s="15"/>
      <c r="N12" s="15"/>
      <c r="O12" s="16"/>
      <c r="P12" s="16"/>
      <c r="Q12" s="29"/>
      <c r="R12" s="29"/>
      <c r="S12" s="29"/>
      <c r="T12" s="29"/>
      <c r="U12" s="29"/>
      <c r="V12" s="29"/>
      <c r="W12" s="29"/>
      <c r="X12" s="29"/>
    </row>
    <row r="13" spans="2:24" s="9" customFormat="1" ht="15.95" customHeight="1" x14ac:dyDescent="0.25">
      <c r="F13" s="19"/>
      <c r="G13" s="19"/>
      <c r="H13" s="19"/>
      <c r="Q13" s="30"/>
      <c r="R13" s="30"/>
      <c r="S13" s="30"/>
      <c r="T13" s="30"/>
      <c r="U13" s="30"/>
      <c r="V13" s="30"/>
      <c r="W13" s="30"/>
      <c r="X13" s="30"/>
    </row>
    <row r="14" spans="2:24" s="24" customFormat="1" ht="15.95" customHeight="1" x14ac:dyDescent="0.25">
      <c r="B14" s="19"/>
      <c r="C14" s="19"/>
      <c r="D14" s="19"/>
      <c r="E14" s="19"/>
      <c r="F14" s="19"/>
      <c r="G14" s="109"/>
      <c r="H14" s="109" t="s">
        <v>68</v>
      </c>
      <c r="I14" s="25"/>
      <c r="J14" s="25"/>
      <c r="K14" s="25"/>
      <c r="L14" s="25"/>
      <c r="M14" s="25"/>
      <c r="N14" s="25"/>
      <c r="O14" s="25"/>
      <c r="Q14" s="31"/>
      <c r="R14" s="31"/>
      <c r="S14" s="31"/>
      <c r="T14" s="31"/>
      <c r="U14" s="31"/>
      <c r="V14" s="31"/>
      <c r="W14" s="31"/>
      <c r="X14" s="31"/>
    </row>
    <row r="15" spans="2:24" ht="15.95" customHeight="1" x14ac:dyDescent="0.25">
      <c r="B15" s="5"/>
      <c r="C15" s="5"/>
      <c r="D15" s="5"/>
      <c r="E15" s="5"/>
      <c r="F15" s="19"/>
      <c r="G15" s="104" t="s">
        <v>70</v>
      </c>
      <c r="H15" s="110">
        <v>23111</v>
      </c>
      <c r="I15" s="17"/>
      <c r="J15" s="17"/>
      <c r="K15" s="25"/>
      <c r="L15" s="15"/>
      <c r="M15" s="15"/>
      <c r="N15" s="15"/>
      <c r="O15" s="16"/>
      <c r="Q15" s="28"/>
      <c r="R15" s="28"/>
      <c r="S15" s="28"/>
      <c r="T15" s="28"/>
      <c r="U15" s="28"/>
      <c r="V15" s="28"/>
      <c r="W15" s="28"/>
      <c r="X15" s="28"/>
    </row>
    <row r="16" spans="2:24" ht="15.95" customHeight="1" x14ac:dyDescent="0.25">
      <c r="B16" s="5"/>
      <c r="C16" s="5"/>
      <c r="D16" s="5"/>
      <c r="E16" s="5"/>
      <c r="F16" s="19"/>
      <c r="G16" s="104" t="s">
        <v>71</v>
      </c>
      <c r="H16" s="110">
        <v>26344</v>
      </c>
      <c r="I16" s="39"/>
      <c r="J16" s="39"/>
      <c r="K16" s="36"/>
      <c r="L16" s="40"/>
      <c r="M16" s="40"/>
      <c r="N16" s="40"/>
      <c r="O16" s="16"/>
      <c r="Q16" s="28"/>
      <c r="R16" s="28"/>
      <c r="S16" s="28"/>
      <c r="T16" s="28"/>
      <c r="U16" s="28"/>
      <c r="V16" s="28"/>
      <c r="W16" s="28"/>
      <c r="X16" s="28"/>
    </row>
    <row r="17" spans="2:24" ht="15.95" customHeight="1" x14ac:dyDescent="0.25">
      <c r="B17" s="5"/>
      <c r="C17" s="5"/>
      <c r="D17" s="5"/>
      <c r="E17" s="5"/>
      <c r="F17" s="19"/>
      <c r="G17" s="104" t="s">
        <v>72</v>
      </c>
      <c r="H17" s="110">
        <v>29577</v>
      </c>
      <c r="I17" s="37"/>
      <c r="J17" s="37"/>
      <c r="K17" s="41"/>
      <c r="L17" s="17"/>
      <c r="M17" s="17"/>
      <c r="N17" s="17"/>
      <c r="O17" s="16"/>
      <c r="Q17" s="28"/>
      <c r="R17" s="28"/>
      <c r="S17" s="28"/>
      <c r="T17" s="28"/>
      <c r="U17" s="28"/>
      <c r="V17" s="28"/>
      <c r="W17" s="28"/>
      <c r="X17" s="28"/>
    </row>
    <row r="18" spans="2:24" ht="15.95" customHeight="1" x14ac:dyDescent="0.25">
      <c r="B18" s="5"/>
      <c r="C18" s="5"/>
      <c r="D18" s="5"/>
      <c r="E18" s="5"/>
      <c r="F18" s="19"/>
      <c r="G18" s="104" t="s">
        <v>73</v>
      </c>
      <c r="H18" s="110">
        <v>32810</v>
      </c>
      <c r="I18" s="38"/>
      <c r="J18" s="38"/>
      <c r="K18" s="42"/>
      <c r="O18" s="16"/>
      <c r="Q18" s="28"/>
      <c r="R18" s="28"/>
      <c r="S18" s="28"/>
      <c r="T18" s="28"/>
      <c r="U18" s="28"/>
      <c r="V18" s="28"/>
      <c r="W18" s="28"/>
      <c r="X18" s="28"/>
    </row>
    <row r="19" spans="2:24" ht="15.95" customHeight="1" x14ac:dyDescent="0.25">
      <c r="B19" s="5"/>
      <c r="C19" s="5"/>
      <c r="D19" s="5"/>
      <c r="E19" s="5"/>
      <c r="F19" s="19"/>
      <c r="G19" s="104" t="s">
        <v>74</v>
      </c>
      <c r="H19" s="110">
        <v>36043</v>
      </c>
      <c r="I19" s="38"/>
      <c r="J19" s="38"/>
      <c r="K19" s="42"/>
      <c r="O19" s="16"/>
      <c r="Q19" s="28"/>
      <c r="R19" s="28"/>
      <c r="S19" s="28"/>
      <c r="T19" s="28"/>
      <c r="U19" s="28"/>
      <c r="V19" s="28"/>
      <c r="W19" s="28"/>
      <c r="X19" s="28"/>
    </row>
    <row r="20" spans="2:24" ht="15.95" customHeight="1" x14ac:dyDescent="0.25">
      <c r="B20" s="5"/>
      <c r="C20" s="5"/>
      <c r="D20" s="5"/>
      <c r="E20" s="5"/>
      <c r="F20" s="19"/>
      <c r="G20" s="104" t="s">
        <v>75</v>
      </c>
      <c r="H20" s="110">
        <v>39276</v>
      </c>
      <c r="I20" s="38"/>
      <c r="J20" s="38"/>
      <c r="K20" s="42"/>
      <c r="O20" s="16"/>
      <c r="Q20" s="28"/>
      <c r="R20" s="28"/>
      <c r="S20" s="28"/>
      <c r="T20" s="28"/>
      <c r="U20" s="28"/>
      <c r="V20" s="28"/>
      <c r="W20" s="28"/>
      <c r="X20" s="28"/>
    </row>
    <row r="21" spans="2:24" ht="15.95" customHeight="1" x14ac:dyDescent="0.25">
      <c r="B21" s="5"/>
      <c r="C21" s="5"/>
      <c r="D21" s="5"/>
      <c r="E21" s="5"/>
      <c r="F21" s="19"/>
      <c r="G21" s="104" t="s">
        <v>76</v>
      </c>
      <c r="H21" s="110">
        <v>42509</v>
      </c>
      <c r="I21" s="38"/>
      <c r="J21" s="38"/>
      <c r="K21" s="42"/>
      <c r="O21" s="16"/>
      <c r="Q21" s="28"/>
      <c r="R21" s="28"/>
      <c r="S21" s="28"/>
      <c r="T21" s="28"/>
      <c r="U21" s="28"/>
      <c r="V21" s="28"/>
      <c r="W21" s="28"/>
      <c r="X21" s="28"/>
    </row>
    <row r="22" spans="2:24" ht="15.95" customHeight="1" x14ac:dyDescent="0.25">
      <c r="B22" s="5"/>
      <c r="C22" s="5"/>
      <c r="D22" s="5"/>
      <c r="E22" s="5"/>
      <c r="F22" s="19"/>
      <c r="G22" s="104" t="s">
        <v>77</v>
      </c>
      <c r="H22" s="110">
        <v>45742</v>
      </c>
      <c r="I22" s="38"/>
      <c r="J22" s="38"/>
      <c r="K22" s="42"/>
      <c r="O22" s="16"/>
      <c r="Q22" s="28"/>
      <c r="R22" s="28"/>
      <c r="S22" s="28"/>
      <c r="T22" s="28"/>
      <c r="U22" s="28"/>
      <c r="V22" s="28"/>
      <c r="W22" s="28"/>
      <c r="X22" s="28"/>
    </row>
    <row r="23" spans="2:24" ht="15.95" customHeight="1" x14ac:dyDescent="0.25">
      <c r="B23" s="5"/>
      <c r="C23" s="5"/>
      <c r="D23" s="5"/>
      <c r="E23" s="5"/>
      <c r="F23" s="19"/>
      <c r="G23" s="104" t="s">
        <v>78</v>
      </c>
      <c r="H23" s="110">
        <v>29577</v>
      </c>
      <c r="I23" s="38"/>
      <c r="J23" s="38"/>
      <c r="K23" s="42"/>
      <c r="L23" s="42"/>
      <c r="M23" s="42"/>
      <c r="N23" s="42"/>
      <c r="O23" s="16"/>
      <c r="Q23" s="28"/>
      <c r="R23" s="28"/>
      <c r="S23" s="28"/>
      <c r="T23" s="28"/>
      <c r="U23" s="28"/>
      <c r="V23" s="28"/>
      <c r="W23" s="28"/>
      <c r="X23" s="28"/>
    </row>
    <row r="24" spans="2:24" ht="15.95" customHeight="1" x14ac:dyDescent="0.25">
      <c r="B24" s="5"/>
      <c r="C24" s="5"/>
      <c r="D24" s="5"/>
      <c r="E24" s="5"/>
      <c r="F24" s="19"/>
      <c r="G24" s="104" t="s">
        <v>79</v>
      </c>
      <c r="H24" s="110">
        <v>32810</v>
      </c>
      <c r="I24" s="38"/>
      <c r="J24" s="38"/>
      <c r="K24" s="42"/>
      <c r="N24" s="44">
        <v>15700</v>
      </c>
      <c r="O24" s="45" t="s">
        <v>51</v>
      </c>
      <c r="Q24" s="28"/>
      <c r="R24" s="28"/>
      <c r="S24" s="28"/>
      <c r="T24" s="28"/>
      <c r="U24" s="28"/>
      <c r="V24" s="28"/>
      <c r="W24" s="28"/>
      <c r="X24" s="28"/>
    </row>
    <row r="25" spans="2:24" ht="15.95" customHeight="1" x14ac:dyDescent="0.25">
      <c r="B25" s="5"/>
      <c r="C25" s="5"/>
      <c r="D25" s="5"/>
      <c r="E25" s="5"/>
      <c r="F25" s="19"/>
      <c r="G25" s="104" t="s">
        <v>80</v>
      </c>
      <c r="H25" s="110">
        <v>36043</v>
      </c>
      <c r="I25" s="38"/>
      <c r="J25" s="38"/>
      <c r="K25" s="42"/>
      <c r="N25" s="44">
        <v>22500</v>
      </c>
      <c r="O25" s="45" t="s">
        <v>52</v>
      </c>
      <c r="Q25" s="28"/>
      <c r="R25" s="28"/>
      <c r="S25" s="28"/>
      <c r="T25" s="28"/>
      <c r="U25" s="28"/>
      <c r="V25" s="28"/>
      <c r="W25" s="28"/>
      <c r="X25" s="28"/>
    </row>
    <row r="26" spans="2:24" ht="15.95" customHeight="1" x14ac:dyDescent="0.25">
      <c r="B26" s="5"/>
      <c r="C26" s="5"/>
      <c r="D26" s="5"/>
      <c r="E26" s="5"/>
      <c r="F26" s="19"/>
      <c r="G26" s="104" t="s">
        <v>81</v>
      </c>
      <c r="H26" s="110">
        <v>28000</v>
      </c>
      <c r="I26" s="38"/>
      <c r="J26" s="38"/>
      <c r="K26" s="42"/>
      <c r="N26" s="44">
        <v>120000</v>
      </c>
      <c r="O26" s="45" t="s">
        <v>53</v>
      </c>
      <c r="Q26" s="28"/>
      <c r="R26" s="28"/>
      <c r="S26" s="28"/>
      <c r="T26" s="28"/>
      <c r="U26" s="28"/>
      <c r="V26" s="28"/>
      <c r="W26" s="28"/>
      <c r="X26" s="28"/>
    </row>
    <row r="27" spans="2:24" ht="15.95" customHeight="1" x14ac:dyDescent="0.25">
      <c r="B27" s="5"/>
      <c r="C27" s="5"/>
      <c r="D27" s="5"/>
      <c r="E27" s="5"/>
      <c r="F27" s="19"/>
      <c r="G27" s="101"/>
      <c r="H27" s="102"/>
      <c r="I27" s="38"/>
      <c r="J27" s="38"/>
      <c r="K27" s="42"/>
      <c r="N27" s="44">
        <v>135000</v>
      </c>
      <c r="O27" s="45" t="s">
        <v>54</v>
      </c>
      <c r="Q27" s="28"/>
      <c r="R27" s="28"/>
      <c r="S27" s="28"/>
      <c r="T27" s="28"/>
      <c r="U27" s="28"/>
      <c r="V27" s="28"/>
      <c r="W27" s="28"/>
      <c r="X27" s="28"/>
    </row>
    <row r="28" spans="2:24" ht="15.95" customHeight="1" x14ac:dyDescent="0.25">
      <c r="B28" s="5"/>
      <c r="C28" s="5"/>
      <c r="D28" s="5"/>
      <c r="E28" s="5"/>
      <c r="F28" s="19"/>
      <c r="G28" s="101"/>
      <c r="H28" s="102"/>
      <c r="I28" s="38"/>
      <c r="J28" s="38"/>
      <c r="K28" s="42"/>
      <c r="N28" s="42"/>
      <c r="O28" s="16"/>
      <c r="Q28" s="28"/>
      <c r="R28" s="28"/>
      <c r="S28" s="28"/>
      <c r="T28" s="28"/>
      <c r="U28" s="28"/>
      <c r="V28" s="28"/>
      <c r="W28" s="28"/>
      <c r="X28" s="28"/>
    </row>
    <row r="29" spans="2:24" ht="15.95" customHeight="1" x14ac:dyDescent="0.25">
      <c r="B29" s="5"/>
      <c r="C29" s="5"/>
      <c r="D29" s="5"/>
      <c r="E29" s="5"/>
      <c r="F29" s="19"/>
      <c r="G29" s="101"/>
      <c r="H29" s="102"/>
      <c r="I29" s="38"/>
      <c r="J29" s="38"/>
      <c r="K29" s="42"/>
      <c r="L29" s="42"/>
      <c r="M29" s="42"/>
      <c r="N29" s="40"/>
      <c r="O29" s="16"/>
      <c r="Q29" s="28"/>
      <c r="R29" s="28"/>
      <c r="S29" s="28"/>
      <c r="T29" s="28"/>
      <c r="U29" s="28"/>
      <c r="V29" s="28"/>
      <c r="W29" s="28"/>
      <c r="X29" s="28"/>
    </row>
    <row r="30" spans="2:24" ht="15.95" customHeight="1" x14ac:dyDescent="0.25">
      <c r="B30" s="5"/>
      <c r="C30" s="5"/>
      <c r="D30" s="5"/>
      <c r="E30" s="5"/>
      <c r="F30" s="19"/>
      <c r="G30" s="37"/>
      <c r="H30" s="37"/>
      <c r="I30" s="39"/>
      <c r="J30" s="39"/>
      <c r="K30" s="36"/>
      <c r="L30" s="40"/>
      <c r="M30" s="40"/>
      <c r="N30" s="15"/>
      <c r="O30" s="16"/>
      <c r="Q30" s="28"/>
      <c r="R30" s="28"/>
      <c r="S30" s="28"/>
      <c r="T30" s="28"/>
      <c r="U30" s="28"/>
      <c r="V30" s="28"/>
      <c r="W30" s="28"/>
      <c r="X30" s="28"/>
    </row>
    <row r="31" spans="2:24" ht="15.95" customHeight="1" x14ac:dyDescent="0.25">
      <c r="B31" s="5"/>
      <c r="C31" s="5"/>
      <c r="D31" s="5"/>
      <c r="E31" s="5"/>
      <c r="F31" s="19"/>
      <c r="G31" s="21"/>
      <c r="H31" s="21"/>
      <c r="I31" s="17"/>
      <c r="J31" s="17"/>
      <c r="K31" s="25"/>
      <c r="L31" s="15"/>
      <c r="M31" s="15"/>
      <c r="N31" s="15"/>
      <c r="O31" s="16"/>
      <c r="Q31" s="28"/>
      <c r="R31" s="28"/>
      <c r="S31" s="28"/>
      <c r="T31" s="28"/>
      <c r="U31" s="28"/>
      <c r="V31" s="28"/>
      <c r="W31" s="28"/>
      <c r="X31" s="28"/>
    </row>
    <row r="32" spans="2:24" ht="15.95" customHeight="1" x14ac:dyDescent="0.25">
      <c r="B32" s="5"/>
      <c r="C32" s="5"/>
      <c r="D32" s="5"/>
      <c r="E32" s="5"/>
      <c r="F32" s="19"/>
      <c r="G32" s="21"/>
      <c r="H32" s="21"/>
      <c r="I32" s="17"/>
      <c r="J32" s="17"/>
      <c r="K32" s="25"/>
      <c r="L32" s="15"/>
      <c r="M32" s="15"/>
      <c r="N32" s="15"/>
      <c r="O32" s="16"/>
      <c r="Q32" s="28"/>
      <c r="R32" s="28"/>
      <c r="S32" s="28"/>
      <c r="T32" s="28"/>
      <c r="U32" s="28"/>
      <c r="V32" s="28"/>
      <c r="W32" s="28"/>
      <c r="X32" s="28"/>
    </row>
    <row r="33" spans="1:24" ht="15.95" customHeight="1" x14ac:dyDescent="0.25">
      <c r="B33" s="5"/>
      <c r="C33" s="5"/>
      <c r="D33" s="5"/>
      <c r="E33" s="5"/>
      <c r="F33" s="19"/>
      <c r="G33" s="21"/>
      <c r="H33" s="21"/>
      <c r="I33" s="17"/>
      <c r="J33" s="17"/>
      <c r="K33" s="25"/>
      <c r="L33" s="15"/>
      <c r="M33" s="15"/>
      <c r="N33" s="15"/>
      <c r="O33" s="16"/>
      <c r="Q33" s="28"/>
      <c r="R33" s="28"/>
      <c r="S33" s="28"/>
      <c r="T33" s="28"/>
      <c r="U33" s="28"/>
      <c r="V33" s="28"/>
      <c r="W33" s="28"/>
      <c r="X33" s="28"/>
    </row>
    <row r="34" spans="1:24" ht="15.95" customHeight="1" x14ac:dyDescent="0.25">
      <c r="B34" s="5"/>
      <c r="C34" s="5"/>
      <c r="D34" s="5"/>
      <c r="E34" s="5"/>
      <c r="F34" s="19"/>
      <c r="G34" s="21"/>
      <c r="H34" s="21"/>
      <c r="I34" s="17"/>
      <c r="J34" s="17"/>
      <c r="K34" s="25"/>
      <c r="L34" s="15"/>
      <c r="M34" s="15"/>
      <c r="N34" s="15"/>
      <c r="O34" s="16"/>
      <c r="Q34" s="28"/>
      <c r="R34" s="28"/>
      <c r="S34" s="28"/>
      <c r="T34" s="28"/>
      <c r="U34" s="28"/>
      <c r="V34" s="28"/>
      <c r="W34" s="28"/>
      <c r="X34" s="28"/>
    </row>
    <row r="35" spans="1:24" ht="15.95" customHeight="1" x14ac:dyDescent="0.25">
      <c r="B35" s="5"/>
      <c r="C35" s="5"/>
      <c r="D35" s="5"/>
      <c r="E35" s="5"/>
      <c r="F35" s="19"/>
      <c r="G35" s="21"/>
      <c r="H35" s="21"/>
      <c r="I35" s="17"/>
      <c r="J35" s="17"/>
      <c r="K35" s="25"/>
      <c r="L35" s="15"/>
      <c r="M35" s="15"/>
      <c r="N35" s="15"/>
      <c r="O35" s="16"/>
      <c r="Q35" s="28"/>
      <c r="R35" s="28"/>
      <c r="S35" s="28"/>
      <c r="T35" s="28"/>
      <c r="U35" s="28"/>
      <c r="V35" s="28"/>
      <c r="W35" s="28"/>
      <c r="X35" s="28"/>
    </row>
    <row r="36" spans="1:24" ht="15.95" customHeight="1" x14ac:dyDescent="0.25">
      <c r="B36" s="5"/>
      <c r="C36" s="5"/>
      <c r="D36" s="5"/>
      <c r="E36" s="5"/>
      <c r="F36" s="19"/>
      <c r="G36" s="21"/>
      <c r="H36" s="21"/>
      <c r="I36" s="17"/>
      <c r="J36" s="17"/>
      <c r="K36" s="26"/>
      <c r="L36" s="15"/>
      <c r="M36" s="15"/>
      <c r="N36" s="15"/>
      <c r="O36" s="16"/>
      <c r="Q36" s="28"/>
      <c r="R36" s="28"/>
      <c r="S36" s="28"/>
      <c r="T36" s="28"/>
      <c r="U36" s="28"/>
      <c r="V36" s="28"/>
      <c r="W36" s="28"/>
      <c r="X36" s="28"/>
    </row>
    <row r="37" spans="1:24" ht="15.95" customHeight="1" x14ac:dyDescent="0.25">
      <c r="B37" s="5"/>
      <c r="C37" s="5"/>
      <c r="D37" s="5"/>
      <c r="E37" s="5"/>
      <c r="F37" s="19"/>
      <c r="G37" s="21"/>
      <c r="H37" s="21"/>
      <c r="I37" s="17"/>
      <c r="J37" s="17"/>
      <c r="K37" s="26"/>
      <c r="L37" s="15"/>
      <c r="M37" s="15"/>
      <c r="N37" s="15"/>
      <c r="O37" s="16"/>
      <c r="Q37" s="28"/>
      <c r="R37" s="28"/>
      <c r="S37" s="28"/>
      <c r="T37" s="28"/>
      <c r="U37" s="28"/>
      <c r="V37" s="28"/>
      <c r="W37" s="28"/>
      <c r="X37" s="28"/>
    </row>
    <row r="38" spans="1:24" ht="15.95" customHeight="1" x14ac:dyDescent="0.25">
      <c r="B38" s="5"/>
      <c r="C38" s="5"/>
      <c r="D38" s="5"/>
      <c r="E38" s="5"/>
      <c r="F38" s="19"/>
      <c r="G38" s="21"/>
      <c r="H38" s="21"/>
      <c r="I38" s="17"/>
      <c r="J38" s="17"/>
      <c r="K38" s="26"/>
      <c r="L38" s="15"/>
      <c r="M38" s="15"/>
      <c r="Q38" s="28"/>
      <c r="R38" s="28"/>
      <c r="S38" s="28"/>
      <c r="T38" s="28"/>
      <c r="U38" s="28"/>
      <c r="V38" s="28"/>
      <c r="W38" s="28"/>
      <c r="X38" s="28"/>
    </row>
    <row r="39" spans="1:24" ht="15.95" customHeight="1" x14ac:dyDescent="0.25">
      <c r="Q39" s="28"/>
      <c r="R39" s="28"/>
      <c r="S39" s="28"/>
      <c r="T39" s="28"/>
      <c r="U39" s="28"/>
      <c r="V39" s="28"/>
      <c r="W39" s="28"/>
      <c r="X39" s="28"/>
    </row>
    <row r="40" spans="1:24" ht="15.95" customHeight="1" x14ac:dyDescent="0.25">
      <c r="Q40" s="28"/>
      <c r="R40" s="28"/>
      <c r="S40" s="28"/>
      <c r="T40" s="28"/>
      <c r="U40" s="28"/>
      <c r="V40" s="28"/>
      <c r="W40" s="28"/>
      <c r="X40" s="28"/>
    </row>
    <row r="41" spans="1:24" ht="15.95" customHeight="1" x14ac:dyDescent="0.25">
      <c r="Q41" s="28"/>
      <c r="R41" s="28"/>
      <c r="S41" s="28"/>
      <c r="T41" s="28"/>
      <c r="U41" s="28"/>
      <c r="V41" s="28"/>
      <c r="W41" s="28"/>
      <c r="X41" s="28"/>
    </row>
    <row r="42" spans="1:24" ht="15.95" customHeight="1" x14ac:dyDescent="0.25">
      <c r="Q42" s="28"/>
      <c r="R42" s="28"/>
      <c r="S42" s="28"/>
      <c r="T42" s="28"/>
      <c r="U42" s="28"/>
      <c r="V42" s="28"/>
      <c r="W42" s="28"/>
      <c r="X42" s="28"/>
    </row>
    <row r="43" spans="1:24" ht="15.95" customHeight="1" x14ac:dyDescent="0.25">
      <c r="Q43" s="28"/>
      <c r="R43" s="28"/>
      <c r="S43" s="28"/>
      <c r="T43" s="28"/>
      <c r="U43" s="28"/>
      <c r="V43" s="28"/>
      <c r="W43" s="28"/>
      <c r="X43" s="28"/>
    </row>
    <row r="44" spans="1:24" ht="15.95" customHeight="1" x14ac:dyDescent="0.25">
      <c r="Q44" s="28"/>
      <c r="R44" s="28"/>
      <c r="S44" s="28"/>
      <c r="T44" s="28"/>
      <c r="U44" s="28"/>
      <c r="V44" s="28"/>
      <c r="W44" s="28"/>
      <c r="X44" s="28"/>
    </row>
    <row r="45" spans="1:24" ht="15.95" customHeight="1" x14ac:dyDescent="0.25">
      <c r="Q45" s="28"/>
      <c r="R45" s="28"/>
      <c r="S45" s="28"/>
      <c r="T45" s="28"/>
      <c r="U45" s="28"/>
      <c r="V45" s="28"/>
      <c r="W45" s="28"/>
      <c r="X45" s="28"/>
    </row>
    <row r="46" spans="1:24" ht="15.95" customHeight="1" x14ac:dyDescent="0.25">
      <c r="Q46" s="28"/>
      <c r="R46" s="28"/>
      <c r="S46" s="28"/>
      <c r="T46" s="28"/>
      <c r="U46" s="28"/>
      <c r="V46" s="28"/>
      <c r="W46" s="28"/>
      <c r="X46" s="28"/>
    </row>
    <row r="47" spans="1:24" ht="15.95" customHeight="1" x14ac:dyDescent="0.25">
      <c r="N47"/>
      <c r="O47"/>
      <c r="Q47" s="28"/>
      <c r="R47" s="28"/>
      <c r="S47" s="28"/>
      <c r="T47" s="28"/>
      <c r="U47" s="28"/>
      <c r="V47" s="28"/>
      <c r="W47" s="28"/>
      <c r="X47" s="28"/>
    </row>
    <row r="48" spans="1:24" ht="15.95" customHeight="1" x14ac:dyDescent="0.25">
      <c r="A48" s="28"/>
      <c r="B48" s="32"/>
      <c r="C48" s="32"/>
      <c r="D48" s="32"/>
      <c r="E48" s="32"/>
      <c r="F48" s="33"/>
      <c r="G48" s="34"/>
      <c r="H48" s="34"/>
      <c r="I48" s="28"/>
      <c r="J48" s="28"/>
      <c r="K48" s="35"/>
      <c r="L48" s="28"/>
      <c r="M48" s="28"/>
      <c r="N48" s="28"/>
      <c r="O48" s="28"/>
      <c r="P48" s="28"/>
      <c r="Q48" s="28"/>
      <c r="R48" s="28"/>
      <c r="S48" s="28"/>
      <c r="T48" s="28"/>
      <c r="U48" s="28"/>
      <c r="V48" s="28"/>
      <c r="W48" s="28"/>
      <c r="X48" s="28"/>
    </row>
    <row r="49" spans="1:24" ht="15.95" customHeight="1" x14ac:dyDescent="0.25">
      <c r="A49" s="28"/>
      <c r="B49" s="32"/>
      <c r="C49" s="32"/>
      <c r="D49" s="32"/>
      <c r="E49" s="32"/>
      <c r="F49" s="33"/>
      <c r="G49" s="34"/>
      <c r="H49" s="34"/>
      <c r="I49" s="28"/>
      <c r="J49" s="28"/>
      <c r="K49" s="35"/>
      <c r="L49" s="28"/>
      <c r="M49" s="28"/>
      <c r="N49" s="28"/>
      <c r="O49" s="28"/>
      <c r="P49" s="28"/>
      <c r="Q49" s="28"/>
      <c r="R49" s="28"/>
      <c r="S49" s="28"/>
      <c r="T49" s="28"/>
      <c r="U49" s="28"/>
      <c r="V49" s="28"/>
      <c r="W49" s="28"/>
      <c r="X49" s="28"/>
    </row>
    <row r="50" spans="1:24" ht="15.95" customHeight="1" x14ac:dyDescent="0.25">
      <c r="A50" s="28"/>
      <c r="B50" s="32"/>
      <c r="C50" s="32"/>
      <c r="D50" s="32"/>
      <c r="E50" s="32"/>
      <c r="F50" s="33"/>
      <c r="G50" s="34"/>
      <c r="H50" s="34"/>
      <c r="I50" s="28"/>
      <c r="J50" s="28"/>
      <c r="K50" s="35"/>
      <c r="L50" s="28"/>
      <c r="M50" s="28"/>
      <c r="N50" s="28"/>
      <c r="O50" s="28"/>
      <c r="P50" s="28"/>
      <c r="Q50" s="28"/>
      <c r="R50" s="28"/>
      <c r="S50" s="28"/>
      <c r="T50" s="28"/>
      <c r="U50" s="28"/>
      <c r="V50" s="28"/>
      <c r="W50" s="28"/>
      <c r="X50" s="28"/>
    </row>
    <row r="51" spans="1:24" ht="15.95" customHeight="1" x14ac:dyDescent="0.25">
      <c r="A51" s="28"/>
      <c r="B51" s="32"/>
      <c r="C51" s="32"/>
      <c r="D51" s="32"/>
      <c r="E51" s="32"/>
      <c r="F51" s="33"/>
      <c r="G51" s="34"/>
      <c r="H51" s="34"/>
      <c r="I51" s="28"/>
      <c r="J51" s="28"/>
      <c r="K51" s="35"/>
      <c r="L51" s="28"/>
      <c r="M51" s="28"/>
      <c r="N51" s="28"/>
      <c r="O51" s="28"/>
      <c r="P51" s="28"/>
      <c r="Q51" s="28"/>
      <c r="R51" s="28"/>
      <c r="S51" s="28"/>
      <c r="T51" s="28"/>
      <c r="U51" s="28"/>
      <c r="V51" s="28"/>
      <c r="W51" s="28"/>
      <c r="X51" s="28"/>
    </row>
    <row r="52" spans="1:24" ht="15.95" customHeight="1" x14ac:dyDescent="0.25">
      <c r="A52" s="28"/>
      <c r="B52" s="32"/>
      <c r="C52" s="32"/>
      <c r="D52" s="32"/>
      <c r="E52" s="32"/>
      <c r="F52" s="33"/>
      <c r="G52" s="34"/>
      <c r="H52" s="34"/>
      <c r="I52" s="28"/>
      <c r="J52" s="28"/>
      <c r="K52" s="35"/>
      <c r="L52" s="28"/>
      <c r="M52" s="28"/>
      <c r="N52" s="28"/>
      <c r="O52" s="28"/>
      <c r="P52" s="28"/>
      <c r="Q52" s="28"/>
      <c r="R52" s="28"/>
      <c r="S52" s="28"/>
      <c r="T52" s="28"/>
      <c r="U52" s="28"/>
      <c r="V52" s="28"/>
      <c r="W52" s="28"/>
      <c r="X52" s="28"/>
    </row>
    <row r="53" spans="1:24" ht="15.95" customHeight="1" x14ac:dyDescent="0.25">
      <c r="A53" s="28"/>
      <c r="B53" s="32"/>
      <c r="C53" s="32"/>
      <c r="D53" s="32"/>
      <c r="E53" s="32"/>
      <c r="F53" s="33"/>
      <c r="G53" s="34"/>
      <c r="H53" s="34"/>
      <c r="I53" s="28"/>
      <c r="J53" s="28"/>
      <c r="K53" s="35"/>
      <c r="L53" s="28"/>
      <c r="M53" s="28"/>
      <c r="N53" s="28"/>
      <c r="O53" s="28"/>
      <c r="P53" s="28"/>
      <c r="Q53" s="28"/>
      <c r="R53" s="28"/>
      <c r="S53" s="28"/>
      <c r="T53" s="28"/>
      <c r="U53" s="28"/>
      <c r="V53" s="28"/>
      <c r="W53" s="28"/>
      <c r="X53" s="28"/>
    </row>
    <row r="54" spans="1:24" ht="15.95" customHeight="1" x14ac:dyDescent="0.25">
      <c r="A54" s="28"/>
      <c r="B54" s="32"/>
      <c r="C54" s="32"/>
      <c r="D54" s="32"/>
      <c r="E54" s="32"/>
      <c r="F54" s="33"/>
      <c r="G54" s="34"/>
      <c r="H54" s="34"/>
      <c r="I54" s="28"/>
      <c r="J54" s="28"/>
      <c r="K54" s="35"/>
      <c r="L54" s="28"/>
      <c r="M54" s="28"/>
      <c r="N54" s="28"/>
      <c r="O54" s="28"/>
      <c r="P54" s="28"/>
      <c r="Q54" s="28"/>
      <c r="R54" s="28"/>
      <c r="S54" s="28"/>
      <c r="T54" s="28"/>
      <c r="U54" s="28"/>
      <c r="V54" s="28"/>
      <c r="W54" s="28"/>
      <c r="X54" s="28"/>
    </row>
    <row r="55" spans="1:24" ht="15.95" customHeight="1" x14ac:dyDescent="0.25">
      <c r="A55" s="28"/>
      <c r="B55" s="32"/>
      <c r="C55" s="32"/>
      <c r="D55" s="32"/>
      <c r="E55" s="32"/>
      <c r="F55" s="33"/>
      <c r="G55" s="34"/>
      <c r="H55" s="34"/>
      <c r="I55" s="28"/>
      <c r="J55" s="28"/>
      <c r="K55" s="35"/>
      <c r="L55" s="28"/>
      <c r="M55" s="28"/>
      <c r="N55" s="28"/>
      <c r="O55" s="28"/>
      <c r="P55" s="28"/>
      <c r="Q55" s="28"/>
      <c r="R55" s="28"/>
      <c r="S55" s="28"/>
      <c r="T55" s="28"/>
      <c r="U55" s="28"/>
      <c r="V55" s="28"/>
      <c r="W55" s="28"/>
      <c r="X55" s="28"/>
    </row>
    <row r="56" spans="1:24" ht="15.95" customHeight="1" x14ac:dyDescent="0.25">
      <c r="A56" s="28"/>
      <c r="B56" s="32"/>
      <c r="C56" s="32"/>
      <c r="D56" s="32"/>
      <c r="E56" s="32"/>
      <c r="F56" s="33"/>
      <c r="G56" s="34"/>
      <c r="H56" s="34"/>
      <c r="I56" s="28"/>
      <c r="J56" s="28"/>
      <c r="K56" s="35"/>
      <c r="L56" s="28"/>
      <c r="M56" s="28"/>
      <c r="N56" s="28"/>
      <c r="O56" s="28"/>
      <c r="P56" s="28"/>
      <c r="Q56" s="28"/>
      <c r="R56" s="28"/>
      <c r="S56" s="28"/>
      <c r="T56" s="28"/>
      <c r="U56" s="28"/>
      <c r="V56" s="28"/>
      <c r="W56" s="28"/>
      <c r="X56" s="28"/>
    </row>
    <row r="57" spans="1:24" ht="15.95" customHeight="1" x14ac:dyDescent="0.25">
      <c r="A57" s="28"/>
      <c r="B57" s="32"/>
      <c r="C57" s="32"/>
      <c r="D57" s="32"/>
      <c r="E57" s="32"/>
      <c r="F57" s="33"/>
      <c r="G57" s="34"/>
      <c r="H57" s="34"/>
      <c r="I57" s="28"/>
      <c r="J57" s="28"/>
      <c r="K57" s="35"/>
      <c r="L57" s="28"/>
      <c r="M57" s="28"/>
      <c r="N57" s="28"/>
      <c r="O57" s="28"/>
      <c r="P57" s="28"/>
      <c r="Q57" s="28"/>
      <c r="R57" s="28"/>
      <c r="S57" s="28"/>
      <c r="T57" s="28"/>
      <c r="U57" s="28"/>
      <c r="V57" s="28"/>
      <c r="W57" s="28"/>
      <c r="X57" s="28"/>
    </row>
    <row r="58" spans="1:24" ht="15.95" customHeight="1" x14ac:dyDescent="0.25">
      <c r="A58" s="28"/>
      <c r="B58" s="32"/>
      <c r="C58" s="32"/>
      <c r="D58" s="32"/>
      <c r="E58" s="32"/>
      <c r="F58" s="33"/>
      <c r="G58" s="34"/>
      <c r="H58" s="34"/>
      <c r="I58" s="28"/>
      <c r="J58" s="28"/>
      <c r="K58" s="35"/>
      <c r="L58" s="28"/>
      <c r="M58" s="28"/>
      <c r="N58" s="28"/>
      <c r="O58" s="28"/>
      <c r="P58" s="28"/>
      <c r="Q58" s="28"/>
      <c r="R58" s="28"/>
      <c r="S58" s="28"/>
      <c r="T58" s="28"/>
      <c r="U58" s="28"/>
      <c r="V58" s="28"/>
      <c r="W58" s="28"/>
      <c r="X58" s="28"/>
    </row>
    <row r="59" spans="1:24" ht="15.95" customHeight="1" x14ac:dyDescent="0.25">
      <c r="A59" s="28"/>
      <c r="B59" s="32"/>
      <c r="C59" s="32"/>
      <c r="D59" s="32"/>
      <c r="E59" s="32"/>
      <c r="F59" s="33"/>
      <c r="G59" s="34"/>
      <c r="H59" s="34"/>
      <c r="I59" s="28"/>
      <c r="J59" s="28"/>
      <c r="K59" s="35"/>
      <c r="L59" s="28"/>
      <c r="M59" s="28"/>
      <c r="N59" s="28"/>
      <c r="O59" s="28"/>
      <c r="P59" s="28"/>
      <c r="Q59" s="28"/>
      <c r="R59" s="28"/>
      <c r="S59" s="28"/>
      <c r="T59" s="28"/>
      <c r="U59" s="28"/>
      <c r="V59" s="28"/>
      <c r="W59" s="28"/>
      <c r="X59" s="28"/>
    </row>
    <row r="60" spans="1:24" ht="15.95" customHeight="1" x14ac:dyDescent="0.25">
      <c r="A60" s="28"/>
      <c r="B60" s="32"/>
      <c r="C60" s="32"/>
      <c r="D60" s="32"/>
      <c r="E60" s="32"/>
      <c r="F60" s="33"/>
      <c r="G60" s="34"/>
      <c r="H60" s="34"/>
      <c r="I60" s="28"/>
      <c r="J60" s="28"/>
      <c r="K60" s="35"/>
      <c r="L60" s="28"/>
      <c r="M60" s="28"/>
      <c r="N60" s="28"/>
      <c r="O60" s="28"/>
      <c r="P60" s="28"/>
      <c r="Q60" s="28"/>
      <c r="R60" s="28"/>
      <c r="S60" s="28"/>
      <c r="T60" s="28"/>
      <c r="U60" s="28"/>
      <c r="V60" s="28"/>
      <c r="W60" s="28"/>
      <c r="X60" s="28"/>
    </row>
    <row r="61" spans="1:24" ht="15.95" customHeight="1" x14ac:dyDescent="0.25">
      <c r="A61" s="28"/>
      <c r="B61" s="32"/>
      <c r="C61" s="32"/>
      <c r="D61" s="32"/>
      <c r="E61" s="32"/>
      <c r="F61" s="33"/>
      <c r="G61" s="34"/>
      <c r="H61" s="34"/>
      <c r="I61" s="28"/>
      <c r="J61" s="28"/>
      <c r="K61" s="35"/>
      <c r="L61" s="28"/>
      <c r="M61" s="28"/>
      <c r="N61" s="28"/>
      <c r="O61" s="28"/>
      <c r="P61" s="28"/>
      <c r="Q61" s="28"/>
      <c r="R61" s="28"/>
      <c r="S61" s="28"/>
      <c r="T61" s="28"/>
      <c r="U61" s="28"/>
      <c r="V61" s="28"/>
      <c r="W61" s="28"/>
      <c r="X61" s="28"/>
    </row>
    <row r="62" spans="1:24" ht="15.95" customHeight="1" x14ac:dyDescent="0.25">
      <c r="A62" s="28"/>
      <c r="B62" s="32"/>
      <c r="C62" s="32"/>
      <c r="D62" s="32"/>
      <c r="E62" s="32"/>
      <c r="F62" s="33"/>
      <c r="G62" s="34"/>
      <c r="H62" s="34"/>
      <c r="I62" s="28"/>
      <c r="J62" s="28"/>
      <c r="K62" s="35"/>
      <c r="L62" s="28"/>
      <c r="M62" s="28"/>
      <c r="N62" s="28"/>
      <c r="O62" s="28"/>
      <c r="P62" s="28"/>
      <c r="Q62" s="28"/>
      <c r="R62" s="28"/>
      <c r="S62" s="28"/>
      <c r="T62" s="28"/>
      <c r="U62" s="28"/>
      <c r="V62" s="28"/>
      <c r="W62" s="28"/>
      <c r="X62" s="28"/>
    </row>
    <row r="63" spans="1:24" ht="15.95" customHeight="1" x14ac:dyDescent="0.25">
      <c r="A63" s="28"/>
      <c r="B63" s="32"/>
      <c r="C63" s="32"/>
      <c r="D63" s="32"/>
      <c r="E63" s="32"/>
      <c r="F63" s="33"/>
      <c r="G63" s="34"/>
      <c r="H63" s="34"/>
      <c r="I63" s="28"/>
      <c r="J63" s="28"/>
      <c r="K63" s="35"/>
      <c r="L63" s="28"/>
      <c r="M63" s="28"/>
      <c r="N63" s="28"/>
      <c r="O63" s="28"/>
      <c r="P63" s="28"/>
      <c r="Q63" s="28"/>
      <c r="R63" s="28"/>
      <c r="S63" s="28"/>
      <c r="T63" s="28"/>
      <c r="U63" s="28"/>
      <c r="V63" s="28"/>
      <c r="W63" s="28"/>
      <c r="X63" s="28"/>
    </row>
    <row r="64" spans="1:24" ht="15.95" customHeight="1" x14ac:dyDescent="0.25">
      <c r="A64" s="28"/>
      <c r="B64" s="32"/>
      <c r="C64" s="32"/>
      <c r="D64" s="32"/>
      <c r="E64" s="32"/>
      <c r="F64" s="33"/>
      <c r="G64" s="34"/>
      <c r="H64" s="34"/>
      <c r="I64" s="28"/>
      <c r="J64" s="28"/>
      <c r="K64" s="35"/>
      <c r="L64" s="28"/>
      <c r="M64" s="28"/>
      <c r="N64" s="28"/>
      <c r="O64" s="28"/>
      <c r="P64" s="28"/>
      <c r="Q64" s="28"/>
      <c r="R64" s="28"/>
      <c r="S64" s="28"/>
      <c r="T64" s="28"/>
      <c r="U64" s="28"/>
      <c r="V64" s="28"/>
      <c r="W64" s="28"/>
      <c r="X64" s="28"/>
    </row>
    <row r="65" spans="1:24" ht="15.95" customHeight="1" x14ac:dyDescent="0.25">
      <c r="A65" s="28"/>
      <c r="B65" s="32"/>
      <c r="C65" s="32"/>
      <c r="D65" s="32"/>
      <c r="E65" s="32"/>
      <c r="F65" s="33"/>
      <c r="G65" s="34"/>
      <c r="H65" s="34"/>
      <c r="I65" s="28"/>
      <c r="J65" s="28"/>
      <c r="K65" s="35"/>
      <c r="L65" s="28"/>
      <c r="M65" s="28"/>
      <c r="N65" s="28"/>
      <c r="O65" s="28"/>
      <c r="P65" s="28"/>
      <c r="Q65" s="28"/>
      <c r="R65" s="28"/>
      <c r="S65" s="28"/>
      <c r="T65" s="28"/>
      <c r="U65" s="28"/>
      <c r="V65" s="28"/>
      <c r="W65" s="28"/>
      <c r="X65" s="28"/>
    </row>
    <row r="66" spans="1:24" ht="15.95" customHeight="1" x14ac:dyDescent="0.25">
      <c r="A66" s="28"/>
      <c r="B66" s="32"/>
      <c r="C66" s="32"/>
      <c r="D66" s="32"/>
      <c r="E66" s="32"/>
      <c r="F66" s="33"/>
      <c r="G66" s="34"/>
      <c r="H66" s="34"/>
      <c r="I66" s="28"/>
      <c r="J66" s="28"/>
      <c r="K66" s="35"/>
      <c r="L66" s="28"/>
      <c r="M66" s="28"/>
      <c r="N66" s="28"/>
      <c r="O66" s="28"/>
      <c r="P66" s="28"/>
      <c r="Q66" s="28"/>
      <c r="R66" s="28"/>
      <c r="S66" s="28"/>
      <c r="T66" s="28"/>
      <c r="U66" s="28"/>
      <c r="V66" s="28"/>
      <c r="W66" s="28"/>
      <c r="X66" s="28"/>
    </row>
    <row r="67" spans="1:24" ht="15.95" customHeight="1" x14ac:dyDescent="0.25">
      <c r="A67" s="28"/>
      <c r="B67" s="32"/>
      <c r="C67" s="32"/>
      <c r="D67" s="32"/>
      <c r="E67" s="32"/>
      <c r="F67" s="33"/>
      <c r="G67" s="34"/>
      <c r="H67" s="34"/>
      <c r="I67" s="28"/>
      <c r="J67" s="28"/>
      <c r="K67" s="35"/>
      <c r="L67" s="28"/>
      <c r="M67" s="28"/>
      <c r="N67" s="28"/>
      <c r="O67" s="28"/>
      <c r="P67" s="28"/>
      <c r="Q67" s="28"/>
      <c r="R67" s="28"/>
      <c r="S67" s="28"/>
      <c r="T67" s="28"/>
      <c r="U67" s="28"/>
      <c r="V67" s="28"/>
      <c r="W67" s="28"/>
      <c r="X67" s="28"/>
    </row>
    <row r="68" spans="1:24" ht="15.95" customHeight="1" x14ac:dyDescent="0.25">
      <c r="A68" s="28"/>
      <c r="B68" s="32"/>
      <c r="C68" s="32"/>
      <c r="D68" s="32"/>
      <c r="E68" s="32"/>
      <c r="F68" s="33"/>
      <c r="G68" s="34"/>
      <c r="H68" s="34"/>
      <c r="I68" s="28"/>
      <c r="J68" s="28"/>
      <c r="K68" s="35"/>
      <c r="L68" s="28"/>
      <c r="M68" s="28"/>
      <c r="N68" s="28"/>
      <c r="O68" s="28"/>
      <c r="P68" s="28"/>
      <c r="Q68" s="28"/>
      <c r="R68" s="28"/>
      <c r="S68" s="28"/>
      <c r="T68" s="28"/>
      <c r="U68" s="28"/>
      <c r="V68" s="28"/>
      <c r="W68" s="28"/>
      <c r="X68" s="28"/>
    </row>
    <row r="69" spans="1:24" ht="15.95" customHeight="1" x14ac:dyDescent="0.25">
      <c r="A69" s="28"/>
      <c r="B69" s="32"/>
      <c r="C69" s="32"/>
      <c r="D69" s="32"/>
      <c r="E69" s="32"/>
      <c r="F69" s="33"/>
      <c r="G69" s="34"/>
      <c r="H69" s="34"/>
      <c r="I69" s="28"/>
      <c r="J69" s="28"/>
      <c r="K69" s="35"/>
      <c r="L69" s="28"/>
      <c r="M69" s="28"/>
      <c r="N69" s="28"/>
      <c r="O69" s="28"/>
      <c r="P69" s="28"/>
      <c r="Q69" s="28"/>
      <c r="R69" s="28"/>
      <c r="S69" s="28"/>
      <c r="T69" s="28"/>
      <c r="U69" s="28"/>
      <c r="V69" s="28"/>
      <c r="W69" s="28"/>
      <c r="X69" s="28"/>
    </row>
    <row r="70" spans="1:24" ht="15.95" customHeight="1" x14ac:dyDescent="0.25">
      <c r="A70" s="28"/>
      <c r="B70" s="32"/>
      <c r="C70" s="32"/>
      <c r="D70" s="32"/>
      <c r="E70" s="32"/>
      <c r="F70" s="33"/>
      <c r="G70" s="34"/>
      <c r="H70" s="34"/>
      <c r="I70" s="28"/>
      <c r="J70" s="28"/>
      <c r="K70" s="35"/>
      <c r="L70" s="28"/>
      <c r="M70" s="28"/>
      <c r="N70" s="28"/>
      <c r="O70" s="28"/>
      <c r="P70" s="28"/>
      <c r="Q70" s="28"/>
      <c r="R70" s="28"/>
      <c r="S70" s="28"/>
      <c r="T70" s="28"/>
      <c r="U70" s="28"/>
      <c r="V70" s="28"/>
      <c r="W70" s="28"/>
      <c r="X70" s="28"/>
    </row>
    <row r="71" spans="1:24" ht="15.95" customHeight="1" x14ac:dyDescent="0.25">
      <c r="A71" s="28"/>
      <c r="B71" s="32"/>
      <c r="C71" s="32"/>
      <c r="D71" s="32"/>
      <c r="E71" s="32"/>
      <c r="F71" s="33"/>
      <c r="G71" s="34"/>
      <c r="H71" s="34"/>
      <c r="I71" s="28"/>
      <c r="J71" s="28"/>
      <c r="K71" s="35"/>
      <c r="L71" s="28"/>
      <c r="M71" s="28"/>
      <c r="P71" s="28"/>
      <c r="Q71" s="28"/>
      <c r="R71" s="28"/>
      <c r="S71" s="28"/>
      <c r="T71" s="28"/>
      <c r="U71" s="28"/>
      <c r="V71" s="28"/>
      <c r="W71" s="28"/>
      <c r="X71" s="28"/>
    </row>
  </sheetData>
  <sheetProtection algorithmName="SHA-512" hashValue="V1qOeniMa8JLp6ApROjKSDNlG4ED0LlAaR2jqZXmhnJUlmapXdiyLyhHgnZdzRp9qtTVZVFv6gZWDXb/Q/W1zA==" saltValue="bEioNTVeAYi5hmadzr8jJA==" spinCount="100000" sheet="1" objects="1" scenarios="1" selectLockedCells="1"/>
  <phoneticPr fontId="1" type="noConversion"/>
  <conditionalFormatting sqref="L36:M38 N35:O37">
    <cfRule type="duplicateValues" dxfId="1" priority="4"/>
  </conditionalFormatting>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9EDA68-FA03-4BE4-A0A3-77F3F9D41AB1}">
  <dimension ref="A1:W80"/>
  <sheetViews>
    <sheetView showGridLines="0" showRowColHeaders="0" tabSelected="1" zoomScale="55" zoomScaleNormal="55" workbookViewId="0">
      <selection activeCell="L34" sqref="L34"/>
    </sheetView>
  </sheetViews>
  <sheetFormatPr defaultRowHeight="15.95" customHeight="1" x14ac:dyDescent="0.25"/>
  <cols>
    <col min="1" max="1" width="8.125" style="4" customWidth="1"/>
    <col min="2" max="4" width="12.75" style="7" customWidth="1"/>
    <col min="5" max="5" width="12.75" style="22" customWidth="1"/>
    <col min="6" max="6" width="11.75" style="23" bestFit="1" customWidth="1"/>
    <col min="7" max="7" width="16.875" style="23" bestFit="1" customWidth="1"/>
    <col min="8" max="9" width="20.875" style="4" customWidth="1"/>
    <col min="10" max="10" width="20.875" style="6" customWidth="1"/>
    <col min="11" max="14" width="20.875" style="4" customWidth="1"/>
    <col min="15" max="15" width="14.375" style="4" customWidth="1"/>
    <col min="16" max="16" width="14.375" style="16" customWidth="1"/>
    <col min="17" max="20" width="9" style="16"/>
    <col min="21" max="21" width="9" style="16" customWidth="1"/>
    <col min="22" max="22" width="9" style="16"/>
    <col min="23" max="16384" width="9" style="4"/>
  </cols>
  <sheetData>
    <row r="1" spans="2:23" ht="15.95" customHeight="1" x14ac:dyDescent="0.25">
      <c r="W1" s="28"/>
    </row>
    <row r="2" spans="2:23" ht="15.95" customHeight="1" x14ac:dyDescent="0.25">
      <c r="W2" s="28"/>
    </row>
    <row r="3" spans="2:23" ht="15.95" customHeight="1" x14ac:dyDescent="0.25">
      <c r="W3" s="28"/>
    </row>
    <row r="4" spans="2:23" ht="15.95" customHeight="1" x14ac:dyDescent="0.25">
      <c r="W4" s="28"/>
    </row>
    <row r="5" spans="2:23" ht="15.95" customHeight="1" x14ac:dyDescent="0.25">
      <c r="W5" s="28"/>
    </row>
    <row r="6" spans="2:23" ht="15.95" customHeight="1" x14ac:dyDescent="0.25">
      <c r="W6" s="28"/>
    </row>
    <row r="7" spans="2:23" ht="15.95" customHeight="1" x14ac:dyDescent="0.25">
      <c r="W7" s="28"/>
    </row>
    <row r="8" spans="2:23" ht="15.95" customHeight="1" x14ac:dyDescent="0.25">
      <c r="W8" s="28"/>
    </row>
    <row r="9" spans="2:23" ht="15.95" customHeight="1" x14ac:dyDescent="0.25">
      <c r="W9" s="28"/>
    </row>
    <row r="10" spans="2:23" ht="15.95" customHeight="1" x14ac:dyDescent="0.25">
      <c r="W10" s="28"/>
    </row>
    <row r="11" spans="2:23" s="8" customFormat="1" ht="15.95" customHeight="1" x14ac:dyDescent="0.25">
      <c r="B11" s="9"/>
      <c r="C11" s="9"/>
      <c r="D11" s="9"/>
      <c r="E11" s="19"/>
      <c r="F11" s="19"/>
      <c r="G11" s="19"/>
      <c r="H11" s="10"/>
      <c r="I11" s="10"/>
      <c r="J11" s="11"/>
      <c r="K11" s="12"/>
      <c r="L11" s="12"/>
      <c r="M11" s="12"/>
      <c r="P11" s="16"/>
      <c r="Q11" s="16"/>
      <c r="R11" s="16"/>
      <c r="S11" s="16"/>
      <c r="T11" s="16"/>
      <c r="U11" s="16"/>
      <c r="V11" s="16"/>
      <c r="W11" s="29"/>
    </row>
    <row r="12" spans="2:23" s="8" customFormat="1" ht="15.95" customHeight="1" x14ac:dyDescent="0.25">
      <c r="B12" s="9"/>
      <c r="C12" s="9"/>
      <c r="D12" s="9"/>
      <c r="E12" s="19"/>
      <c r="F12" s="20"/>
      <c r="G12" s="20"/>
      <c r="H12" s="13"/>
      <c r="I12" s="13"/>
      <c r="J12" s="14"/>
      <c r="K12" s="15"/>
      <c r="L12" s="15"/>
      <c r="M12" s="15"/>
      <c r="N12" s="16"/>
      <c r="O12" s="16"/>
      <c r="P12" s="16"/>
      <c r="Q12" s="16"/>
      <c r="R12" s="16"/>
      <c r="S12" s="16"/>
      <c r="T12" s="16"/>
      <c r="U12" s="16"/>
      <c r="V12" s="16"/>
      <c r="W12" s="29"/>
    </row>
    <row r="13" spans="2:23" s="9" customFormat="1" ht="15.95" customHeight="1" x14ac:dyDescent="0.25">
      <c r="E13" s="19"/>
      <c r="F13" s="19"/>
      <c r="G13" s="19"/>
      <c r="P13" s="16"/>
      <c r="Q13" s="16"/>
      <c r="R13" s="16"/>
      <c r="S13" s="16"/>
      <c r="T13" s="16"/>
      <c r="U13" s="16"/>
      <c r="V13" s="16"/>
      <c r="W13" s="30"/>
    </row>
    <row r="14" spans="2:23" s="24" customFormat="1" ht="15.95" customHeight="1" x14ac:dyDescent="0.25">
      <c r="B14" s="19"/>
      <c r="C14" s="19"/>
      <c r="D14" s="19"/>
      <c r="E14" s="19"/>
      <c r="F14" s="25"/>
      <c r="G14" s="25"/>
      <c r="H14" s="25"/>
      <c r="I14" s="25"/>
      <c r="J14" s="25"/>
      <c r="K14" s="25"/>
      <c r="L14" s="25"/>
      <c r="M14" s="25"/>
      <c r="N14" s="25"/>
      <c r="P14" s="16"/>
      <c r="Q14" s="16"/>
      <c r="R14" s="16"/>
      <c r="S14" s="16"/>
      <c r="T14" s="16"/>
      <c r="U14" s="16"/>
      <c r="V14" s="16"/>
      <c r="W14" s="31"/>
    </row>
    <row r="15" spans="2:23" ht="15.95" customHeight="1" x14ac:dyDescent="0.25">
      <c r="B15" s="5"/>
      <c r="C15" s="5"/>
      <c r="D15" s="5"/>
      <c r="E15" s="19"/>
      <c r="F15" s="21"/>
      <c r="G15" s="21"/>
      <c r="H15" s="17"/>
      <c r="I15" s="17"/>
      <c r="J15" s="25"/>
      <c r="K15" s="15"/>
      <c r="L15" s="15"/>
      <c r="M15" s="15"/>
      <c r="N15" s="16"/>
      <c r="W15" s="28"/>
    </row>
    <row r="16" spans="2:23" ht="15.95" customHeight="1" x14ac:dyDescent="0.25">
      <c r="B16" s="5"/>
      <c r="C16" s="5"/>
      <c r="D16" s="5"/>
      <c r="E16" s="19"/>
      <c r="F16" s="37"/>
      <c r="G16" s="37"/>
      <c r="H16" s="39"/>
      <c r="I16" s="39"/>
      <c r="J16" s="36"/>
      <c r="K16" s="40"/>
      <c r="L16" s="40"/>
      <c r="M16" s="40"/>
      <c r="N16" s="16"/>
      <c r="W16" s="28"/>
    </row>
    <row r="17" spans="2:23" ht="15.95" customHeight="1" x14ac:dyDescent="0.25">
      <c r="B17" s="5"/>
      <c r="C17" s="5"/>
      <c r="D17" s="5"/>
      <c r="E17" s="19"/>
      <c r="F17" s="25"/>
      <c r="G17" s="25"/>
      <c r="H17" s="37"/>
      <c r="I17" s="37"/>
      <c r="J17" s="41"/>
      <c r="K17" s="17"/>
      <c r="L17" s="17"/>
      <c r="M17" s="17"/>
      <c r="N17" s="16"/>
      <c r="W17" s="28"/>
    </row>
    <row r="18" spans="2:23" ht="15.95" customHeight="1" x14ac:dyDescent="0.25">
      <c r="B18" s="5"/>
      <c r="C18" s="5"/>
      <c r="D18" s="5"/>
      <c r="E18" s="19"/>
      <c r="F18" s="43"/>
      <c r="G18" s="38"/>
      <c r="H18" s="38"/>
      <c r="I18" s="38"/>
      <c r="J18" s="42"/>
      <c r="N18" s="16"/>
      <c r="W18" s="28"/>
    </row>
    <row r="19" spans="2:23" ht="15.95" customHeight="1" x14ac:dyDescent="0.25">
      <c r="B19" s="5"/>
      <c r="C19" s="5"/>
      <c r="D19" s="5"/>
      <c r="E19" s="19"/>
      <c r="F19" s="43"/>
      <c r="G19" s="38"/>
      <c r="H19" s="38"/>
      <c r="I19" s="38"/>
      <c r="J19" s="42"/>
      <c r="N19" s="16"/>
      <c r="W19" s="28"/>
    </row>
    <row r="20" spans="2:23" ht="15.95" customHeight="1" x14ac:dyDescent="0.25">
      <c r="B20" s="5"/>
      <c r="C20" s="5"/>
      <c r="D20" s="5"/>
      <c r="E20" s="19"/>
      <c r="F20" s="43"/>
      <c r="G20" s="38"/>
      <c r="H20" s="38"/>
      <c r="I20" s="38"/>
      <c r="J20" s="42"/>
      <c r="N20" s="16"/>
      <c r="W20" s="28"/>
    </row>
    <row r="21" spans="2:23" ht="15.95" customHeight="1" x14ac:dyDescent="0.25">
      <c r="B21" s="5"/>
      <c r="C21" s="5"/>
      <c r="D21" s="5"/>
      <c r="E21" s="19"/>
      <c r="F21" s="43"/>
      <c r="G21" s="38"/>
      <c r="H21" s="38"/>
      <c r="I21" s="38"/>
      <c r="J21" s="42"/>
      <c r="N21" s="16"/>
      <c r="W21" s="28"/>
    </row>
    <row r="22" spans="2:23" ht="15.95" customHeight="1" x14ac:dyDescent="0.25">
      <c r="B22" s="5"/>
      <c r="C22" s="5"/>
      <c r="D22" s="5"/>
      <c r="E22" s="19"/>
      <c r="F22" s="43"/>
      <c r="G22" s="38"/>
      <c r="H22" s="38"/>
      <c r="I22" s="38"/>
      <c r="J22" s="42"/>
      <c r="N22" s="16"/>
      <c r="W22" s="28"/>
    </row>
    <row r="23" spans="2:23" ht="15.95" customHeight="1" x14ac:dyDescent="0.25">
      <c r="B23" s="5"/>
      <c r="C23" s="5"/>
      <c r="D23" s="5"/>
      <c r="E23" s="19"/>
      <c r="F23" s="43"/>
      <c r="G23" s="38"/>
      <c r="H23" s="38"/>
      <c r="I23" s="38"/>
      <c r="J23" s="42"/>
      <c r="N23" s="16"/>
      <c r="W23" s="28"/>
    </row>
    <row r="24" spans="2:23" ht="15.95" customHeight="1" x14ac:dyDescent="0.25">
      <c r="B24" s="5"/>
      <c r="C24" s="5"/>
      <c r="D24" s="5"/>
      <c r="E24" s="19"/>
      <c r="F24" s="43"/>
      <c r="G24" s="38"/>
      <c r="H24" s="38"/>
      <c r="I24" s="38"/>
      <c r="J24" s="42"/>
      <c r="N24" s="16"/>
      <c r="W24" s="28"/>
    </row>
    <row r="25" spans="2:23" ht="15.95" customHeight="1" x14ac:dyDescent="0.25">
      <c r="B25" s="5"/>
      <c r="C25" s="5"/>
      <c r="D25" s="5"/>
      <c r="E25" s="19"/>
      <c r="F25" s="43"/>
      <c r="G25" s="38"/>
      <c r="H25" s="38"/>
      <c r="I25" s="38"/>
      <c r="J25" s="42"/>
      <c r="N25" s="16"/>
      <c r="W25" s="28"/>
    </row>
    <row r="26" spans="2:23" ht="15.95" customHeight="1" x14ac:dyDescent="0.25">
      <c r="B26" s="5"/>
      <c r="C26" s="5"/>
      <c r="D26" s="5"/>
      <c r="E26" s="19"/>
      <c r="F26" s="43"/>
      <c r="G26" s="38"/>
      <c r="H26" s="38"/>
      <c r="I26" s="38"/>
      <c r="J26" s="42"/>
      <c r="N26" s="16"/>
      <c r="W26" s="28"/>
    </row>
    <row r="27" spans="2:23" ht="15.95" customHeight="1" x14ac:dyDescent="0.25">
      <c r="B27" s="5"/>
      <c r="C27" s="5"/>
      <c r="D27" s="5"/>
      <c r="E27" s="19"/>
      <c r="F27" s="43"/>
      <c r="G27" s="38"/>
      <c r="H27" s="38"/>
      <c r="I27" s="38"/>
      <c r="J27" s="42"/>
      <c r="N27" s="16"/>
      <c r="W27" s="28"/>
    </row>
    <row r="28" spans="2:23" ht="15.95" customHeight="1" x14ac:dyDescent="0.25">
      <c r="B28" s="5"/>
      <c r="C28" s="5"/>
      <c r="D28" s="5"/>
      <c r="E28" s="19"/>
      <c r="F28" s="43"/>
      <c r="G28" s="38"/>
      <c r="H28" s="38"/>
      <c r="I28" s="38"/>
      <c r="J28" s="42"/>
      <c r="N28" s="16"/>
      <c r="W28" s="28"/>
    </row>
    <row r="29" spans="2:23" ht="15.95" customHeight="1" x14ac:dyDescent="0.25">
      <c r="B29" s="5"/>
      <c r="C29" s="5"/>
      <c r="D29" s="5"/>
      <c r="E29" s="19"/>
      <c r="F29" s="43"/>
      <c r="G29" s="38"/>
      <c r="H29" s="38"/>
      <c r="I29" s="38"/>
      <c r="J29" s="42"/>
      <c r="K29" s="42"/>
      <c r="L29" s="42"/>
      <c r="M29" s="42"/>
      <c r="N29" s="16"/>
      <c r="W29" s="28"/>
    </row>
    <row r="30" spans="2:23" ht="15.95" customHeight="1" x14ac:dyDescent="0.25">
      <c r="B30" s="5"/>
      <c r="C30" s="5"/>
      <c r="D30" s="5"/>
      <c r="E30" s="19"/>
      <c r="F30" s="43"/>
      <c r="G30" s="38"/>
      <c r="H30" s="38"/>
      <c r="I30" s="38"/>
      <c r="J30" s="42"/>
      <c r="M30" s="44"/>
      <c r="N30" s="45"/>
      <c r="W30" s="28"/>
    </row>
    <row r="31" spans="2:23" ht="15.75" customHeight="1" x14ac:dyDescent="0.25">
      <c r="B31" s="5"/>
      <c r="C31" s="5"/>
      <c r="D31" s="5"/>
      <c r="E31" s="19"/>
      <c r="F31" s="43"/>
      <c r="G31" s="38"/>
      <c r="H31" s="38"/>
      <c r="I31" s="38"/>
      <c r="J31" s="42"/>
      <c r="M31" s="44"/>
      <c r="N31" s="45"/>
      <c r="W31" s="28"/>
    </row>
    <row r="32" spans="2:23" ht="15.75" customHeight="1" x14ac:dyDescent="0.25">
      <c r="B32" s="5"/>
      <c r="C32" s="5"/>
      <c r="D32" s="5"/>
      <c r="E32" s="19"/>
      <c r="F32" s="43"/>
      <c r="G32" s="38"/>
      <c r="H32" s="38"/>
      <c r="I32" s="38"/>
      <c r="J32" s="42"/>
      <c r="M32" s="44"/>
      <c r="N32" s="45"/>
      <c r="W32" s="28"/>
    </row>
    <row r="33" spans="2:23" ht="15.75" customHeight="1" x14ac:dyDescent="0.25">
      <c r="B33" s="5"/>
      <c r="C33" s="5"/>
      <c r="D33" s="5"/>
      <c r="E33" s="19"/>
      <c r="F33" s="43"/>
      <c r="G33" s="38"/>
      <c r="H33" s="38"/>
      <c r="I33" s="38"/>
      <c r="J33" s="42"/>
      <c r="M33" s="44"/>
      <c r="N33" s="45"/>
      <c r="W33" s="28"/>
    </row>
    <row r="34" spans="2:23" ht="15.75" customHeight="1" x14ac:dyDescent="0.25">
      <c r="B34" s="5"/>
      <c r="C34" s="5"/>
      <c r="D34" s="5"/>
      <c r="E34" s="19"/>
      <c r="F34" s="43"/>
      <c r="G34" s="38"/>
      <c r="H34" s="38"/>
      <c r="I34" s="38"/>
      <c r="J34" s="42"/>
      <c r="M34" s="44"/>
      <c r="N34" s="45"/>
      <c r="W34" s="28"/>
    </row>
    <row r="35" spans="2:23" ht="15.95" customHeight="1" x14ac:dyDescent="0.25">
      <c r="B35" s="5"/>
      <c r="C35" s="5"/>
      <c r="D35" s="5"/>
      <c r="E35" s="19"/>
      <c r="F35" s="43"/>
      <c r="G35" s="38"/>
      <c r="H35" s="38"/>
      <c r="I35" s="38"/>
      <c r="J35" s="42"/>
      <c r="M35" s="44"/>
      <c r="N35" s="45"/>
      <c r="W35" s="28"/>
    </row>
    <row r="36" spans="2:23" ht="15.75" customHeight="1" x14ac:dyDescent="0.25">
      <c r="B36" s="5"/>
      <c r="C36" s="5"/>
      <c r="D36" s="5"/>
      <c r="E36" s="19"/>
      <c r="F36" s="43"/>
      <c r="G36" s="38"/>
      <c r="H36" s="38"/>
      <c r="I36" s="38"/>
      <c r="J36" s="42"/>
      <c r="M36" s="44"/>
      <c r="N36" s="45"/>
      <c r="W36" s="28"/>
    </row>
    <row r="37" spans="2:23" ht="15.95" customHeight="1" x14ac:dyDescent="0.25">
      <c r="B37" s="5"/>
      <c r="C37" s="5"/>
      <c r="D37" s="5"/>
      <c r="E37" s="19"/>
      <c r="F37" s="43"/>
      <c r="G37" s="38"/>
      <c r="H37" s="38"/>
      <c r="I37" s="38"/>
      <c r="J37" s="42"/>
      <c r="M37" s="44"/>
      <c r="N37" s="45"/>
      <c r="W37" s="28"/>
    </row>
    <row r="38" spans="2:23" ht="15.95" customHeight="1" x14ac:dyDescent="0.25">
      <c r="B38" s="5"/>
      <c r="C38" s="5"/>
      <c r="D38" s="5"/>
      <c r="E38" s="19"/>
      <c r="F38" s="43"/>
      <c r="G38" s="38"/>
      <c r="H38" s="38"/>
      <c r="I38" s="38"/>
      <c r="J38" s="42"/>
      <c r="K38" s="42"/>
      <c r="L38" s="42"/>
      <c r="M38" s="42"/>
      <c r="N38" s="16"/>
      <c r="W38" s="28"/>
    </row>
    <row r="39" spans="2:23" ht="15.95" customHeight="1" x14ac:dyDescent="0.25">
      <c r="B39" s="5"/>
      <c r="C39" s="5"/>
      <c r="D39" s="5"/>
      <c r="E39" s="19"/>
      <c r="F39" s="37"/>
      <c r="G39" s="37"/>
      <c r="H39" s="39"/>
      <c r="I39" s="39"/>
      <c r="J39" s="36"/>
      <c r="K39" s="40"/>
      <c r="L39" s="40"/>
      <c r="M39" s="40"/>
      <c r="N39" s="16"/>
      <c r="W39" s="28"/>
    </row>
    <row r="40" spans="2:23" ht="15.95" customHeight="1" x14ac:dyDescent="0.25">
      <c r="B40" s="5"/>
      <c r="C40" s="5"/>
      <c r="D40" s="5"/>
      <c r="E40" s="19"/>
      <c r="F40" s="21"/>
      <c r="G40" s="21"/>
      <c r="H40" s="17"/>
      <c r="I40" s="17"/>
      <c r="J40" s="25"/>
      <c r="K40" s="15"/>
      <c r="L40" s="15"/>
      <c r="M40" s="15"/>
      <c r="N40" s="16"/>
      <c r="W40" s="28"/>
    </row>
    <row r="41" spans="2:23" ht="15.95" customHeight="1" x14ac:dyDescent="0.25">
      <c r="B41" s="5"/>
      <c r="C41" s="5"/>
      <c r="D41" s="5"/>
      <c r="E41" s="19"/>
      <c r="F41" s="21"/>
      <c r="G41" s="21"/>
      <c r="H41" s="17"/>
      <c r="I41" s="17"/>
      <c r="J41" s="25"/>
      <c r="K41" s="15"/>
      <c r="L41" s="15"/>
      <c r="M41" s="15"/>
      <c r="N41" s="16"/>
      <c r="W41" s="28"/>
    </row>
    <row r="42" spans="2:23" ht="15.95" customHeight="1" x14ac:dyDescent="0.25">
      <c r="B42" s="5"/>
      <c r="C42" s="5"/>
      <c r="D42" s="5"/>
      <c r="E42" s="19"/>
      <c r="F42" s="21"/>
      <c r="G42" s="21"/>
      <c r="H42" s="17"/>
      <c r="I42" s="17"/>
      <c r="J42" s="25"/>
      <c r="K42" s="15"/>
      <c r="L42" s="15"/>
      <c r="M42" s="15"/>
      <c r="N42" s="16"/>
      <c r="W42" s="28"/>
    </row>
    <row r="43" spans="2:23" ht="15.95" customHeight="1" x14ac:dyDescent="0.25">
      <c r="B43" s="5"/>
      <c r="C43" s="5"/>
      <c r="D43" s="5"/>
      <c r="E43" s="19"/>
      <c r="F43" s="21"/>
      <c r="G43" s="21"/>
      <c r="H43" s="17"/>
      <c r="I43" s="17"/>
      <c r="J43" s="25"/>
      <c r="K43" s="15"/>
      <c r="L43" s="15"/>
      <c r="M43" s="15"/>
      <c r="N43" s="16"/>
      <c r="W43" s="28"/>
    </row>
    <row r="44" spans="2:23" ht="15.95" customHeight="1" x14ac:dyDescent="0.25">
      <c r="B44" s="5"/>
      <c r="C44" s="5"/>
      <c r="D44" s="5"/>
      <c r="E44" s="19"/>
      <c r="F44" s="21"/>
      <c r="G44" s="21"/>
      <c r="H44" s="17"/>
      <c r="I44" s="17"/>
      <c r="J44" s="25"/>
      <c r="K44" s="15"/>
      <c r="L44" s="15"/>
      <c r="M44" s="15"/>
      <c r="N44" s="16"/>
      <c r="W44" s="28"/>
    </row>
    <row r="45" spans="2:23" ht="15.95" customHeight="1" x14ac:dyDescent="0.25">
      <c r="B45" s="5"/>
      <c r="C45" s="5"/>
      <c r="D45" s="5"/>
      <c r="E45" s="19"/>
      <c r="F45" s="21"/>
      <c r="G45" s="21"/>
      <c r="H45" s="17"/>
      <c r="I45" s="17"/>
      <c r="J45" s="26"/>
      <c r="K45" s="15"/>
      <c r="L45" s="15"/>
      <c r="M45" s="15"/>
      <c r="N45" s="16"/>
      <c r="W45" s="28"/>
    </row>
    <row r="46" spans="2:23" ht="15.95" customHeight="1" x14ac:dyDescent="0.25">
      <c r="B46" s="5"/>
      <c r="C46" s="5"/>
      <c r="D46" s="5"/>
      <c r="E46" s="19"/>
      <c r="F46" s="21"/>
      <c r="G46" s="21"/>
      <c r="H46" s="17"/>
      <c r="I46" s="17"/>
      <c r="J46" s="26"/>
      <c r="K46" s="15"/>
      <c r="L46" s="15"/>
      <c r="M46" s="15"/>
      <c r="N46" s="16"/>
      <c r="W46" s="28"/>
    </row>
    <row r="47" spans="2:23" ht="15.95" customHeight="1" x14ac:dyDescent="0.25">
      <c r="B47" s="5"/>
      <c r="C47" s="5"/>
      <c r="D47" s="5"/>
      <c r="E47" s="19"/>
      <c r="F47" s="21"/>
      <c r="G47" s="21"/>
      <c r="H47" s="17"/>
      <c r="I47" s="17"/>
      <c r="J47" s="26"/>
      <c r="K47" s="15"/>
      <c r="L47" s="15"/>
      <c r="M47" s="15"/>
      <c r="N47" s="16"/>
      <c r="W47" s="28"/>
    </row>
    <row r="48" spans="2:23" ht="15.95" customHeight="1" x14ac:dyDescent="0.25">
      <c r="W48" s="28"/>
    </row>
    <row r="49" spans="1:23" ht="15.95" customHeight="1" x14ac:dyDescent="0.25">
      <c r="W49" s="28"/>
    </row>
    <row r="50" spans="1:23" ht="15.95" customHeight="1" x14ac:dyDescent="0.25">
      <c r="W50" s="28"/>
    </row>
    <row r="51" spans="1:23" ht="15.95" customHeight="1" x14ac:dyDescent="0.25">
      <c r="W51" s="28"/>
    </row>
    <row r="52" spans="1:23" ht="15.95" customHeight="1" x14ac:dyDescent="0.25">
      <c r="W52" s="28"/>
    </row>
    <row r="53" spans="1:23" ht="15.95" customHeight="1" x14ac:dyDescent="0.25">
      <c r="W53" s="28"/>
    </row>
    <row r="54" spans="1:23" ht="15.95" customHeight="1" x14ac:dyDescent="0.25">
      <c r="W54" s="28"/>
    </row>
    <row r="55" spans="1:23" ht="15.95" customHeight="1" x14ac:dyDescent="0.25">
      <c r="W55" s="28"/>
    </row>
    <row r="56" spans="1:23" ht="15.75" customHeight="1" x14ac:dyDescent="0.25">
      <c r="B56" s="4"/>
      <c r="C56" s="4"/>
      <c r="D56" s="4"/>
      <c r="E56" s="4"/>
      <c r="F56" s="4"/>
      <c r="G56" s="4"/>
      <c r="J56" s="4"/>
      <c r="P56" s="4"/>
      <c r="Q56" s="4"/>
      <c r="R56" s="4"/>
      <c r="S56" s="4"/>
      <c r="T56" s="4"/>
      <c r="U56" s="4"/>
      <c r="V56" s="4"/>
      <c r="W56" s="28"/>
    </row>
    <row r="57" spans="1:23" ht="15.95" customHeight="1" x14ac:dyDescent="0.25">
      <c r="B57" s="4"/>
      <c r="C57" s="4"/>
      <c r="D57" s="4"/>
      <c r="E57" s="4"/>
      <c r="F57" s="4"/>
      <c r="G57" s="4"/>
      <c r="J57" s="4"/>
      <c r="P57" s="4"/>
      <c r="Q57" s="4"/>
      <c r="R57" s="4"/>
      <c r="S57" s="4"/>
      <c r="T57" s="4"/>
      <c r="U57" s="4"/>
      <c r="V57" s="4"/>
      <c r="W57" s="28"/>
    </row>
    <row r="58" spans="1:23" ht="15.95" customHeight="1" x14ac:dyDescent="0.25">
      <c r="B58" s="4"/>
      <c r="C58" s="4"/>
      <c r="D58" s="4"/>
      <c r="E58" s="4"/>
      <c r="F58" s="4"/>
      <c r="G58" s="4"/>
      <c r="J58" s="4"/>
      <c r="P58" s="4"/>
      <c r="Q58" s="4"/>
      <c r="R58" s="4"/>
      <c r="S58" s="4"/>
      <c r="T58" s="4"/>
      <c r="U58" s="4"/>
      <c r="V58" s="4"/>
      <c r="W58" s="28"/>
    </row>
    <row r="59" spans="1:23" ht="15.95" customHeight="1" x14ac:dyDescent="0.25">
      <c r="B59" s="4"/>
      <c r="C59" s="4"/>
      <c r="D59" s="4"/>
      <c r="E59" s="4"/>
      <c r="F59" s="4"/>
      <c r="G59" s="4"/>
      <c r="J59" s="4"/>
      <c r="P59" s="4"/>
      <c r="Q59" s="4"/>
      <c r="R59" s="4"/>
      <c r="S59" s="4"/>
      <c r="T59" s="4"/>
      <c r="U59" s="4"/>
      <c r="V59" s="4"/>
      <c r="W59" s="28"/>
    </row>
    <row r="60" spans="1:23" customFormat="1" ht="15.95" customHeight="1" x14ac:dyDescent="0.25">
      <c r="B60" s="70"/>
      <c r="C60" s="70"/>
      <c r="D60" s="70"/>
      <c r="E60" s="85"/>
      <c r="F60" s="86"/>
      <c r="G60" s="86"/>
      <c r="J60" s="87"/>
      <c r="P60" s="73"/>
      <c r="Q60" s="73"/>
      <c r="R60" s="73"/>
      <c r="S60" s="73"/>
      <c r="T60" s="73"/>
      <c r="U60" s="73"/>
      <c r="V60" s="73"/>
      <c r="W60" s="28"/>
    </row>
    <row r="61" spans="1:23" ht="15.95" customHeight="1" x14ac:dyDescent="0.25">
      <c r="A61" s="28"/>
      <c r="B61" s="32"/>
      <c r="C61" s="32"/>
      <c r="D61" s="32"/>
      <c r="E61" s="33"/>
      <c r="F61" s="34"/>
      <c r="G61" s="34"/>
      <c r="H61" s="28"/>
      <c r="I61" s="28"/>
      <c r="J61" s="35"/>
      <c r="K61" s="28"/>
      <c r="L61" s="28"/>
      <c r="M61" s="28"/>
      <c r="N61" s="28"/>
      <c r="O61" s="28"/>
      <c r="P61" s="84"/>
      <c r="Q61" s="84"/>
      <c r="R61" s="84"/>
      <c r="S61" s="84"/>
      <c r="T61" s="84"/>
      <c r="U61" s="84"/>
      <c r="V61" s="84"/>
      <c r="W61" s="28"/>
    </row>
    <row r="62" spans="1:23" ht="15.95" customHeight="1" x14ac:dyDescent="0.25">
      <c r="A62" s="28"/>
      <c r="B62" s="32"/>
      <c r="C62" s="32"/>
      <c r="D62" s="32"/>
      <c r="E62" s="33"/>
      <c r="F62" s="34"/>
      <c r="G62" s="34"/>
      <c r="H62" s="28"/>
      <c r="I62" s="28"/>
      <c r="J62" s="35"/>
      <c r="K62" s="28"/>
      <c r="L62" s="28"/>
      <c r="M62" s="28"/>
      <c r="N62" s="28"/>
      <c r="O62" s="28"/>
      <c r="P62" s="84"/>
      <c r="Q62" s="84"/>
      <c r="R62" s="84"/>
      <c r="S62" s="84"/>
      <c r="T62" s="84"/>
      <c r="U62" s="84"/>
      <c r="V62" s="84"/>
      <c r="W62" s="28"/>
    </row>
    <row r="63" spans="1:23" ht="15.95" customHeight="1" x14ac:dyDescent="0.25">
      <c r="A63" s="28"/>
      <c r="B63" s="32"/>
      <c r="C63" s="32"/>
      <c r="D63" s="32"/>
      <c r="E63" s="33"/>
      <c r="F63" s="34"/>
      <c r="G63" s="34"/>
      <c r="H63" s="28"/>
      <c r="I63" s="28"/>
      <c r="J63" s="35"/>
      <c r="K63" s="28"/>
      <c r="L63" s="28"/>
      <c r="M63" s="28"/>
      <c r="N63" s="28"/>
      <c r="O63" s="28"/>
      <c r="P63" s="84"/>
      <c r="Q63" s="84"/>
      <c r="R63" s="84"/>
      <c r="S63" s="84"/>
      <c r="T63" s="84"/>
      <c r="U63" s="84"/>
      <c r="V63" s="84"/>
      <c r="W63" s="28"/>
    </row>
    <row r="64" spans="1:23" ht="15.95" customHeight="1" x14ac:dyDescent="0.25">
      <c r="A64" s="28"/>
      <c r="B64" s="32"/>
      <c r="C64" s="32"/>
      <c r="D64" s="32"/>
      <c r="E64" s="33"/>
      <c r="F64" s="34"/>
      <c r="G64" s="34"/>
      <c r="H64" s="28"/>
      <c r="I64" s="28"/>
      <c r="J64" s="35"/>
      <c r="K64" s="28"/>
      <c r="L64" s="28"/>
      <c r="M64" s="28"/>
      <c r="N64" s="28"/>
      <c r="O64" s="28"/>
      <c r="P64" s="84"/>
      <c r="Q64" s="84"/>
      <c r="R64" s="84"/>
      <c r="S64" s="84"/>
      <c r="T64" s="84"/>
      <c r="U64" s="84"/>
      <c r="V64" s="84"/>
      <c r="W64" s="28"/>
    </row>
    <row r="65" spans="1:23" ht="15.95" customHeight="1" x14ac:dyDescent="0.25">
      <c r="A65" s="28"/>
      <c r="B65" s="32"/>
      <c r="C65" s="32"/>
      <c r="D65" s="32"/>
      <c r="E65" s="33"/>
      <c r="F65" s="34"/>
      <c r="G65" s="34"/>
      <c r="H65" s="28"/>
      <c r="I65" s="28"/>
      <c r="J65" s="35"/>
      <c r="K65" s="28"/>
      <c r="L65" s="28"/>
      <c r="M65" s="28"/>
      <c r="N65" s="28"/>
      <c r="O65" s="28"/>
      <c r="P65" s="84"/>
      <c r="Q65" s="84"/>
      <c r="R65" s="84"/>
      <c r="S65" s="84"/>
      <c r="T65" s="84"/>
      <c r="U65" s="84"/>
      <c r="V65" s="84"/>
      <c r="W65" s="28"/>
    </row>
    <row r="66" spans="1:23" ht="15.95" customHeight="1" x14ac:dyDescent="0.25">
      <c r="A66" s="28"/>
      <c r="B66" s="32"/>
      <c r="C66" s="32"/>
      <c r="D66" s="32"/>
      <c r="E66" s="33"/>
      <c r="F66" s="34"/>
      <c r="G66" s="34"/>
      <c r="H66" s="28"/>
      <c r="I66" s="28"/>
      <c r="J66" s="35"/>
      <c r="K66" s="28"/>
      <c r="L66" s="28"/>
      <c r="M66" s="28"/>
      <c r="N66" s="28"/>
      <c r="O66" s="28"/>
      <c r="P66" s="84"/>
      <c r="Q66" s="84"/>
      <c r="R66" s="84"/>
      <c r="S66" s="84"/>
      <c r="T66" s="84"/>
      <c r="U66" s="84"/>
      <c r="V66" s="84"/>
      <c r="W66" s="28"/>
    </row>
    <row r="67" spans="1:23" ht="15.95" customHeight="1" x14ac:dyDescent="0.25">
      <c r="A67" s="28"/>
      <c r="B67" s="32"/>
      <c r="C67" s="32"/>
      <c r="D67" s="32"/>
      <c r="E67" s="33"/>
      <c r="F67" s="34"/>
      <c r="G67" s="34"/>
      <c r="H67" s="28"/>
      <c r="I67" s="28"/>
      <c r="J67" s="35"/>
      <c r="K67" s="28"/>
      <c r="L67" s="28"/>
      <c r="M67" s="28"/>
      <c r="N67" s="28"/>
      <c r="O67" s="28"/>
      <c r="P67" s="84"/>
      <c r="Q67" s="84"/>
      <c r="R67" s="84"/>
      <c r="S67" s="84"/>
      <c r="T67" s="84"/>
      <c r="U67" s="84"/>
      <c r="V67" s="84"/>
      <c r="W67" s="28"/>
    </row>
    <row r="68" spans="1:23" ht="15.95" customHeight="1" x14ac:dyDescent="0.25">
      <c r="A68" s="28"/>
      <c r="B68" s="32"/>
      <c r="C68" s="32"/>
      <c r="D68" s="32"/>
      <c r="E68" s="33"/>
      <c r="F68" s="34"/>
      <c r="G68" s="34"/>
      <c r="H68" s="28"/>
      <c r="I68" s="28"/>
      <c r="J68" s="35"/>
      <c r="K68" s="28"/>
      <c r="L68" s="28"/>
      <c r="M68" s="28"/>
      <c r="N68" s="28"/>
      <c r="O68" s="28"/>
      <c r="P68" s="84"/>
      <c r="Q68" s="84"/>
      <c r="R68" s="84"/>
      <c r="S68" s="84"/>
      <c r="T68" s="84"/>
      <c r="U68" s="84"/>
      <c r="V68" s="84"/>
      <c r="W68" s="28"/>
    </row>
    <row r="69" spans="1:23" ht="15.95" customHeight="1" x14ac:dyDescent="0.25">
      <c r="A69" s="28"/>
      <c r="B69" s="32"/>
      <c r="C69" s="32"/>
      <c r="D69" s="32"/>
      <c r="E69" s="33"/>
      <c r="F69" s="34"/>
      <c r="G69" s="34"/>
      <c r="H69" s="28"/>
      <c r="I69" s="28"/>
      <c r="J69" s="35"/>
      <c r="K69" s="28"/>
      <c r="L69" s="28"/>
      <c r="M69" s="28"/>
      <c r="N69" s="28"/>
      <c r="O69" s="28"/>
      <c r="P69" s="84"/>
      <c r="Q69" s="84"/>
      <c r="R69" s="84"/>
      <c r="S69" s="84"/>
      <c r="T69" s="84"/>
      <c r="U69" s="84"/>
      <c r="V69" s="84"/>
      <c r="W69" s="28"/>
    </row>
    <row r="70" spans="1:23" ht="15.95" customHeight="1" x14ac:dyDescent="0.25">
      <c r="A70" s="28"/>
      <c r="B70" s="32"/>
      <c r="C70" s="32"/>
      <c r="D70" s="32"/>
      <c r="E70" s="33"/>
      <c r="F70" s="34"/>
      <c r="G70" s="34"/>
      <c r="H70" s="28"/>
      <c r="I70" s="28"/>
      <c r="J70" s="35"/>
      <c r="K70" s="28"/>
      <c r="L70" s="28"/>
      <c r="M70" s="28"/>
      <c r="N70" s="28"/>
      <c r="O70" s="28"/>
      <c r="P70" s="84"/>
      <c r="Q70" s="84"/>
      <c r="R70" s="84"/>
      <c r="S70" s="84"/>
      <c r="T70" s="84"/>
      <c r="U70" s="84"/>
      <c r="V70" s="84"/>
      <c r="W70" s="28"/>
    </row>
    <row r="71" spans="1:23" ht="15.95" customHeight="1" x14ac:dyDescent="0.25">
      <c r="A71" s="28"/>
      <c r="B71" s="32"/>
      <c r="C71" s="32"/>
      <c r="D71" s="32"/>
      <c r="E71" s="33"/>
      <c r="F71" s="34"/>
      <c r="G71" s="34"/>
      <c r="H71" s="28"/>
      <c r="I71" s="28"/>
      <c r="J71" s="35"/>
      <c r="K71" s="28"/>
      <c r="L71" s="28"/>
      <c r="M71" s="28"/>
      <c r="N71" s="28"/>
      <c r="O71" s="28"/>
      <c r="P71" s="84"/>
      <c r="Q71" s="84"/>
      <c r="R71" s="84"/>
      <c r="S71" s="84"/>
      <c r="T71" s="84"/>
      <c r="U71" s="84"/>
      <c r="V71" s="84"/>
      <c r="W71" s="28"/>
    </row>
    <row r="72" spans="1:23" ht="15.95" customHeight="1" x14ac:dyDescent="0.25">
      <c r="A72" s="28"/>
      <c r="B72" s="32"/>
      <c r="C72" s="32"/>
      <c r="D72" s="32"/>
      <c r="E72" s="33"/>
      <c r="F72" s="34"/>
      <c r="G72" s="34"/>
      <c r="H72" s="28"/>
      <c r="I72" s="28"/>
      <c r="J72" s="35"/>
      <c r="K72" s="28"/>
      <c r="L72" s="28"/>
      <c r="M72" s="28"/>
      <c r="N72" s="28"/>
      <c r="O72" s="28"/>
      <c r="P72" s="84"/>
      <c r="Q72" s="84"/>
      <c r="R72" s="84"/>
      <c r="S72" s="84"/>
      <c r="T72" s="84"/>
      <c r="U72" s="84"/>
      <c r="V72" s="84"/>
      <c r="W72" s="28"/>
    </row>
    <row r="73" spans="1:23" ht="15.95" customHeight="1" x14ac:dyDescent="0.25">
      <c r="A73" s="28"/>
      <c r="B73" s="32"/>
      <c r="C73" s="32"/>
      <c r="D73" s="32"/>
      <c r="E73" s="33"/>
      <c r="F73" s="34"/>
      <c r="G73" s="34"/>
      <c r="H73" s="28"/>
      <c r="I73" s="28"/>
      <c r="J73" s="35"/>
      <c r="K73" s="28"/>
      <c r="L73" s="28"/>
      <c r="M73" s="28"/>
      <c r="N73" s="28"/>
      <c r="O73" s="28"/>
      <c r="P73" s="84"/>
      <c r="Q73" s="84"/>
      <c r="R73" s="84"/>
      <c r="S73" s="84"/>
      <c r="T73" s="84"/>
      <c r="U73" s="84"/>
      <c r="V73" s="84"/>
      <c r="W73" s="28"/>
    </row>
    <row r="74" spans="1:23" ht="15.95" customHeight="1" x14ac:dyDescent="0.25">
      <c r="A74" s="28"/>
      <c r="B74" s="32"/>
      <c r="C74" s="32"/>
      <c r="D74" s="32"/>
      <c r="E74" s="33"/>
      <c r="F74" s="34"/>
      <c r="G74" s="34"/>
      <c r="H74" s="28"/>
      <c r="I74" s="28"/>
      <c r="J74" s="35"/>
      <c r="K74" s="28"/>
      <c r="L74" s="28"/>
      <c r="M74" s="28"/>
      <c r="N74" s="28"/>
      <c r="O74" s="28"/>
      <c r="P74" s="84"/>
      <c r="Q74" s="84"/>
      <c r="R74" s="84"/>
      <c r="S74" s="84"/>
      <c r="T74" s="84"/>
      <c r="U74" s="84"/>
      <c r="V74" s="84"/>
      <c r="W74" s="28"/>
    </row>
    <row r="75" spans="1:23" ht="15.95" customHeight="1" x14ac:dyDescent="0.25">
      <c r="A75" s="28"/>
      <c r="B75" s="32"/>
      <c r="C75" s="32"/>
      <c r="D75" s="32"/>
      <c r="E75" s="33"/>
      <c r="F75" s="34"/>
      <c r="G75" s="34"/>
      <c r="H75" s="28"/>
      <c r="I75" s="28"/>
      <c r="J75" s="35"/>
      <c r="K75" s="28"/>
      <c r="L75" s="28"/>
      <c r="M75" s="28"/>
      <c r="N75" s="28"/>
      <c r="O75" s="28"/>
      <c r="P75" s="84"/>
      <c r="Q75" s="84"/>
      <c r="R75" s="84"/>
      <c r="S75" s="84"/>
      <c r="T75" s="84"/>
      <c r="U75" s="84"/>
      <c r="V75" s="84"/>
      <c r="W75" s="28"/>
    </row>
    <row r="76" spans="1:23" ht="15.95" customHeight="1" x14ac:dyDescent="0.25">
      <c r="A76" s="28"/>
      <c r="B76" s="32"/>
      <c r="C76" s="32"/>
      <c r="D76" s="32"/>
      <c r="E76" s="33"/>
      <c r="F76" s="34"/>
      <c r="G76" s="34"/>
      <c r="H76" s="28"/>
      <c r="I76" s="28"/>
      <c r="J76" s="35"/>
      <c r="K76" s="28"/>
      <c r="L76" s="28"/>
      <c r="M76" s="28"/>
      <c r="N76" s="28"/>
      <c r="O76" s="28"/>
      <c r="P76" s="84"/>
      <c r="Q76" s="84"/>
      <c r="R76" s="84"/>
      <c r="S76" s="84"/>
      <c r="T76" s="84"/>
      <c r="U76" s="84"/>
      <c r="V76" s="84"/>
      <c r="W76" s="28"/>
    </row>
    <row r="77" spans="1:23" ht="15.95" customHeight="1" x14ac:dyDescent="0.25">
      <c r="A77" s="28"/>
      <c r="B77" s="32"/>
      <c r="C77" s="32"/>
      <c r="D77" s="32"/>
      <c r="E77" s="33"/>
      <c r="F77" s="34"/>
      <c r="G77" s="34"/>
      <c r="H77" s="28"/>
      <c r="I77" s="28"/>
      <c r="J77" s="35"/>
      <c r="K77" s="28"/>
      <c r="L77" s="28"/>
      <c r="M77" s="28"/>
      <c r="N77" s="28"/>
      <c r="O77" s="28"/>
      <c r="P77" s="84"/>
      <c r="Q77" s="84"/>
      <c r="R77" s="84"/>
      <c r="S77" s="84"/>
      <c r="T77" s="84"/>
      <c r="U77" s="84"/>
      <c r="V77" s="84"/>
      <c r="W77" s="28"/>
    </row>
    <row r="78" spans="1:23" ht="15.95" customHeight="1" x14ac:dyDescent="0.25">
      <c r="A78" s="28"/>
      <c r="B78" s="32"/>
      <c r="C78" s="32"/>
      <c r="D78" s="32"/>
      <c r="E78" s="33"/>
      <c r="F78" s="34"/>
      <c r="G78" s="34"/>
      <c r="H78" s="28"/>
      <c r="I78" s="28"/>
      <c r="J78" s="35"/>
      <c r="K78" s="28"/>
      <c r="L78" s="28"/>
      <c r="M78" s="28"/>
      <c r="N78" s="28"/>
      <c r="O78" s="28"/>
      <c r="P78" s="84"/>
      <c r="Q78" s="84"/>
      <c r="R78" s="84"/>
      <c r="S78" s="84"/>
      <c r="T78" s="84"/>
      <c r="U78" s="84"/>
      <c r="V78" s="84"/>
      <c r="W78" s="28"/>
    </row>
    <row r="79" spans="1:23" ht="15.95" customHeight="1" x14ac:dyDescent="0.25">
      <c r="A79" s="28"/>
      <c r="B79" s="32"/>
      <c r="C79" s="32"/>
      <c r="D79" s="32"/>
      <c r="E79" s="33"/>
      <c r="F79" s="34"/>
      <c r="G79" s="34"/>
      <c r="H79" s="28"/>
      <c r="I79" s="28"/>
      <c r="J79" s="35"/>
      <c r="K79" s="28"/>
      <c r="L79" s="28"/>
      <c r="M79" s="28"/>
      <c r="N79" s="28"/>
      <c r="O79" s="28"/>
      <c r="P79" s="84"/>
      <c r="Q79" s="84"/>
      <c r="R79" s="84"/>
      <c r="S79" s="84"/>
      <c r="T79" s="84"/>
      <c r="U79" s="84"/>
      <c r="V79" s="84"/>
      <c r="W79" s="28"/>
    </row>
    <row r="80" spans="1:23" ht="15.95" customHeight="1" x14ac:dyDescent="0.25">
      <c r="A80" s="28"/>
      <c r="B80" s="32"/>
      <c r="C80" s="32"/>
      <c r="D80" s="32"/>
      <c r="E80" s="33"/>
      <c r="F80" s="34"/>
      <c r="G80" s="34"/>
      <c r="H80" s="28"/>
      <c r="I80" s="28"/>
      <c r="J80" s="35"/>
      <c r="K80" s="28"/>
      <c r="L80" s="28"/>
      <c r="M80" s="28"/>
      <c r="N80" s="28"/>
      <c r="O80" s="28"/>
      <c r="P80" s="84"/>
      <c r="Q80" s="84"/>
      <c r="R80" s="84"/>
      <c r="S80" s="84"/>
      <c r="T80" s="84"/>
      <c r="U80" s="84"/>
      <c r="V80" s="84"/>
      <c r="W80" s="28"/>
    </row>
  </sheetData>
  <sheetProtection algorithmName="SHA-512" hashValue="GJVCTit2E9GhV1qT29ZPmqlxuztg6R3ViwBFynedxaEc7vd0gdX/Jop9hVkQr6U/gIgFvdALeG11AJZ0CjgT1w==" saltValue="0lbDZt0g6dELrotSiK617g==" spinCount="100000" sheet="1" objects="1" scenarios="1" selectLockedCells="1"/>
  <conditionalFormatting sqref="K45:N47">
    <cfRule type="duplicateValues" dxfId="0" priority="1"/>
  </conditionalFormatting>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Data base</vt:lpstr>
      <vt:lpstr>Pivot Table</vt:lpstr>
      <vt:lpstr>incom &amp; Expenses</vt:lpstr>
      <vt:lpstr>Assets &amp; Goals</vt:lpstr>
      <vt:lpstr>Dashboards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Hossam Khalil</dc:creator>
  <cp:lastModifiedBy>DELL</cp:lastModifiedBy>
  <dcterms:created xsi:type="dcterms:W3CDTF">2022-10-06T20:17:30Z</dcterms:created>
  <dcterms:modified xsi:type="dcterms:W3CDTF">2023-08-28T18:18:24Z</dcterms:modified>
</cp:coreProperties>
</file>