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Balance sheet" sheetId="1" r:id="rId1"/>
    <sheet name="Common Size Analysis BS" sheetId="2" r:id="rId2"/>
    <sheet name="Income Statement" sheetId="3" r:id="rId3"/>
    <sheet name="Common Size Analysis IS" sheetId="4" r:id="rId4"/>
    <sheet name="Financial Ratios" sheetId="5" r:id="rId5"/>
    <sheet name="Zscor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<sst xmlns="http://schemas.openxmlformats.org/spreadsheetml/2006/main" count="527" uniqueCount="198">
  <si>
    <t>بيان</t>
  </si>
  <si>
    <t xml:space="preserve">Explanation 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</si>
  <si>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</si>
  <si>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</si>
  <si>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</si>
  <si>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</si>
  <si>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</si>
  <si>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</si>
  <si>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</si>
  <si>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</si>
  <si>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</si>
  <si>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</si>
  <si>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</si>
  <si>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</si>
  <si>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</si>
  <si>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</si>
  <si>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</si>
  <si>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</si>
  <si>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</si>
  <si>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</si>
  <si>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</si>
  <si>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</si>
  <si>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الأصول:</t>
  </si>
  <si>
    <t>Assets:</t>
  </si>
  <si>
    <r>
      <rPr>
        <sz val="13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 </t>
    </r>
    <r>
      <rPr>
        <b/>
        <u/>
        <sz val="13"/>
        <color theme="1"/>
        <rFont val="Simplified Arabic"/>
        <charset val="134"/>
      </rPr>
      <t>أصول متداولة:</t>
    </r>
  </si>
  <si>
    <t>Current Assets</t>
  </si>
  <si>
    <t>نقدية</t>
  </si>
  <si>
    <t>Cash</t>
  </si>
  <si>
    <t>عملاء واوراق قبض</t>
  </si>
  <si>
    <t>Receivables &amp;Notes</t>
  </si>
  <si>
    <t>استثمارات قصيرة الأجل</t>
  </si>
  <si>
    <t>Short Term Investments</t>
  </si>
  <si>
    <t>مخزون</t>
  </si>
  <si>
    <t>Inventories</t>
  </si>
  <si>
    <t>مصروفات مدفوع مقدما</t>
  </si>
  <si>
    <t>prepaid expenses</t>
  </si>
  <si>
    <t>أصول متداولة أخري</t>
  </si>
  <si>
    <t>others Current assets</t>
  </si>
  <si>
    <t>إجمالي الأصول المتداولة</t>
  </si>
  <si>
    <t>Total Current Assets</t>
  </si>
  <si>
    <t>مشروعات تحت التنفيذ</t>
  </si>
  <si>
    <t>projects in progress</t>
  </si>
  <si>
    <t>الاصول الثابتة</t>
  </si>
  <si>
    <t>Fixed Assets</t>
  </si>
  <si>
    <t>الأصول غير  الملموسة</t>
  </si>
  <si>
    <t>intangible assets</t>
  </si>
  <si>
    <t>استثمارات طويلة الأجل</t>
  </si>
  <si>
    <t>Long Term Investments</t>
  </si>
  <si>
    <t>الأصول الضريبية المؤجلة</t>
  </si>
  <si>
    <t xml:space="preserve"> deferred Tax  Assets</t>
  </si>
  <si>
    <t>أصول غير متداولة أخرى</t>
  </si>
  <si>
    <t>others Noncurrent Assets</t>
  </si>
  <si>
    <t>إجمالي الأصول غير المتداولة</t>
  </si>
  <si>
    <t>Total Noncurrent Assets</t>
  </si>
  <si>
    <t>إجمالي الأصول</t>
  </si>
  <si>
    <t>Total  Assets</t>
  </si>
  <si>
    <t>الالتزامات وحقوق الملكية:</t>
  </si>
  <si>
    <t>LIABILITIES AND SHAREHOLDERS' EQUITY</t>
  </si>
  <si>
    <r>
      <rPr>
        <b/>
        <sz val="13"/>
        <color theme="1"/>
        <rFont val="Symbol"/>
        <charset val="2"/>
      </rPr>
      <t>·</t>
    </r>
    <r>
      <rPr>
        <b/>
        <sz val="7"/>
        <color theme="1"/>
        <rFont val="Times New Roman"/>
        <charset val="134"/>
      </rPr>
      <t xml:space="preserve">        </t>
    </r>
    <r>
      <rPr>
        <b/>
        <u/>
        <sz val="13"/>
        <color theme="1"/>
        <rFont val="Simplified Arabic"/>
        <charset val="134"/>
      </rPr>
      <t>التزامات متداولة:</t>
    </r>
  </si>
  <si>
    <t>Current Liabilities</t>
  </si>
  <si>
    <t>دائنون وأوراق الدفع</t>
  </si>
  <si>
    <t>Accounts Payable &amp; Notes</t>
  </si>
  <si>
    <t>مصروفات  مستحقة</t>
  </si>
  <si>
    <t>Accrued Payables</t>
  </si>
  <si>
    <t>ضرائب مستحقة</t>
  </si>
  <si>
    <t>Tax payables</t>
  </si>
  <si>
    <t>دفعات مقدمة</t>
  </si>
  <si>
    <t>Advance Payments</t>
  </si>
  <si>
    <t>بنوك سحب على المكشوف</t>
  </si>
  <si>
    <t>Bank overdraft</t>
  </si>
  <si>
    <t>تسهيلات ائتمانية</t>
  </si>
  <si>
    <t>short term loans</t>
  </si>
  <si>
    <t>أقساط القروض المستحقة خلال العام</t>
  </si>
  <si>
    <t>Current portion of term loan</t>
  </si>
  <si>
    <t>أرصدة دائنة أخرى</t>
  </si>
  <si>
    <t>other credit balances</t>
  </si>
  <si>
    <t xml:space="preserve">إجمالي الالتزامات المتداولة </t>
  </si>
  <si>
    <t>Total Current Liabilities</t>
  </si>
  <si>
    <r>
      <rPr>
        <b/>
        <sz val="13"/>
        <color theme="1"/>
        <rFont val="Symbol"/>
        <charset val="2"/>
      </rPr>
      <t>·</t>
    </r>
    <r>
      <rPr>
        <b/>
        <sz val="7"/>
        <color theme="1"/>
        <rFont val="Times New Roman"/>
        <charset val="134"/>
      </rPr>
      <t xml:space="preserve">        </t>
    </r>
    <r>
      <rPr>
        <b/>
        <u/>
        <sz val="13"/>
        <color theme="1"/>
        <rFont val="Simplified Arabic"/>
        <charset val="134"/>
      </rPr>
      <t>الالتزامات طويلة الأجل:</t>
    </r>
  </si>
  <si>
    <t xml:space="preserve">قروض والتسهيلات طويلة الاجل </t>
  </si>
  <si>
    <t>Long Term Loans &amp; facilities</t>
  </si>
  <si>
    <t>السندات طويلة الآجل (صكوك)</t>
  </si>
  <si>
    <t>Long Term Bonds</t>
  </si>
  <si>
    <t>أوراق الدفع طويلة الآجل</t>
  </si>
  <si>
    <t>long term notes payable</t>
  </si>
  <si>
    <t>الالتزامات الضريبية مؤجلة</t>
  </si>
  <si>
    <t>deferred tax liabilities</t>
  </si>
  <si>
    <t>الالتزامات الأخرى طويلة الاجل</t>
  </si>
  <si>
    <t>other long term liabilities</t>
  </si>
  <si>
    <t xml:space="preserve">إجمالي الالتزامات غير المتداولة </t>
  </si>
  <si>
    <t>Total Noncurrent Liabilities</t>
  </si>
  <si>
    <t>إجمالي الالتزامات</t>
  </si>
  <si>
    <t>Total  Liabilities</t>
  </si>
  <si>
    <r>
      <rPr>
        <b/>
        <sz val="13"/>
        <color theme="1"/>
        <rFont val="Symbol"/>
        <charset val="2"/>
      </rPr>
      <t>·</t>
    </r>
    <r>
      <rPr>
        <b/>
        <sz val="7"/>
        <color theme="1"/>
        <rFont val="Times New Roman"/>
        <charset val="134"/>
      </rPr>
      <t xml:space="preserve">        </t>
    </r>
    <r>
      <rPr>
        <b/>
        <u/>
        <sz val="13"/>
        <color theme="1"/>
        <rFont val="Simplified Arabic"/>
        <charset val="134"/>
      </rPr>
      <t>حقوق الملكية:</t>
    </r>
  </si>
  <si>
    <t xml:space="preserve">Shareholders' Equity </t>
  </si>
  <si>
    <t xml:space="preserve">رأس المال المدفوع </t>
  </si>
  <si>
    <t>paid in capital</t>
  </si>
  <si>
    <t>الأرباح  المحجوزة ( الاحتياطيات)</t>
  </si>
  <si>
    <t>Retained Earnings (reserves)</t>
  </si>
  <si>
    <t>صافي أرباح (خسائر) العام</t>
  </si>
  <si>
    <t>Current year net profit (loss)</t>
  </si>
  <si>
    <t>حقوق الأقلية</t>
  </si>
  <si>
    <t>Minority interest</t>
  </si>
  <si>
    <t>إجمالي حقوق الملكية</t>
  </si>
  <si>
    <t>Total Equity</t>
  </si>
  <si>
    <t>إجمالي  الالتزامات وحقوق الملكية</t>
  </si>
  <si>
    <t>Total Liablities&amp;Shareholdrs' Equity</t>
  </si>
  <si>
    <t>VERTICAL ANALYSIS</t>
  </si>
  <si>
    <t>HORIZONTAL ANALYSIS</t>
  </si>
  <si>
    <t>السندات طويلة الآجل</t>
  </si>
  <si>
    <t>إيرادات النشاط  (إيرادات المبيعات)</t>
  </si>
  <si>
    <t>Operating Revenues(Sales Revenues)</t>
  </si>
  <si>
    <t>تكاليف النشاط (تكلفة البضاعة المباعة)</t>
  </si>
  <si>
    <t>Operating  costs ( COGS)</t>
  </si>
  <si>
    <t xml:space="preserve">مجمل الربح </t>
  </si>
  <si>
    <t>Gross Profit</t>
  </si>
  <si>
    <t>المصروفات التشغيلية (بيعيه والإدارية)</t>
  </si>
  <si>
    <t>Operating Expenses (S&amp;Adm. Exp)</t>
  </si>
  <si>
    <t>الربح التشغيلي</t>
  </si>
  <si>
    <t>Operating Income</t>
  </si>
  <si>
    <t xml:space="preserve">إيرادات والمكاسب  الأخرى </t>
  </si>
  <si>
    <t>other Revenues and Gains</t>
  </si>
  <si>
    <t>المصروفات والخسائر الأخرى</t>
  </si>
  <si>
    <t>Other Expenses and Loss</t>
  </si>
  <si>
    <t xml:space="preserve">الربح من العمليات المستمرة </t>
  </si>
  <si>
    <t>income from continues activities</t>
  </si>
  <si>
    <t>مكاسب أو الخسائر العمليات غير المستمرة</t>
  </si>
  <si>
    <t>Gains or loss from discontinues activities</t>
  </si>
  <si>
    <t xml:space="preserve">الربح قبل الفائدة والضريبة  </t>
  </si>
  <si>
    <t>income before interest and tax (EBIT)</t>
  </si>
  <si>
    <t>مصروف التمويل (الفائدة)</t>
  </si>
  <si>
    <t>finance expenses( interest exp.)</t>
  </si>
  <si>
    <t>مصروف الضرائب الدخل</t>
  </si>
  <si>
    <t>income tax expense</t>
  </si>
  <si>
    <t>صافي الربح</t>
  </si>
  <si>
    <t>Net Income</t>
  </si>
  <si>
    <t xml:space="preserve">التدفقات النقدية من الأنشطة التشغيلية </t>
  </si>
  <si>
    <t>net cash from operating activities</t>
  </si>
  <si>
    <t>التدفقات النقدية  من الأنشطة الاستثمارية</t>
  </si>
  <si>
    <t>net cash used in investing activities</t>
  </si>
  <si>
    <t xml:space="preserve">التدفقات النقدية من الأنشطة التمويلية </t>
  </si>
  <si>
    <t>net cash used in from financing activities</t>
  </si>
  <si>
    <t>CF/TA</t>
  </si>
  <si>
    <t>CF/CL</t>
  </si>
  <si>
    <t>CF/LTL</t>
  </si>
  <si>
    <t>CF/TL</t>
  </si>
  <si>
    <t>CF/CPLTD</t>
  </si>
  <si>
    <r>
      <rPr>
        <b/>
        <sz val="12"/>
        <color theme="1"/>
        <rFont val="Times New Roman"/>
        <charset val="134"/>
      </rPr>
      <t xml:space="preserve">أولا:  </t>
    </r>
    <r>
      <rPr>
        <b/>
        <u/>
        <sz val="12"/>
        <color theme="1"/>
        <rFont val="Simplified Arabic"/>
        <charset val="134"/>
      </rPr>
      <t>نسبة السيولية Liquidity Ratio:</t>
    </r>
  </si>
  <si>
    <t>Current Ratio</t>
  </si>
  <si>
    <t>Quick Ratio</t>
  </si>
  <si>
    <t>Cash Ratio</t>
  </si>
  <si>
    <t>Cash Ratio (with short term invest)</t>
  </si>
  <si>
    <r>
      <rPr>
        <b/>
        <u/>
        <sz val="14"/>
        <color theme="1"/>
        <rFont val="Simplified Arabic"/>
        <charset val="134"/>
      </rPr>
      <t>ثانيا: مجموعة نسب النشاط</t>
    </r>
    <r>
      <rPr>
        <b/>
        <u/>
        <sz val="12"/>
        <color theme="1"/>
        <rFont val="Simplified Arabic"/>
        <charset val="134"/>
      </rPr>
      <t>Activity Analysis</t>
    </r>
    <r>
      <rPr>
        <b/>
        <u/>
        <sz val="14"/>
        <color theme="1"/>
        <rFont val="Simplified Arabic"/>
        <charset val="134"/>
      </rPr>
      <t>:</t>
    </r>
  </si>
  <si>
    <t>AR Turnover</t>
  </si>
  <si>
    <t>Average collection period</t>
  </si>
  <si>
    <t>Inventory Turnover</t>
  </si>
  <si>
    <t>Inventory Turnover in days</t>
  </si>
  <si>
    <t>Fixed Assets Turnover</t>
  </si>
  <si>
    <t>Total Assets Turnover</t>
  </si>
  <si>
    <t>ثلاثاً: مجموعة نسب الربحيةProfitability Ratios</t>
  </si>
  <si>
    <t>Return on Sales</t>
  </si>
  <si>
    <t>Return on Assets</t>
  </si>
  <si>
    <t>Return on Equity</t>
  </si>
  <si>
    <t>return on fixed assets</t>
  </si>
  <si>
    <t>return on long term assets</t>
  </si>
  <si>
    <t>ثالثاً: مجموعة نسب الرفع الماليLeverage Ratios:</t>
  </si>
  <si>
    <t>Time interest  earned Ratio</t>
  </si>
  <si>
    <t>Debts Ratio</t>
  </si>
  <si>
    <t>Debts to equity Ratio</t>
  </si>
  <si>
    <t>LTD to Assets  Ratio</t>
  </si>
  <si>
    <t>LTD to Equity Ratio</t>
  </si>
  <si>
    <t>long term loans/ equity</t>
  </si>
  <si>
    <t>خامساً: مجموعة نسب السوقMarket ratios:</t>
  </si>
  <si>
    <t>shares number</t>
  </si>
  <si>
    <t>BOOK VALUE per share</t>
  </si>
  <si>
    <t>highest price</t>
  </si>
  <si>
    <t>close price</t>
  </si>
  <si>
    <t>MTB</t>
  </si>
  <si>
    <t>القيمة السوقية</t>
  </si>
  <si>
    <t>حقوق الملكية</t>
  </si>
  <si>
    <t>Discriminate Analysis (Altman's model "Z-score")</t>
  </si>
  <si>
    <t>Z=1.2 X_1 +1.4 X_2 +3.3 X_3+0.6 X_4+X_5</t>
  </si>
  <si>
    <t>X1</t>
  </si>
  <si>
    <t>Working Capital</t>
  </si>
  <si>
    <t>=</t>
  </si>
  <si>
    <t xml:space="preserve">  Total Assets</t>
  </si>
  <si>
    <t>X2</t>
  </si>
  <si>
    <t>Retained Earnings</t>
  </si>
  <si>
    <t>Total Assets</t>
  </si>
  <si>
    <t>X3</t>
  </si>
  <si>
    <t>EBIT</t>
  </si>
  <si>
    <t xml:space="preserve">           Total Assets</t>
  </si>
  <si>
    <t>X4</t>
  </si>
  <si>
    <t>Market Value of Equity</t>
  </si>
  <si>
    <t>Total Liabilities</t>
  </si>
  <si>
    <t>X5</t>
  </si>
  <si>
    <t>Net sales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</si>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</sst>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0.000"/>
    <numFmt numFmtId="179" formatCode="0.0000"/>
    <numFmt numFmtId="180" formatCode="0.0"/>
    <numFmt numFmtId="181" formatCode="_-* #,##0_-;\-* #,##0_-;_-* &quot;-&quot;??_-;_-@_-"/>
    <numFmt numFmtId="182" formatCode="_-* #,##0.00\ _ج_._م_._‏_-;\-* #,##0.00\ _ج_._م_._‏_-;_-* &quot;-&quot;??\ _ج_._م_._‏_-;_-@_-"/>
    <numFmt numFmtId="183" formatCode="0.0%"/>
  </numFmts>
  <fonts count="5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Tahoma"/>
      <charset val="134"/>
    </font>
    <font>
      <b/>
      <sz val="14"/>
      <color theme="1"/>
      <name val="Simplified Arabic"/>
      <charset val="134"/>
    </font>
    <font>
      <b/>
      <sz val="16"/>
      <color theme="1"/>
      <name val="Comic Sans MS"/>
      <charset val="134"/>
    </font>
    <font>
      <b/>
      <sz val="12"/>
      <color theme="1"/>
      <name val="Comic Sans MS"/>
      <charset val="178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78"/>
    </font>
    <font>
      <b/>
      <sz val="12"/>
      <color theme="1"/>
      <name val="Calibri"/>
      <charset val="134"/>
      <scheme val="minor"/>
    </font>
    <font>
      <b/>
      <u/>
      <sz val="14"/>
      <color theme="1"/>
      <name val="Simplified Arabic"/>
      <charset val="134"/>
    </font>
    <font>
      <b/>
      <sz val="13"/>
      <color theme="1"/>
      <name val="Simplified Arabic"/>
      <charset val="134"/>
    </font>
    <font>
      <b/>
      <u/>
      <sz val="16"/>
      <name val="Arial"/>
      <charset val="134"/>
    </font>
    <font>
      <b/>
      <u/>
      <sz val="13"/>
      <color theme="1"/>
      <name val="Simplified Arabic"/>
      <charset val="134"/>
    </font>
    <font>
      <b/>
      <u/>
      <sz val="11"/>
      <color theme="1"/>
      <name val="Calibri"/>
      <charset val="134"/>
      <scheme val="minor"/>
    </font>
    <font>
      <sz val="13"/>
      <color theme="1"/>
      <name val="Symbol"/>
      <charset val="2"/>
    </font>
    <font>
      <b/>
      <sz val="13"/>
      <color theme="1"/>
      <name val="Simplified Arabic"/>
      <charset val="178"/>
    </font>
    <font>
      <b/>
      <sz val="11"/>
      <color theme="1"/>
      <name val="Calibri"/>
      <charset val="178"/>
      <scheme val="minor"/>
    </font>
    <font>
      <sz val="14"/>
      <color rgb="FF7030A0"/>
      <name val="Simplified Arabic"/>
      <charset val="178"/>
    </font>
    <font>
      <b/>
      <sz val="14"/>
      <color rgb="FF7030A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u/>
      <sz val="11"/>
      <color theme="1"/>
      <name val="Simplified Arabic"/>
      <charset val="134"/>
    </font>
    <font>
      <b/>
      <u/>
      <sz val="10"/>
      <color theme="1"/>
      <name val="Simplified Arabic"/>
      <charset val="134"/>
    </font>
    <font>
      <b/>
      <sz val="11"/>
      <name val="Arial"/>
      <charset val="134"/>
    </font>
    <font>
      <b/>
      <sz val="13"/>
      <color theme="1"/>
      <name val="Symbol"/>
      <charset val="2"/>
    </font>
    <font>
      <b/>
      <sz val="10"/>
      <name val="Arial"/>
      <charset val="178"/>
    </font>
    <font>
      <sz val="11"/>
      <color rgb="FF7030A0"/>
      <name val="Calibri"/>
      <charset val="178"/>
      <scheme val="minor"/>
    </font>
    <font>
      <sz val="10"/>
      <color rgb="FF7030A0"/>
      <name val="Arial"/>
      <charset val="134"/>
    </font>
    <font>
      <sz val="14"/>
      <color rgb="FF7030A0"/>
      <name val="Calibri"/>
      <charset val="134"/>
      <scheme val="minor"/>
    </font>
    <font>
      <b/>
      <sz val="12"/>
      <name val="Arial"/>
      <charset val="134"/>
    </font>
    <font>
      <sz val="14"/>
      <color rgb="FF7030A0"/>
      <name val="Calibri"/>
      <charset val="178"/>
      <scheme val="minor"/>
    </font>
    <font>
      <sz val="14"/>
      <color rgb="FF7030A0"/>
      <name val="Arial"/>
      <charset val="17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Times New Roman"/>
      <charset val="134"/>
    </font>
    <font>
      <b/>
      <u/>
      <sz val="12"/>
      <color theme="1"/>
      <name val="Simplified Arabic"/>
      <charset val="134"/>
    </font>
    <font>
      <b/>
      <sz val="7"/>
      <color theme="1"/>
      <name val="Times New Roman"/>
      <charset val="134"/>
    </font>
    <font>
      <sz val="7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thin">
        <color indexed="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indexed="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3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34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2" borderId="50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" borderId="53" applyNumberFormat="0" applyAlignment="0" applyProtection="0">
      <alignment vertical="center"/>
    </xf>
    <xf numFmtId="0" fontId="44" fillId="4" borderId="54" applyNumberFormat="0" applyAlignment="0" applyProtection="0">
      <alignment vertical="center"/>
    </xf>
    <xf numFmtId="0" fontId="45" fillId="4" borderId="53" applyNumberFormat="0" applyAlignment="0" applyProtection="0">
      <alignment vertical="center"/>
    </xf>
    <xf numFmtId="0" fontId="46" fillId="5" borderId="55" applyNumberFormat="0" applyAlignment="0" applyProtection="0">
      <alignment vertical="center"/>
    </xf>
    <xf numFmtId="0" fontId="47" fillId="0" borderId="56" applyNumberFormat="0" applyFill="0" applyAlignment="0" applyProtection="0">
      <alignment vertical="center"/>
    </xf>
    <xf numFmtId="0" fontId="48" fillId="0" borderId="57" applyNumberFormat="0" applyFill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</cellStyleXfs>
  <cellXfs count="2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5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readingOrder="1"/>
    </xf>
    <xf numFmtId="0" fontId="2" fillId="0" borderId="11" xfId="0" applyFont="1" applyBorder="1" applyAlignment="1">
      <alignment horizontal="center"/>
    </xf>
    <xf numFmtId="178" fontId="5" fillId="0" borderId="11" xfId="0" applyNumberFormat="1" applyFont="1" applyBorder="1" applyAlignment="1">
      <alignment horizontal="center"/>
    </xf>
    <xf numFmtId="178" fontId="5" fillId="0" borderId="12" xfId="0" applyNumberFormat="1" applyFont="1" applyBorder="1" applyAlignment="1">
      <alignment horizontal="center"/>
    </xf>
    <xf numFmtId="178" fontId="5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/>
    <xf numFmtId="0" fontId="1" fillId="0" borderId="0" xfId="0" applyFont="1" applyBorder="1"/>
    <xf numFmtId="0" fontId="1" fillId="0" borderId="14" xfId="0" applyFont="1" applyBorder="1"/>
    <xf numFmtId="0" fontId="2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3" fillId="0" borderId="1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  <xf numFmtId="0" fontId="6" fillId="0" borderId="8" xfId="0" applyFont="1" applyBorder="1" applyAlignment="1">
      <alignment horizontal="center" vertical="center" readingOrder="1"/>
    </xf>
    <xf numFmtId="0" fontId="7" fillId="0" borderId="0" xfId="0" applyFont="1" applyAlignment="1">
      <alignment vertical="center" readingOrder="1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0" borderId="0" xfId="0" applyFont="1"/>
    <xf numFmtId="0" fontId="9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178" fontId="9" fillId="0" borderId="7" xfId="0" applyNumberFormat="1" applyFont="1" applyBorder="1" applyAlignment="1">
      <alignment horizontal="center"/>
    </xf>
    <xf numFmtId="178" fontId="9" fillId="0" borderId="0" xfId="0" applyNumberFormat="1" applyFont="1" applyBorder="1" applyAlignment="1">
      <alignment horizontal="center"/>
    </xf>
    <xf numFmtId="178" fontId="9" fillId="0" borderId="14" xfId="0" applyNumberFormat="1" applyFont="1" applyBorder="1" applyAlignment="1">
      <alignment horizontal="center"/>
    </xf>
    <xf numFmtId="0" fontId="12" fillId="0" borderId="0" xfId="0" applyFont="1" applyAlignment="1">
      <alignment horizontal="justify" vertical="center" readingOrder="2"/>
    </xf>
    <xf numFmtId="0" fontId="9" fillId="0" borderId="0" xfId="0" applyFont="1" applyAlignment="1">
      <alignment horizontal="center"/>
    </xf>
    <xf numFmtId="179" fontId="9" fillId="0" borderId="7" xfId="0" applyNumberFormat="1" applyFont="1" applyBorder="1" applyAlignment="1">
      <alignment horizontal="center"/>
    </xf>
    <xf numFmtId="179" fontId="9" fillId="0" borderId="0" xfId="0" applyNumberFormat="1" applyFont="1" applyBorder="1" applyAlignment="1">
      <alignment horizontal="center"/>
    </xf>
    <xf numFmtId="179" fontId="9" fillId="0" borderId="14" xfId="0" applyNumberFormat="1" applyFont="1" applyBorder="1" applyAlignment="1">
      <alignment horizontal="center"/>
    </xf>
    <xf numFmtId="180" fontId="9" fillId="0" borderId="7" xfId="0" applyNumberFormat="1" applyFont="1" applyBorder="1" applyAlignment="1">
      <alignment horizontal="center"/>
    </xf>
    <xf numFmtId="180" fontId="9" fillId="0" borderId="0" xfId="0" applyNumberFormat="1" applyFont="1" applyBorder="1" applyAlignment="1">
      <alignment horizontal="center"/>
    </xf>
    <xf numFmtId="180" fontId="9" fillId="0" borderId="14" xfId="0" applyNumberFormat="1" applyFont="1" applyBorder="1" applyAlignment="1">
      <alignment horizontal="center"/>
    </xf>
    <xf numFmtId="178" fontId="9" fillId="0" borderId="3" xfId="0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181" fontId="9" fillId="0" borderId="7" xfId="1" applyNumberFormat="1" applyFont="1" applyBorder="1" applyAlignment="1">
      <alignment horizontal="center"/>
    </xf>
    <xf numFmtId="181" fontId="9" fillId="0" borderId="0" xfId="1" applyNumberFormat="1" applyFont="1" applyBorder="1" applyAlignment="1">
      <alignment horizontal="center"/>
    </xf>
    <xf numFmtId="181" fontId="9" fillId="0" borderId="14" xfId="1" applyNumberFormat="1" applyFont="1" applyBorder="1" applyAlignment="1">
      <alignment horizontal="center"/>
    </xf>
    <xf numFmtId="182" fontId="9" fillId="0" borderId="7" xfId="0" applyNumberFormat="1" applyFont="1" applyBorder="1" applyAlignment="1">
      <alignment horizontal="center"/>
    </xf>
    <xf numFmtId="182" fontId="9" fillId="0" borderId="0" xfId="0" applyNumberFormat="1" applyFont="1" applyBorder="1" applyAlignment="1">
      <alignment horizontal="center"/>
    </xf>
    <xf numFmtId="182" fontId="9" fillId="0" borderId="14" xfId="0" applyNumberFormat="1" applyFont="1" applyBorder="1" applyAlignment="1">
      <alignment horizontal="center"/>
    </xf>
    <xf numFmtId="0" fontId="0" fillId="0" borderId="7" xfId="0" applyBorder="1"/>
    <xf numFmtId="0" fontId="0" fillId="0" borderId="14" xfId="0" applyBorder="1"/>
    <xf numFmtId="0" fontId="2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6" xfId="0" applyBorder="1"/>
    <xf numFmtId="9" fontId="0" fillId="0" borderId="16" xfId="3" applyFont="1" applyBorder="1" applyAlignment="1">
      <alignment horizontal="center"/>
    </xf>
    <xf numFmtId="9" fontId="0" fillId="0" borderId="17" xfId="3" applyFont="1" applyBorder="1" applyAlignment="1">
      <alignment horizontal="center"/>
    </xf>
    <xf numFmtId="9" fontId="0" fillId="0" borderId="18" xfId="3" applyFont="1" applyBorder="1" applyAlignment="1">
      <alignment horizontal="center"/>
    </xf>
    <xf numFmtId="0" fontId="0" fillId="0" borderId="19" xfId="0" applyBorder="1"/>
    <xf numFmtId="9" fontId="0" fillId="0" borderId="20" xfId="3" applyFont="1" applyBorder="1" applyAlignment="1">
      <alignment horizontal="center"/>
    </xf>
    <xf numFmtId="9" fontId="0" fillId="0" borderId="21" xfId="3" applyFont="1" applyBorder="1" applyAlignment="1">
      <alignment horizontal="center"/>
    </xf>
    <xf numFmtId="9" fontId="0" fillId="0" borderId="22" xfId="3" applyFont="1" applyBorder="1" applyAlignment="1">
      <alignment horizontal="center"/>
    </xf>
    <xf numFmtId="0" fontId="9" fillId="0" borderId="15" xfId="0" applyFont="1" applyBorder="1"/>
    <xf numFmtId="0" fontId="9" fillId="0" borderId="4" xfId="0" applyFont="1" applyBorder="1"/>
    <xf numFmtId="9" fontId="9" fillId="0" borderId="3" xfId="3" applyFont="1" applyBorder="1" applyAlignment="1">
      <alignment horizontal="center"/>
    </xf>
    <xf numFmtId="9" fontId="9" fillId="0" borderId="4" xfId="3" applyFont="1" applyBorder="1" applyAlignment="1">
      <alignment horizontal="center"/>
    </xf>
    <xf numFmtId="9" fontId="9" fillId="0" borderId="5" xfId="3" applyFont="1" applyBorder="1" applyAlignment="1">
      <alignment horizontal="center"/>
    </xf>
    <xf numFmtId="9" fontId="9" fillId="0" borderId="16" xfId="3" applyFont="1" applyBorder="1" applyAlignment="1">
      <alignment horizontal="center"/>
    </xf>
    <xf numFmtId="9" fontId="9" fillId="0" borderId="17" xfId="3" applyFont="1" applyBorder="1" applyAlignment="1">
      <alignment horizontal="center"/>
    </xf>
    <xf numFmtId="9" fontId="9" fillId="0" borderId="18" xfId="3" applyFont="1" applyBorder="1" applyAlignment="1">
      <alignment horizontal="center"/>
    </xf>
    <xf numFmtId="0" fontId="9" fillId="0" borderId="3" xfId="0" applyFont="1" applyBorder="1"/>
    <xf numFmtId="9" fontId="9" fillId="0" borderId="2" xfId="3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83" fontId="0" fillId="0" borderId="7" xfId="3" applyNumberFormat="1" applyFont="1" applyBorder="1" applyAlignment="1">
      <alignment horizontal="center"/>
    </xf>
    <xf numFmtId="183" fontId="0" fillId="0" borderId="0" xfId="3" applyNumberFormat="1" applyFont="1" applyBorder="1" applyAlignment="1">
      <alignment horizontal="center"/>
    </xf>
    <xf numFmtId="183" fontId="0" fillId="0" borderId="14" xfId="3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7" xfId="3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9" fontId="0" fillId="0" borderId="14" xfId="3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0" fillId="0" borderId="16" xfId="3" applyFont="1" applyBorder="1"/>
    <xf numFmtId="9" fontId="0" fillId="0" borderId="20" xfId="3" applyFont="1" applyBorder="1"/>
    <xf numFmtId="9" fontId="9" fillId="0" borderId="16" xfId="3" applyFont="1" applyBorder="1"/>
    <xf numFmtId="9" fontId="0" fillId="0" borderId="7" xfId="3" applyFont="1" applyBorder="1"/>
    <xf numFmtId="9" fontId="0" fillId="0" borderId="17" xfId="3" applyFont="1" applyBorder="1"/>
    <xf numFmtId="9" fontId="0" fillId="0" borderId="18" xfId="3" applyFont="1" applyBorder="1"/>
    <xf numFmtId="9" fontId="0" fillId="0" borderId="21" xfId="3" applyFont="1" applyBorder="1"/>
    <xf numFmtId="9" fontId="0" fillId="0" borderId="22" xfId="3" applyFont="1" applyBorder="1"/>
    <xf numFmtId="9" fontId="9" fillId="0" borderId="17" xfId="3" applyFont="1" applyBorder="1"/>
    <xf numFmtId="9" fontId="9" fillId="0" borderId="18" xfId="3" applyFont="1" applyBorder="1"/>
    <xf numFmtId="9" fontId="0" fillId="0" borderId="0" xfId="3" applyFont="1" applyBorder="1"/>
    <xf numFmtId="9" fontId="0" fillId="0" borderId="14" xfId="3" applyFont="1" applyBorder="1"/>
    <xf numFmtId="0" fontId="0" fillId="0" borderId="8" xfId="0" applyBorder="1"/>
    <xf numFmtId="181" fontId="0" fillId="0" borderId="16" xfId="1" applyNumberFormat="1" applyFont="1" applyBorder="1"/>
    <xf numFmtId="181" fontId="0" fillId="0" borderId="18" xfId="1" applyNumberFormat="1" applyFont="1" applyBorder="1"/>
    <xf numFmtId="181" fontId="0" fillId="0" borderId="17" xfId="1" applyNumberFormat="1" applyFont="1" applyBorder="1"/>
    <xf numFmtId="181" fontId="0" fillId="0" borderId="23" xfId="1" applyNumberFormat="1" applyFont="1" applyBorder="1"/>
    <xf numFmtId="181" fontId="0" fillId="0" borderId="0" xfId="1" applyNumberFormat="1" applyFont="1" applyBorder="1"/>
    <xf numFmtId="181" fontId="0" fillId="0" borderId="24" xfId="1" applyNumberFormat="1" applyFont="1" applyBorder="1"/>
    <xf numFmtId="0" fontId="9" fillId="0" borderId="5" xfId="0" applyFont="1" applyBorder="1"/>
    <xf numFmtId="181" fontId="9" fillId="0" borderId="25" xfId="0" applyNumberFormat="1" applyFont="1" applyBorder="1"/>
    <xf numFmtId="181" fontId="9" fillId="0" borderId="5" xfId="0" applyNumberFormat="1" applyFont="1" applyBorder="1"/>
    <xf numFmtId="181" fontId="9" fillId="0" borderId="4" xfId="0" applyNumberFormat="1" applyFont="1" applyBorder="1"/>
    <xf numFmtId="181" fontId="9" fillId="0" borderId="26" xfId="0" applyNumberFormat="1" applyFont="1" applyBorder="1"/>
    <xf numFmtId="181" fontId="0" fillId="0" borderId="27" xfId="0" applyNumberFormat="1" applyBorder="1"/>
    <xf numFmtId="181" fontId="0" fillId="0" borderId="14" xfId="0" applyNumberFormat="1" applyBorder="1"/>
    <xf numFmtId="181" fontId="0" fillId="0" borderId="0" xfId="0" applyNumberFormat="1"/>
    <xf numFmtId="181" fontId="0" fillId="0" borderId="28" xfId="0" applyNumberFormat="1" applyBorder="1"/>
    <xf numFmtId="181" fontId="0" fillId="0" borderId="29" xfId="0" applyNumberFormat="1" applyBorder="1"/>
    <xf numFmtId="181" fontId="0" fillId="0" borderId="30" xfId="0" applyNumberFormat="1" applyBorder="1"/>
    <xf numFmtId="181" fontId="0" fillId="0" borderId="3" xfId="0" applyNumberFormat="1" applyBorder="1"/>
    <xf numFmtId="181" fontId="0" fillId="0" borderId="4" xfId="0" applyNumberFormat="1" applyBorder="1"/>
    <xf numFmtId="181" fontId="0" fillId="0" borderId="7" xfId="0" applyNumberFormat="1" applyBorder="1"/>
    <xf numFmtId="181" fontId="9" fillId="0" borderId="3" xfId="0" applyNumberFormat="1" applyFont="1" applyBorder="1"/>
    <xf numFmtId="181" fontId="9" fillId="0" borderId="15" xfId="0" applyNumberFormat="1" applyFont="1" applyBorder="1"/>
    <xf numFmtId="0" fontId="0" fillId="0" borderId="28" xfId="0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7" xfId="0" applyFont="1" applyBorder="1" applyAlignment="1">
      <alignment horizontal="right" vertical="center" wrapText="1" readingOrder="2"/>
    </xf>
    <xf numFmtId="0" fontId="16" fillId="0" borderId="19" xfId="0" applyFont="1" applyBorder="1"/>
    <xf numFmtId="0" fontId="17" fillId="0" borderId="7" xfId="0" applyFont="1" applyBorder="1" applyAlignment="1">
      <alignment horizontal="right" vertical="center" wrapText="1" readingOrder="2"/>
    </xf>
    <xf numFmtId="0" fontId="9" fillId="0" borderId="19" xfId="0" applyFont="1" applyBorder="1"/>
    <xf numFmtId="181" fontId="0" fillId="0" borderId="0" xfId="1" applyNumberFormat="1" applyFont="1"/>
    <xf numFmtId="181" fontId="0" fillId="0" borderId="14" xfId="1" applyNumberFormat="1" applyFont="1" applyBorder="1"/>
    <xf numFmtId="10" fontId="0" fillId="0" borderId="0" xfId="3" applyNumberFormat="1" applyFont="1" applyAlignment="1">
      <alignment horizontal="center"/>
    </xf>
    <xf numFmtId="10" fontId="0" fillId="0" borderId="14" xfId="3" applyNumberFormat="1" applyFont="1" applyBorder="1" applyAlignment="1">
      <alignment horizontal="center"/>
    </xf>
    <xf numFmtId="10" fontId="9" fillId="0" borderId="3" xfId="3" applyNumberFormat="1" applyFont="1" applyBorder="1" applyAlignment="1">
      <alignment horizontal="center"/>
    </xf>
    <xf numFmtId="10" fontId="9" fillId="0" borderId="4" xfId="3" applyNumberFormat="1" applyFont="1" applyBorder="1" applyAlignment="1">
      <alignment horizontal="center"/>
    </xf>
    <xf numFmtId="10" fontId="9" fillId="0" borderId="5" xfId="3" applyNumberFormat="1" applyFont="1" applyBorder="1" applyAlignment="1">
      <alignment horizontal="center"/>
    </xf>
    <xf numFmtId="0" fontId="18" fillId="0" borderId="1" xfId="0" applyFont="1" applyBorder="1" applyAlignment="1">
      <alignment horizontal="right" vertical="center" wrapText="1" readingOrder="2"/>
    </xf>
    <xf numFmtId="0" fontId="19" fillId="0" borderId="31" xfId="0" applyFont="1" applyBorder="1"/>
    <xf numFmtId="10" fontId="19" fillId="0" borderId="32" xfId="3" applyNumberFormat="1" applyFont="1" applyBorder="1" applyAlignment="1">
      <alignment horizontal="center"/>
    </xf>
    <xf numFmtId="10" fontId="19" fillId="0" borderId="33" xfId="3" applyNumberFormat="1" applyFont="1" applyBorder="1" applyAlignment="1">
      <alignment horizontal="center"/>
    </xf>
    <xf numFmtId="10" fontId="19" fillId="0" borderId="34" xfId="3" applyNumberFormat="1" applyFont="1" applyBorder="1" applyAlignment="1">
      <alignment horizontal="center"/>
    </xf>
    <xf numFmtId="0" fontId="20" fillId="0" borderId="35" xfId="0" applyFont="1" applyBorder="1" applyAlignment="1">
      <alignment horizontal="right" vertical="center" wrapText="1" readingOrder="2"/>
    </xf>
    <xf numFmtId="0" fontId="21" fillId="0" borderId="36" xfId="0" applyFont="1" applyBorder="1"/>
    <xf numFmtId="10" fontId="22" fillId="0" borderId="0" xfId="3" applyNumberFormat="1" applyFont="1" applyAlignment="1">
      <alignment horizontal="center"/>
    </xf>
    <xf numFmtId="10" fontId="22" fillId="0" borderId="14" xfId="3" applyNumberFormat="1" applyFont="1" applyBorder="1" applyAlignment="1">
      <alignment horizontal="center"/>
    </xf>
    <xf numFmtId="0" fontId="23" fillId="0" borderId="7" xfId="0" applyFont="1" applyBorder="1" applyAlignment="1">
      <alignment horizontal="right" vertical="center" wrapText="1" readingOrder="2"/>
    </xf>
    <xf numFmtId="0" fontId="24" fillId="0" borderId="15" xfId="0" applyFont="1" applyBorder="1" applyAlignment="1">
      <alignment horizontal="left" vertical="center" wrapText="1" readingOrder="2"/>
    </xf>
    <xf numFmtId="0" fontId="25" fillId="0" borderId="37" xfId="0" applyFont="1" applyBorder="1"/>
    <xf numFmtId="0" fontId="25" fillId="0" borderId="4" xfId="0" applyFont="1" applyBorder="1"/>
    <xf numFmtId="0" fontId="0" fillId="0" borderId="5" xfId="0" applyBorder="1"/>
    <xf numFmtId="0" fontId="26" fillId="0" borderId="3" xfId="0" applyFont="1" applyBorder="1" applyAlignment="1">
      <alignment horizontal="right" vertical="center" wrapText="1" readingOrder="2"/>
    </xf>
    <xf numFmtId="0" fontId="0" fillId="0" borderId="4" xfId="0" applyBorder="1"/>
    <xf numFmtId="10" fontId="0" fillId="0" borderId="8" xfId="3" applyNumberFormat="1" applyFont="1" applyBorder="1" applyAlignment="1">
      <alignment horizontal="center"/>
    </xf>
    <xf numFmtId="183" fontId="9" fillId="0" borderId="4" xfId="3" applyNumberFormat="1" applyFont="1" applyBorder="1" applyAlignment="1">
      <alignment horizontal="center"/>
    </xf>
    <xf numFmtId="183" fontId="9" fillId="0" borderId="5" xfId="3" applyNumberFormat="1" applyFont="1" applyBorder="1" applyAlignment="1">
      <alignment horizontal="center"/>
    </xf>
    <xf numFmtId="0" fontId="26" fillId="0" borderId="7" xfId="0" applyFont="1" applyBorder="1" applyAlignment="1">
      <alignment horizontal="right" vertical="center" wrapText="1" readingOrder="2"/>
    </xf>
    <xf numFmtId="0" fontId="9" fillId="0" borderId="7" xfId="0" applyFont="1" applyBorder="1"/>
    <xf numFmtId="0" fontId="19" fillId="0" borderId="1" xfId="0" applyFont="1" applyBorder="1"/>
    <xf numFmtId="0" fontId="27" fillId="0" borderId="6" xfId="0" applyFont="1" applyBorder="1"/>
    <xf numFmtId="183" fontId="0" fillId="0" borderId="4" xfId="3" applyNumberFormat="1" applyFont="1" applyBorder="1" applyAlignment="1">
      <alignment horizontal="center"/>
    </xf>
    <xf numFmtId="183" fontId="0" fillId="0" borderId="5" xfId="3" applyNumberFormat="1" applyFont="1" applyBorder="1" applyAlignment="1">
      <alignment horizontal="center"/>
    </xf>
    <xf numFmtId="0" fontId="28" fillId="0" borderId="35" xfId="0" applyFont="1" applyBorder="1" applyAlignment="1">
      <alignment wrapText="1"/>
    </xf>
    <xf numFmtId="0" fontId="29" fillId="0" borderId="38" xfId="0" applyFont="1" applyBorder="1" applyAlignment="1">
      <alignment wrapText="1"/>
    </xf>
    <xf numFmtId="183" fontId="30" fillId="0" borderId="39" xfId="3" applyNumberFormat="1" applyFont="1" applyBorder="1" applyAlignment="1">
      <alignment horizontal="center"/>
    </xf>
    <xf numFmtId="183" fontId="30" fillId="0" borderId="40" xfId="3" applyNumberFormat="1" applyFont="1" applyBorder="1" applyAlignment="1">
      <alignment horizontal="center"/>
    </xf>
    <xf numFmtId="9" fontId="30" fillId="0" borderId="39" xfId="3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10" fontId="9" fillId="0" borderId="0" xfId="3" applyNumberFormat="1" applyFont="1" applyBorder="1" applyAlignment="1">
      <alignment horizontal="center"/>
    </xf>
    <xf numFmtId="10" fontId="19" fillId="0" borderId="0" xfId="3" applyNumberFormat="1" applyFont="1" applyBorder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0" fontId="22" fillId="0" borderId="0" xfId="0" applyFont="1"/>
    <xf numFmtId="183" fontId="9" fillId="0" borderId="0" xfId="3" applyNumberFormat="1" applyFont="1" applyBorder="1" applyAlignment="1">
      <alignment horizontal="center"/>
    </xf>
    <xf numFmtId="183" fontId="30" fillId="0" borderId="0" xfId="3" applyNumberFormat="1" applyFont="1" applyBorder="1" applyAlignment="1">
      <alignment horizontal="center"/>
    </xf>
    <xf numFmtId="181" fontId="0" fillId="0" borderId="7" xfId="1" applyNumberFormat="1" applyFont="1" applyBorder="1"/>
    <xf numFmtId="181" fontId="0" fillId="0" borderId="28" xfId="1" applyNumberFormat="1" applyFont="1" applyBorder="1"/>
    <xf numFmtId="9" fontId="0" fillId="0" borderId="28" xfId="3" applyFont="1" applyBorder="1"/>
    <xf numFmtId="9" fontId="9" fillId="0" borderId="3" xfId="3" applyFont="1" applyBorder="1"/>
    <xf numFmtId="9" fontId="9" fillId="0" borderId="4" xfId="3" applyFont="1" applyBorder="1"/>
    <xf numFmtId="9" fontId="9" fillId="0" borderId="26" xfId="3" applyFont="1" applyBorder="1"/>
    <xf numFmtId="10" fontId="19" fillId="0" borderId="41" xfId="3" applyNumberFormat="1" applyFont="1" applyBorder="1" applyAlignment="1">
      <alignment horizontal="center"/>
    </xf>
    <xf numFmtId="9" fontId="22" fillId="0" borderId="42" xfId="3" applyFont="1" applyBorder="1" applyAlignment="1">
      <alignment horizontal="center"/>
    </xf>
    <xf numFmtId="9" fontId="22" fillId="0" borderId="43" xfId="3" applyFont="1" applyBorder="1" applyAlignment="1">
      <alignment horizontal="center"/>
    </xf>
    <xf numFmtId="9" fontId="22" fillId="0" borderId="44" xfId="3" applyFont="1" applyBorder="1" applyAlignment="1">
      <alignment horizontal="center"/>
    </xf>
    <xf numFmtId="0" fontId="31" fillId="0" borderId="45" xfId="0" applyFont="1" applyBorder="1"/>
    <xf numFmtId="0" fontId="31" fillId="0" borderId="4" xfId="0" applyFont="1" applyBorder="1"/>
    <xf numFmtId="0" fontId="0" fillId="0" borderId="26" xfId="0" applyBorder="1"/>
    <xf numFmtId="0" fontId="31" fillId="0" borderId="37" xfId="0" applyFont="1" applyBorder="1"/>
    <xf numFmtId="0" fontId="0" fillId="0" borderId="3" xfId="0" applyBorder="1"/>
    <xf numFmtId="183" fontId="0" fillId="0" borderId="3" xfId="3" applyNumberFormat="1" applyFont="1" applyBorder="1" applyAlignment="1">
      <alignment horizontal="center"/>
    </xf>
    <xf numFmtId="183" fontId="0" fillId="0" borderId="26" xfId="3" applyNumberFormat="1" applyFont="1" applyBorder="1" applyAlignment="1">
      <alignment horizontal="center"/>
    </xf>
    <xf numFmtId="9" fontId="30" fillId="0" borderId="46" xfId="3" applyFont="1" applyBorder="1" applyAlignment="1">
      <alignment horizontal="center"/>
    </xf>
    <xf numFmtId="9" fontId="30" fillId="0" borderId="47" xfId="3" applyFont="1" applyBorder="1" applyAlignment="1">
      <alignment horizontal="center"/>
    </xf>
    <xf numFmtId="9" fontId="9" fillId="0" borderId="5" xfId="3" applyFont="1" applyBorder="1"/>
    <xf numFmtId="9" fontId="22" fillId="0" borderId="48" xfId="3" applyFont="1" applyBorder="1" applyAlignment="1">
      <alignment horizontal="center"/>
    </xf>
    <xf numFmtId="9" fontId="30" fillId="0" borderId="40" xfId="3" applyFont="1" applyBorder="1" applyAlignment="1">
      <alignment horizontal="center"/>
    </xf>
    <xf numFmtId="181" fontId="9" fillId="0" borderId="4" xfId="1" applyNumberFormat="1" applyFont="1" applyBorder="1"/>
    <xf numFmtId="181" fontId="19" fillId="0" borderId="2" xfId="0" applyNumberFormat="1" applyFont="1" applyBorder="1"/>
    <xf numFmtId="0" fontId="32" fillId="0" borderId="36" xfId="0" applyFont="1" applyBorder="1"/>
    <xf numFmtId="181" fontId="32" fillId="0" borderId="49" xfId="0" applyNumberFormat="1" applyFont="1" applyBorder="1"/>
    <xf numFmtId="0" fontId="23" fillId="0" borderId="15" xfId="0" applyFont="1" applyBorder="1" applyAlignment="1">
      <alignment horizontal="left" vertical="center" wrapText="1" readingOrder="2"/>
    </xf>
    <xf numFmtId="181" fontId="9" fillId="0" borderId="0" xfId="0" applyNumberFormat="1" applyFont="1"/>
    <xf numFmtId="0" fontId="32" fillId="0" borderId="35" xfId="0" applyFont="1" applyBorder="1" applyAlignment="1">
      <alignment wrapText="1"/>
    </xf>
    <xf numFmtId="0" fontId="33" fillId="0" borderId="38" xfId="0" applyFont="1" applyBorder="1" applyAlignment="1">
      <alignment wrapText="1"/>
    </xf>
    <xf numFmtId="181" fontId="30" fillId="0" borderId="39" xfId="0" applyNumberFormat="1" applyFont="1" applyBorder="1"/>
    <xf numFmtId="181" fontId="9" fillId="0" borderId="5" xfId="1" applyNumberFormat="1" applyFont="1" applyBorder="1"/>
    <xf numFmtId="181" fontId="19" fillId="0" borderId="34" xfId="0" applyNumberFormat="1" applyFont="1" applyBorder="1"/>
    <xf numFmtId="181" fontId="32" fillId="0" borderId="48" xfId="0" applyNumberFormat="1" applyFont="1" applyBorder="1"/>
    <xf numFmtId="181" fontId="0" fillId="0" borderId="8" xfId="1" applyNumberFormat="1" applyFont="1" applyBorder="1"/>
    <xf numFmtId="181" fontId="0" fillId="0" borderId="13" xfId="1" applyNumberFormat="1" applyFont="1" applyBorder="1"/>
    <xf numFmtId="181" fontId="0" fillId="0" borderId="5" xfId="0" applyNumberFormat="1" applyBorder="1"/>
    <xf numFmtId="0" fontId="0" fillId="0" borderId="30" xfId="0" applyBorder="1"/>
    <xf numFmtId="181" fontId="9" fillId="0" borderId="14" xfId="0" applyNumberFormat="1" applyFont="1" applyBorder="1"/>
    <xf numFmtId="181" fontId="19" fillId="0" borderId="8" xfId="0" applyNumberFormat="1" applyFont="1" applyBorder="1"/>
    <xf numFmtId="181" fontId="30" fillId="0" borderId="40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D1" sqref="D1"/>
    </sheetView>
  </sheetViews>
  <sheetFormatPr defaultColWidth="9" defaultRowHeight="15"/>
  <cols>
    <col min="1" max="1" width="27.8571428571429" customWidth="1"/>
    <col min="2" max="2" width="26.8571428571429" customWidth="1"/>
    <col min="3" max="6" width="21.1428571428571" customWidth="1"/>
    <col min="7" max="7" width="22.7142857142857" customWidth="1"/>
    <col min="8" max="8" width="21.1428571428571" customWidth="1"/>
    <col min="9" max="12" width="22.7142857142857" customWidth="1"/>
    <col min="13" max="13" width="21.1428571428571" customWidth="1"/>
    <col min="14" max="22" width="22.7142857142857" customWidth="1"/>
  </cols>
  <sheetData>
    <row r="1" ht="26.25" spans="1:22">
      <c r="A1" s="69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181" t="s">
        <v>21</v>
      </c>
    </row>
    <row r="2" ht="25.5" spans="1:22">
      <c r="A2" s="139" t="s">
        <v>22</v>
      </c>
      <c r="B2" s="140" t="s">
        <v>23</v>
      </c>
      <c r="J2" s="113"/>
      <c r="N2" s="113"/>
      <c r="R2" s="113"/>
      <c r="V2" s="113"/>
    </row>
    <row r="3" ht="25.5" spans="1:22">
      <c r="A3" s="141" t="s">
        <v>24</v>
      </c>
      <c r="B3" s="142" t="s">
        <v>25</v>
      </c>
      <c r="C3" s="143"/>
      <c r="D3" s="143"/>
      <c r="E3" s="143"/>
      <c r="F3" s="143"/>
      <c r="G3" s="143"/>
      <c r="H3" s="143"/>
      <c r="I3" s="143"/>
      <c r="J3" s="144"/>
      <c r="K3" s="143"/>
      <c r="L3" s="143"/>
      <c r="M3" s="143"/>
      <c r="N3" s="144"/>
      <c r="O3" s="143"/>
      <c r="P3" s="143"/>
      <c r="Q3" s="143"/>
      <c r="R3" s="144"/>
      <c r="S3" s="143"/>
      <c r="T3" s="143"/>
      <c r="U3" s="143"/>
      <c r="V3" s="144"/>
    </row>
    <row r="4" spans="1:22">
      <c r="A4" s="66" t="s">
        <v>26</v>
      </c>
      <c r="B4" s="76" t="s">
        <v>27</v>
      </c>
      <c r="C4" s="143">
        <v>9911366</v>
      </c>
      <c r="D4" s="143">
        <v>9911366</v>
      </c>
      <c r="E4" s="143">
        <v>9594371</v>
      </c>
      <c r="F4" s="143">
        <v>6509049</v>
      </c>
      <c r="G4" s="143">
        <v>5829807839</v>
      </c>
      <c r="H4" s="143">
        <v>4873237376</v>
      </c>
      <c r="I4" s="143">
        <v>4211695693</v>
      </c>
      <c r="J4" s="144">
        <v>2705091404</v>
      </c>
      <c r="K4" s="143">
        <v>3293464398</v>
      </c>
      <c r="L4" s="143">
        <v>5829807839</v>
      </c>
      <c r="M4" s="143">
        <v>4873237376</v>
      </c>
      <c r="N4" s="144">
        <v>4211695693</v>
      </c>
      <c r="O4" s="143">
        <v>2705091404</v>
      </c>
      <c r="P4" s="143">
        <v>3293464398</v>
      </c>
      <c r="Q4" s="143">
        <v>5829807839</v>
      </c>
      <c r="R4" s="144">
        <v>4873237376</v>
      </c>
      <c r="S4" s="143">
        <v>4211695693</v>
      </c>
      <c r="T4" s="143">
        <v>2705091404</v>
      </c>
      <c r="U4" s="143">
        <v>3293464398</v>
      </c>
      <c r="V4" s="144">
        <v>5829807839</v>
      </c>
    </row>
    <row r="5" spans="1:22">
      <c r="A5" s="66" t="s">
        <v>28</v>
      </c>
      <c r="B5" s="76" t="s">
        <v>29</v>
      </c>
      <c r="C5" s="143"/>
      <c r="D5" s="143"/>
      <c r="E5" s="143"/>
      <c r="F5" s="143">
        <v>72500</v>
      </c>
      <c r="G5" s="143">
        <v>37882262483</v>
      </c>
      <c r="H5" s="143">
        <v>26525176570</v>
      </c>
      <c r="I5" s="143">
        <v>30772812679</v>
      </c>
      <c r="J5" s="144">
        <v>31112105729</v>
      </c>
      <c r="K5" s="143">
        <v>35219574232</v>
      </c>
      <c r="L5" s="143">
        <v>37882262483</v>
      </c>
      <c r="M5" s="143">
        <v>26525176570</v>
      </c>
      <c r="N5" s="144">
        <v>30772812679</v>
      </c>
      <c r="O5" s="143">
        <v>31112105729</v>
      </c>
      <c r="P5" s="143">
        <v>35219574232</v>
      </c>
      <c r="Q5" s="143">
        <v>37882262483</v>
      </c>
      <c r="R5" s="144">
        <v>26525176570</v>
      </c>
      <c r="S5" s="143">
        <v>30772812679</v>
      </c>
      <c r="T5" s="143">
        <v>31112105729</v>
      </c>
      <c r="U5" s="143">
        <v>35219574232</v>
      </c>
      <c r="V5" s="144">
        <v>37882262483</v>
      </c>
    </row>
    <row r="6" spans="1:22">
      <c r="A6" s="66" t="s">
        <v>30</v>
      </c>
      <c r="B6" s="76" t="s">
        <v>31</v>
      </c>
      <c r="C6" s="143"/>
      <c r="D6" s="143"/>
      <c r="E6" s="143"/>
      <c r="F6" s="143"/>
      <c r="G6" s="143">
        <v>1923101825</v>
      </c>
      <c r="H6" s="143">
        <v>26440724</v>
      </c>
      <c r="I6" s="143">
        <v>82914024</v>
      </c>
      <c r="J6" s="144">
        <v>1840084208</v>
      </c>
      <c r="K6" s="143">
        <v>2354461929</v>
      </c>
      <c r="L6" s="143">
        <v>1923101825</v>
      </c>
      <c r="M6" s="143">
        <v>26440724</v>
      </c>
      <c r="N6" s="144">
        <v>82914024</v>
      </c>
      <c r="O6" s="143">
        <v>1840084208</v>
      </c>
      <c r="P6" s="143">
        <v>2354461929</v>
      </c>
      <c r="Q6" s="143">
        <v>1923101825</v>
      </c>
      <c r="R6" s="144">
        <v>26440724</v>
      </c>
      <c r="S6" s="143">
        <v>82914024</v>
      </c>
      <c r="T6" s="143">
        <v>1840084208</v>
      </c>
      <c r="U6" s="143">
        <v>2354461929</v>
      </c>
      <c r="V6" s="144">
        <v>1923101825</v>
      </c>
    </row>
    <row r="7" spans="1:22">
      <c r="A7" s="66" t="s">
        <v>32</v>
      </c>
      <c r="B7" s="76" t="s">
        <v>33</v>
      </c>
      <c r="C7" s="143"/>
      <c r="D7" s="143"/>
      <c r="E7" s="143"/>
      <c r="F7" s="143"/>
      <c r="G7" s="143">
        <v>74717536672</v>
      </c>
      <c r="H7" s="143">
        <v>33927423035</v>
      </c>
      <c r="I7" s="143">
        <v>37482900066</v>
      </c>
      <c r="J7" s="144">
        <v>47322250936</v>
      </c>
      <c r="K7" s="143">
        <v>59935900381</v>
      </c>
      <c r="L7" s="143">
        <v>74717536672</v>
      </c>
      <c r="M7" s="143">
        <v>33927423035</v>
      </c>
      <c r="N7" s="144">
        <v>37482900066</v>
      </c>
      <c r="O7" s="143">
        <v>47322250936</v>
      </c>
      <c r="P7" s="143">
        <v>59935900381</v>
      </c>
      <c r="Q7" s="143">
        <v>74717536672</v>
      </c>
      <c r="R7" s="144">
        <v>33927423035</v>
      </c>
      <c r="S7" s="143">
        <v>37482900066</v>
      </c>
      <c r="T7" s="143">
        <v>47322250936</v>
      </c>
      <c r="U7" s="143">
        <v>59935900381</v>
      </c>
      <c r="V7" s="144">
        <v>74717536672</v>
      </c>
    </row>
    <row r="8" spans="1:22">
      <c r="A8" s="66" t="s">
        <v>34</v>
      </c>
      <c r="B8" s="76" t="s">
        <v>35</v>
      </c>
      <c r="C8" s="143"/>
      <c r="D8" s="143"/>
      <c r="E8" s="143"/>
      <c r="F8" s="143"/>
      <c r="G8" s="143">
        <v>6220759829</v>
      </c>
      <c r="H8" s="143">
        <v>7114534400</v>
      </c>
      <c r="I8" s="143">
        <v>5306729793</v>
      </c>
      <c r="J8" s="144">
        <v>6403884294</v>
      </c>
      <c r="K8" s="143">
        <v>5773079655</v>
      </c>
      <c r="L8" s="143">
        <v>6220759829</v>
      </c>
      <c r="M8" s="143">
        <v>7114534400</v>
      </c>
      <c r="N8" s="144">
        <v>5306729793</v>
      </c>
      <c r="O8" s="143">
        <v>6403884294</v>
      </c>
      <c r="P8" s="143">
        <v>5773079655</v>
      </c>
      <c r="Q8" s="143">
        <v>6220759829</v>
      </c>
      <c r="R8" s="144">
        <v>7114534400</v>
      </c>
      <c r="S8" s="143">
        <v>5306729793</v>
      </c>
      <c r="T8" s="143">
        <v>6403884294</v>
      </c>
      <c r="U8" s="143">
        <v>5773079655</v>
      </c>
      <c r="V8" s="144">
        <v>6220759829</v>
      </c>
    </row>
    <row r="9" ht="15.75" spans="1:22">
      <c r="A9" s="66" t="s">
        <v>36</v>
      </c>
      <c r="B9" s="76" t="s">
        <v>37</v>
      </c>
      <c r="C9" s="143">
        <v>0</v>
      </c>
      <c r="D9" s="143">
        <v>0</v>
      </c>
      <c r="E9" s="143">
        <v>0</v>
      </c>
      <c r="F9" s="143">
        <v>0</v>
      </c>
      <c r="G9" s="143"/>
      <c r="H9" s="143">
        <v>0</v>
      </c>
      <c r="I9" s="143">
        <v>0</v>
      </c>
      <c r="J9" s="144"/>
      <c r="K9" s="143"/>
      <c r="L9" s="143"/>
      <c r="M9" s="143">
        <v>0</v>
      </c>
      <c r="N9" s="144">
        <v>0</v>
      </c>
      <c r="O9" s="143"/>
      <c r="P9" s="143"/>
      <c r="Q9" s="143"/>
      <c r="R9" s="144">
        <v>0</v>
      </c>
      <c r="S9" s="143">
        <v>0</v>
      </c>
      <c r="T9" s="143"/>
      <c r="U9" s="143"/>
      <c r="V9" s="144"/>
    </row>
    <row r="10" ht="15.75" spans="1:22">
      <c r="A10" s="88" t="s">
        <v>38</v>
      </c>
      <c r="B10" s="80" t="s">
        <v>39</v>
      </c>
      <c r="C10" s="211">
        <f t="shared" ref="C10:V10" si="0">SUM(C4:C9)</f>
        <v>9911366</v>
      </c>
      <c r="D10" s="211">
        <f t="shared" ref="D10" si="1">SUM(D4:D9)</f>
        <v>9911366</v>
      </c>
      <c r="E10" s="211">
        <f t="shared" ref="E10" si="2">SUM(E4:E9)</f>
        <v>9594371</v>
      </c>
      <c r="F10" s="211">
        <f t="shared" ref="F10" si="3">SUM(F4:F9)</f>
        <v>6581549</v>
      </c>
      <c r="G10" s="211">
        <f t="shared" si="0"/>
        <v>126573468648</v>
      </c>
      <c r="H10" s="211">
        <f t="shared" si="0"/>
        <v>72466812105</v>
      </c>
      <c r="I10" s="211">
        <f t="shared" si="0"/>
        <v>77857052255</v>
      </c>
      <c r="J10" s="220">
        <f t="shared" si="0"/>
        <v>89383416571</v>
      </c>
      <c r="K10" s="211">
        <f t="shared" si="0"/>
        <v>106576480595</v>
      </c>
      <c r="L10" s="211">
        <f t="shared" si="0"/>
        <v>126573468648</v>
      </c>
      <c r="M10" s="211">
        <f t="shared" si="0"/>
        <v>72466812105</v>
      </c>
      <c r="N10" s="220">
        <f t="shared" si="0"/>
        <v>77857052255</v>
      </c>
      <c r="O10" s="211">
        <f t="shared" si="0"/>
        <v>89383416571</v>
      </c>
      <c r="P10" s="211">
        <f t="shared" si="0"/>
        <v>106576480595</v>
      </c>
      <c r="Q10" s="211">
        <f t="shared" si="0"/>
        <v>126573468648</v>
      </c>
      <c r="R10" s="220">
        <f t="shared" si="0"/>
        <v>72466812105</v>
      </c>
      <c r="S10" s="211">
        <f t="shared" si="0"/>
        <v>77857052255</v>
      </c>
      <c r="T10" s="211">
        <f t="shared" si="0"/>
        <v>89383416571</v>
      </c>
      <c r="U10" s="211">
        <f t="shared" si="0"/>
        <v>106576480595</v>
      </c>
      <c r="V10" s="220">
        <f t="shared" si="0"/>
        <v>126573468648</v>
      </c>
    </row>
    <row r="11" spans="1:22">
      <c r="A11" s="66" t="s">
        <v>40</v>
      </c>
      <c r="B11" s="76" t="s">
        <v>41</v>
      </c>
      <c r="C11" s="143"/>
      <c r="D11" s="143"/>
      <c r="E11" s="143">
        <v>48860</v>
      </c>
      <c r="F11" s="143"/>
      <c r="G11" s="143">
        <v>10517533912</v>
      </c>
      <c r="H11" s="143">
        <v>3169865846</v>
      </c>
      <c r="I11" s="143">
        <v>4092823582</v>
      </c>
      <c r="J11" s="144">
        <v>5824104060</v>
      </c>
      <c r="K11" s="143">
        <v>8603208774</v>
      </c>
      <c r="L11" s="143">
        <v>10517533912</v>
      </c>
      <c r="M11" s="143">
        <v>3169865846</v>
      </c>
      <c r="N11" s="144">
        <v>4092823582</v>
      </c>
      <c r="O11" s="143">
        <v>5824104060</v>
      </c>
      <c r="P11" s="143">
        <v>8603208774</v>
      </c>
      <c r="Q11" s="143">
        <v>10517533912</v>
      </c>
      <c r="R11" s="144">
        <v>3169865846</v>
      </c>
      <c r="S11" s="143">
        <v>4092823582</v>
      </c>
      <c r="T11" s="143">
        <v>5824104060</v>
      </c>
      <c r="U11" s="143">
        <v>8603208774</v>
      </c>
      <c r="V11" s="144">
        <v>10517533912</v>
      </c>
    </row>
    <row r="12" spans="1:22">
      <c r="A12" s="66" t="s">
        <v>42</v>
      </c>
      <c r="B12" s="76" t="s">
        <v>43</v>
      </c>
      <c r="C12" s="143">
        <v>126772109</v>
      </c>
      <c r="D12" s="143">
        <v>126772109</v>
      </c>
      <c r="E12" s="143">
        <v>126966301</v>
      </c>
      <c r="F12" s="143">
        <v>127398215</v>
      </c>
      <c r="G12" s="143">
        <v>6359609675</v>
      </c>
      <c r="H12" s="143">
        <v>4283619651</v>
      </c>
      <c r="I12" s="143">
        <v>5714696534</v>
      </c>
      <c r="J12" s="144">
        <v>5790050540</v>
      </c>
      <c r="K12" s="143">
        <v>5412067946</v>
      </c>
      <c r="L12" s="143">
        <v>6359609675</v>
      </c>
      <c r="M12" s="143">
        <v>4283619651</v>
      </c>
      <c r="N12" s="144">
        <v>5714696534</v>
      </c>
      <c r="O12" s="143">
        <v>5790050540</v>
      </c>
      <c r="P12" s="143">
        <v>5412067946</v>
      </c>
      <c r="Q12" s="143">
        <v>6359609675</v>
      </c>
      <c r="R12" s="144">
        <v>4283619651</v>
      </c>
      <c r="S12" s="143">
        <v>5714696534</v>
      </c>
      <c r="T12" s="143">
        <v>5790050540</v>
      </c>
      <c r="U12" s="143">
        <v>5412067946</v>
      </c>
      <c r="V12" s="144">
        <v>6359609675</v>
      </c>
    </row>
    <row r="13" spans="1:22">
      <c r="A13" s="66" t="s">
        <v>44</v>
      </c>
      <c r="B13" s="76" t="s">
        <v>45</v>
      </c>
      <c r="C13" s="143"/>
      <c r="D13" s="143"/>
      <c r="E13" s="143"/>
      <c r="F13" s="143"/>
      <c r="G13" s="143">
        <v>11464350912</v>
      </c>
      <c r="H13" s="143">
        <v>13068429218</v>
      </c>
      <c r="I13" s="143">
        <v>12505546473</v>
      </c>
      <c r="J13" s="144">
        <v>12507195189</v>
      </c>
      <c r="K13" s="143">
        <v>12069668843</v>
      </c>
      <c r="L13" s="143">
        <v>11464350912</v>
      </c>
      <c r="M13" s="143">
        <v>13068429218</v>
      </c>
      <c r="N13" s="144">
        <v>12505546473</v>
      </c>
      <c r="O13" s="143">
        <v>12507195189</v>
      </c>
      <c r="P13" s="143">
        <v>12069668843</v>
      </c>
      <c r="Q13" s="143">
        <v>11464350912</v>
      </c>
      <c r="R13" s="144">
        <v>13068429218</v>
      </c>
      <c r="S13" s="143">
        <v>12505546473</v>
      </c>
      <c r="T13" s="143">
        <v>12507195189</v>
      </c>
      <c r="U13" s="143">
        <v>12069668843</v>
      </c>
      <c r="V13" s="144">
        <v>11464350912</v>
      </c>
    </row>
    <row r="14" spans="1:22">
      <c r="A14" s="66" t="s">
        <v>46</v>
      </c>
      <c r="B14" s="76" t="s">
        <v>47</v>
      </c>
      <c r="C14" s="143"/>
      <c r="D14" s="143"/>
      <c r="E14" s="143"/>
      <c r="F14" s="143"/>
      <c r="G14" s="143">
        <v>4928576784</v>
      </c>
      <c r="H14" s="143">
        <v>3168291634</v>
      </c>
      <c r="I14" s="143">
        <v>3596370766</v>
      </c>
      <c r="J14" s="144">
        <v>4016812871</v>
      </c>
      <c r="K14" s="143">
        <v>4903649443</v>
      </c>
      <c r="L14" s="143">
        <v>4928576784</v>
      </c>
      <c r="M14" s="143">
        <v>3168291634</v>
      </c>
      <c r="N14" s="144">
        <v>3596370766</v>
      </c>
      <c r="O14" s="143">
        <v>4016812871</v>
      </c>
      <c r="P14" s="143">
        <v>4903649443</v>
      </c>
      <c r="Q14" s="143">
        <v>4928576784</v>
      </c>
      <c r="R14" s="144">
        <v>3168291634</v>
      </c>
      <c r="S14" s="143">
        <v>3596370766</v>
      </c>
      <c r="T14" s="143">
        <v>4016812871</v>
      </c>
      <c r="U14" s="143">
        <v>4903649443</v>
      </c>
      <c r="V14" s="144">
        <v>4928576784</v>
      </c>
    </row>
    <row r="15" spans="1:22">
      <c r="A15" s="66" t="s">
        <v>48</v>
      </c>
      <c r="B15" s="76" t="s">
        <v>49</v>
      </c>
      <c r="C15" s="143">
        <v>0</v>
      </c>
      <c r="D15" s="143">
        <v>0</v>
      </c>
      <c r="E15" s="143">
        <v>0</v>
      </c>
      <c r="F15" s="143">
        <v>0</v>
      </c>
      <c r="G15" s="143">
        <v>75750474</v>
      </c>
      <c r="H15" s="143">
        <v>0</v>
      </c>
      <c r="I15" s="143">
        <v>0</v>
      </c>
      <c r="J15" s="144">
        <v>0</v>
      </c>
      <c r="K15" s="143">
        <v>46024638</v>
      </c>
      <c r="L15" s="143">
        <v>75750474</v>
      </c>
      <c r="M15" s="143">
        <v>0</v>
      </c>
      <c r="N15" s="144">
        <v>0</v>
      </c>
      <c r="O15" s="143">
        <v>0</v>
      </c>
      <c r="P15" s="143">
        <v>46024638</v>
      </c>
      <c r="Q15" s="143">
        <v>75750474</v>
      </c>
      <c r="R15" s="144">
        <v>0</v>
      </c>
      <c r="S15" s="143">
        <v>0</v>
      </c>
      <c r="T15" s="143">
        <v>0</v>
      </c>
      <c r="U15" s="143">
        <v>46024638</v>
      </c>
      <c r="V15" s="144">
        <v>75750474</v>
      </c>
    </row>
    <row r="16" ht="15.75" spans="1:22">
      <c r="A16" s="66" t="s">
        <v>50</v>
      </c>
      <c r="B16" s="76" t="s">
        <v>51</v>
      </c>
      <c r="C16" s="143"/>
      <c r="D16" s="143"/>
      <c r="E16" s="143"/>
      <c r="F16" s="143"/>
      <c r="G16" s="143">
        <v>2798779863</v>
      </c>
      <c r="H16" s="143">
        <v>116530856</v>
      </c>
      <c r="I16" s="143">
        <v>114745004</v>
      </c>
      <c r="J16" s="144">
        <v>373906424</v>
      </c>
      <c r="K16" s="143">
        <f>687026859+419714385</f>
        <v>1106741244</v>
      </c>
      <c r="L16" s="143">
        <v>2798779863</v>
      </c>
      <c r="M16" s="143">
        <v>116530856</v>
      </c>
      <c r="N16" s="144">
        <v>114745004</v>
      </c>
      <c r="O16" s="143">
        <v>373906424</v>
      </c>
      <c r="P16" s="143">
        <f>687026859+419714385</f>
        <v>1106741244</v>
      </c>
      <c r="Q16" s="143">
        <v>2798779863</v>
      </c>
      <c r="R16" s="144">
        <v>116530856</v>
      </c>
      <c r="S16" s="143">
        <v>114745004</v>
      </c>
      <c r="T16" s="143">
        <v>373906424</v>
      </c>
      <c r="U16" s="143">
        <f>687026859+419714385</f>
        <v>1106741244</v>
      </c>
      <c r="V16" s="144">
        <v>2798779863</v>
      </c>
    </row>
    <row r="17" ht="51.75" spans="1:22">
      <c r="A17" s="150" t="s">
        <v>52</v>
      </c>
      <c r="B17" s="151" t="s">
        <v>53</v>
      </c>
      <c r="C17" s="212">
        <f t="shared" ref="C17:V17" si="4">SUM(C11:C16)</f>
        <v>126772109</v>
      </c>
      <c r="D17" s="212">
        <f t="shared" ref="D17" si="5">SUM(D11:D16)</f>
        <v>126772109</v>
      </c>
      <c r="E17" s="212">
        <f t="shared" ref="E17" si="6">SUM(E11:E16)</f>
        <v>127015161</v>
      </c>
      <c r="F17" s="212">
        <f t="shared" ref="F17" si="7">SUM(F11:F16)</f>
        <v>127398215</v>
      </c>
      <c r="G17" s="212">
        <f t="shared" si="4"/>
        <v>36144601620</v>
      </c>
      <c r="H17" s="212">
        <f t="shared" si="4"/>
        <v>23806737205</v>
      </c>
      <c r="I17" s="212">
        <f t="shared" si="4"/>
        <v>26024182359</v>
      </c>
      <c r="J17" s="221">
        <f t="shared" si="4"/>
        <v>28512069084</v>
      </c>
      <c r="K17" s="212">
        <f t="shared" si="4"/>
        <v>32141360888</v>
      </c>
      <c r="L17" s="212">
        <f t="shared" si="4"/>
        <v>36144601620</v>
      </c>
      <c r="M17" s="212">
        <f t="shared" si="4"/>
        <v>23806737205</v>
      </c>
      <c r="N17" s="221">
        <f t="shared" si="4"/>
        <v>26024182359</v>
      </c>
      <c r="O17" s="212">
        <f t="shared" si="4"/>
        <v>28512069084</v>
      </c>
      <c r="P17" s="212">
        <f t="shared" si="4"/>
        <v>32141360888</v>
      </c>
      <c r="Q17" s="212">
        <f t="shared" si="4"/>
        <v>36144601620</v>
      </c>
      <c r="R17" s="221">
        <f t="shared" si="4"/>
        <v>23806737205</v>
      </c>
      <c r="S17" s="212">
        <f t="shared" si="4"/>
        <v>26024182359</v>
      </c>
      <c r="T17" s="212">
        <f t="shared" si="4"/>
        <v>28512069084</v>
      </c>
      <c r="U17" s="212">
        <f t="shared" si="4"/>
        <v>32141360888</v>
      </c>
      <c r="V17" s="221">
        <f t="shared" si="4"/>
        <v>36144601620</v>
      </c>
    </row>
    <row r="18" ht="29.25" spans="1:22">
      <c r="A18" s="155" t="s">
        <v>54</v>
      </c>
      <c r="B18" s="213" t="s">
        <v>55</v>
      </c>
      <c r="C18" s="214">
        <f>C10+C17</f>
        <v>136683475</v>
      </c>
      <c r="D18" s="214">
        <f>D10+D17</f>
        <v>136683475</v>
      </c>
      <c r="E18" s="214">
        <f>E10+E17</f>
        <v>136609532</v>
      </c>
      <c r="F18" s="214">
        <f>F10+F17</f>
        <v>133979764</v>
      </c>
      <c r="G18" s="214">
        <f t="shared" ref="G18:I18" si="8">G10+G17</f>
        <v>162718070268</v>
      </c>
      <c r="H18" s="214">
        <f t="shared" si="8"/>
        <v>96273549310</v>
      </c>
      <c r="I18" s="214">
        <f t="shared" si="8"/>
        <v>103881234614</v>
      </c>
      <c r="J18" s="222">
        <f t="shared" ref="J18:N18" si="9">J10+J17</f>
        <v>117895485655</v>
      </c>
      <c r="K18" s="214">
        <f t="shared" si="9"/>
        <v>138717841483</v>
      </c>
      <c r="L18" s="214">
        <f t="shared" si="9"/>
        <v>162718070268</v>
      </c>
      <c r="M18" s="214">
        <f t="shared" si="9"/>
        <v>96273549310</v>
      </c>
      <c r="N18" s="222">
        <f t="shared" si="9"/>
        <v>103881234614</v>
      </c>
      <c r="O18" s="214">
        <f t="shared" ref="O18:S18" si="10">O10+O17</f>
        <v>117895485655</v>
      </c>
      <c r="P18" s="214">
        <f t="shared" si="10"/>
        <v>138717841483</v>
      </c>
      <c r="Q18" s="214">
        <f t="shared" si="10"/>
        <v>162718070268</v>
      </c>
      <c r="R18" s="222">
        <f t="shared" si="10"/>
        <v>96273549310</v>
      </c>
      <c r="S18" s="214">
        <f t="shared" si="10"/>
        <v>103881234614</v>
      </c>
      <c r="T18" s="214">
        <f t="shared" ref="T18:V18" si="11">T10+T17</f>
        <v>117895485655</v>
      </c>
      <c r="U18" s="214">
        <f t="shared" si="11"/>
        <v>138717841483</v>
      </c>
      <c r="V18" s="222">
        <f t="shared" si="11"/>
        <v>162718070268</v>
      </c>
    </row>
    <row r="19" ht="48" spans="1:22">
      <c r="A19" s="139" t="s">
        <v>56</v>
      </c>
      <c r="B19" s="215" t="s">
        <v>57</v>
      </c>
      <c r="C19" s="202"/>
      <c r="D19" s="202"/>
      <c r="E19" s="202"/>
      <c r="F19" s="202"/>
      <c r="G19" s="200"/>
      <c r="H19" s="202"/>
      <c r="I19" s="200"/>
      <c r="J19" s="163"/>
      <c r="K19" s="165"/>
      <c r="L19" s="200"/>
      <c r="M19" s="202"/>
      <c r="N19" s="163"/>
      <c r="O19" s="200"/>
      <c r="P19" s="165"/>
      <c r="Q19" s="165"/>
      <c r="R19" s="163"/>
      <c r="S19" s="200"/>
      <c r="T19" s="200"/>
      <c r="U19" s="165"/>
      <c r="V19" s="163"/>
    </row>
    <row r="20" ht="26.25" spans="1:22">
      <c r="A20" s="164" t="s">
        <v>58</v>
      </c>
      <c r="B20" s="80" t="s">
        <v>59</v>
      </c>
      <c r="C20" s="165"/>
      <c r="D20" s="165"/>
      <c r="E20" s="165"/>
      <c r="F20" s="165"/>
      <c r="G20" s="165"/>
      <c r="H20" s="165"/>
      <c r="I20" s="165"/>
      <c r="J20" s="163"/>
      <c r="K20" s="165"/>
      <c r="L20" s="165"/>
      <c r="M20" s="165"/>
      <c r="N20" s="163"/>
      <c r="O20" s="165"/>
      <c r="P20" s="165"/>
      <c r="Q20" s="165"/>
      <c r="R20" s="163"/>
      <c r="S20" s="165"/>
      <c r="T20" s="165"/>
      <c r="U20" s="165"/>
      <c r="V20" s="163"/>
    </row>
    <row r="21" spans="1:22">
      <c r="A21" s="66" t="s">
        <v>60</v>
      </c>
      <c r="B21" s="76" t="s">
        <v>61</v>
      </c>
      <c r="C21" s="143"/>
      <c r="D21" s="143"/>
      <c r="E21" s="143">
        <v>198837</v>
      </c>
      <c r="F21" s="143">
        <v>29133</v>
      </c>
      <c r="G21" s="143">
        <v>16197742386</v>
      </c>
      <c r="H21" s="143">
        <v>14659723945</v>
      </c>
      <c r="I21" s="143">
        <v>15826402114</v>
      </c>
      <c r="J21" s="223">
        <v>10604451296</v>
      </c>
      <c r="K21" s="143">
        <v>7775393539</v>
      </c>
      <c r="L21" s="143">
        <v>16197742386</v>
      </c>
      <c r="M21" s="143">
        <v>14659723945</v>
      </c>
      <c r="N21" s="223">
        <v>15826402114</v>
      </c>
      <c r="O21" s="143">
        <v>10604451296</v>
      </c>
      <c r="P21" s="143">
        <v>7775393539</v>
      </c>
      <c r="Q21" s="143">
        <v>16197742386</v>
      </c>
      <c r="R21" s="223">
        <v>14659723945</v>
      </c>
      <c r="S21" s="143">
        <v>15826402114</v>
      </c>
      <c r="T21" s="143">
        <v>10604451296</v>
      </c>
      <c r="U21" s="143">
        <v>7775393539</v>
      </c>
      <c r="V21" s="223">
        <v>16197742386</v>
      </c>
    </row>
    <row r="22" spans="1:22">
      <c r="A22" s="66" t="s">
        <v>62</v>
      </c>
      <c r="B22" s="76" t="s">
        <v>63</v>
      </c>
      <c r="C22" s="143"/>
      <c r="D22" s="143"/>
      <c r="E22" s="143">
        <v>1657904</v>
      </c>
      <c r="F22" s="143">
        <v>9787</v>
      </c>
      <c r="G22" s="143">
        <v>14762975092</v>
      </c>
      <c r="H22" s="143">
        <v>7754435267</v>
      </c>
      <c r="I22" s="143">
        <v>8879534929</v>
      </c>
      <c r="J22" s="144">
        <v>10874917402</v>
      </c>
      <c r="K22" s="143">
        <v>11530049431</v>
      </c>
      <c r="L22" s="143">
        <v>14762975092</v>
      </c>
      <c r="M22" s="143">
        <v>7754435267</v>
      </c>
      <c r="N22" s="144">
        <v>8879534929</v>
      </c>
      <c r="O22" s="143">
        <v>10874917402</v>
      </c>
      <c r="P22" s="143">
        <v>11530049431</v>
      </c>
      <c r="Q22" s="143">
        <v>14762975092</v>
      </c>
      <c r="R22" s="144">
        <v>7754435267</v>
      </c>
      <c r="S22" s="143">
        <v>8879534929</v>
      </c>
      <c r="T22" s="143">
        <v>10874917402</v>
      </c>
      <c r="U22" s="143">
        <v>11530049431</v>
      </c>
      <c r="V22" s="144">
        <v>14762975092</v>
      </c>
    </row>
    <row r="23" spans="1:22">
      <c r="A23" s="66" t="s">
        <v>64</v>
      </c>
      <c r="B23" s="76" t="s">
        <v>65</v>
      </c>
      <c r="C23" s="143"/>
      <c r="D23" s="143"/>
      <c r="E23" s="143"/>
      <c r="F23" s="143"/>
      <c r="G23" s="127">
        <v>1057570763</v>
      </c>
      <c r="H23" s="143">
        <v>671122747</v>
      </c>
      <c r="I23" s="143">
        <v>924806669</v>
      </c>
      <c r="J23" s="144">
        <v>996166500</v>
      </c>
      <c r="K23" s="127">
        <v>1135591523</v>
      </c>
      <c r="L23" s="143">
        <v>1057570763</v>
      </c>
      <c r="M23" s="143">
        <v>671122747</v>
      </c>
      <c r="N23" s="144">
        <v>924806669</v>
      </c>
      <c r="O23" s="127">
        <v>996166500</v>
      </c>
      <c r="P23" s="127">
        <v>1135591523</v>
      </c>
      <c r="Q23" s="127">
        <v>1057570763</v>
      </c>
      <c r="R23" s="144">
        <v>671122747</v>
      </c>
      <c r="S23" s="143">
        <v>924806669</v>
      </c>
      <c r="T23" s="127">
        <v>996166500</v>
      </c>
      <c r="U23" s="127">
        <v>1135591523</v>
      </c>
      <c r="V23" s="144">
        <v>1057570763</v>
      </c>
    </row>
    <row r="24" spans="1:22">
      <c r="A24" s="66" t="s">
        <v>66</v>
      </c>
      <c r="B24" s="76" t="s">
        <v>67</v>
      </c>
      <c r="C24" s="143"/>
      <c r="D24" s="143"/>
      <c r="E24" s="143"/>
      <c r="F24" s="143"/>
      <c r="G24" s="143">
        <v>36467835179</v>
      </c>
      <c r="H24" s="143">
        <v>33788925092</v>
      </c>
      <c r="I24" s="143">
        <v>39115103716</v>
      </c>
      <c r="J24" s="144">
        <v>15150933516</v>
      </c>
      <c r="K24" s="143">
        <v>20017539862</v>
      </c>
      <c r="L24" s="143">
        <v>36467835179</v>
      </c>
      <c r="M24" s="143">
        <v>33788925092</v>
      </c>
      <c r="N24" s="144">
        <v>39115103716</v>
      </c>
      <c r="O24" s="143">
        <v>15150933516</v>
      </c>
      <c r="P24" s="143">
        <v>20017539862</v>
      </c>
      <c r="Q24" s="143">
        <v>36467835179</v>
      </c>
      <c r="R24" s="144">
        <v>33788925092</v>
      </c>
      <c r="S24" s="143">
        <v>39115103716</v>
      </c>
      <c r="T24" s="143">
        <v>15150933516</v>
      </c>
      <c r="U24" s="143">
        <v>20017539862</v>
      </c>
      <c r="V24" s="144">
        <v>36467835179</v>
      </c>
    </row>
    <row r="25" spans="1:22">
      <c r="A25" s="66" t="s">
        <v>68</v>
      </c>
      <c r="B25" s="76" t="s">
        <v>69</v>
      </c>
      <c r="C25" s="143"/>
      <c r="D25" s="143"/>
      <c r="E25" s="143"/>
      <c r="F25" s="143"/>
      <c r="G25" s="143">
        <v>47244928</v>
      </c>
      <c r="H25" s="143">
        <v>1312790</v>
      </c>
      <c r="I25" s="143">
        <v>26812859</v>
      </c>
      <c r="J25" s="144">
        <v>21097833</v>
      </c>
      <c r="K25" s="143">
        <v>5972470</v>
      </c>
      <c r="L25" s="143">
        <v>47244928</v>
      </c>
      <c r="M25" s="143">
        <v>1312790</v>
      </c>
      <c r="N25" s="144">
        <v>26812859</v>
      </c>
      <c r="O25" s="143">
        <v>21097833</v>
      </c>
      <c r="P25" s="143">
        <v>5972470</v>
      </c>
      <c r="Q25" s="143">
        <v>47244928</v>
      </c>
      <c r="R25" s="144">
        <v>1312790</v>
      </c>
      <c r="S25" s="143">
        <v>26812859</v>
      </c>
      <c r="T25" s="143">
        <v>21097833</v>
      </c>
      <c r="U25" s="143">
        <v>5972470</v>
      </c>
      <c r="V25" s="144">
        <v>47244928</v>
      </c>
    </row>
    <row r="26" spans="1:22">
      <c r="A26" s="66" t="s">
        <v>70</v>
      </c>
      <c r="B26" s="76" t="s">
        <v>71</v>
      </c>
      <c r="C26" s="143"/>
      <c r="D26" s="143"/>
      <c r="E26" s="143"/>
      <c r="F26" s="143"/>
      <c r="G26" s="143">
        <v>1371901063</v>
      </c>
      <c r="H26" s="143">
        <v>1744967762</v>
      </c>
      <c r="I26" s="143">
        <v>1242105267</v>
      </c>
      <c r="J26" s="144">
        <v>1544486575</v>
      </c>
      <c r="K26" s="143">
        <v>1522717934</v>
      </c>
      <c r="L26" s="143">
        <v>1371901063</v>
      </c>
      <c r="M26" s="143">
        <v>1744967762</v>
      </c>
      <c r="N26" s="144">
        <v>1242105267</v>
      </c>
      <c r="O26" s="143">
        <v>1544486575</v>
      </c>
      <c r="P26" s="143">
        <v>1522717934</v>
      </c>
      <c r="Q26" s="143">
        <v>1371901063</v>
      </c>
      <c r="R26" s="144">
        <v>1744967762</v>
      </c>
      <c r="S26" s="143">
        <v>1242105267</v>
      </c>
      <c r="T26" s="143">
        <v>1544486575</v>
      </c>
      <c r="U26" s="143">
        <v>1522717934</v>
      </c>
      <c r="V26" s="144">
        <v>1371901063</v>
      </c>
    </row>
    <row r="27" spans="1:22">
      <c r="A27" s="66" t="s">
        <v>72</v>
      </c>
      <c r="B27" s="76" t="s">
        <v>73</v>
      </c>
      <c r="C27" s="143"/>
      <c r="D27" s="143"/>
      <c r="E27" s="143"/>
      <c r="F27" s="143"/>
      <c r="G27" s="143">
        <v>601091697</v>
      </c>
      <c r="H27" s="143">
        <v>407461574</v>
      </c>
      <c r="I27" s="143">
        <v>402747194</v>
      </c>
      <c r="J27" s="144">
        <v>12522105</v>
      </c>
      <c r="K27" s="143">
        <v>1829988521</v>
      </c>
      <c r="L27" s="143">
        <v>601091697</v>
      </c>
      <c r="M27" s="143">
        <v>407461574</v>
      </c>
      <c r="N27" s="144">
        <v>402747194</v>
      </c>
      <c r="O27" s="143">
        <v>12522105</v>
      </c>
      <c r="P27" s="143">
        <v>1829988521</v>
      </c>
      <c r="Q27" s="143">
        <v>601091697</v>
      </c>
      <c r="R27" s="144">
        <v>407461574</v>
      </c>
      <c r="S27" s="143">
        <v>402747194</v>
      </c>
      <c r="T27" s="143">
        <v>12522105</v>
      </c>
      <c r="U27" s="143">
        <v>1829988521</v>
      </c>
      <c r="V27" s="144">
        <v>601091697</v>
      </c>
    </row>
    <row r="28" ht="15.75" spans="1:22">
      <c r="A28" s="66" t="s">
        <v>74</v>
      </c>
      <c r="B28" s="76" t="s">
        <v>75</v>
      </c>
      <c r="C28" s="143"/>
      <c r="D28" s="143"/>
      <c r="E28" s="143"/>
      <c r="F28" s="143"/>
      <c r="G28" s="143">
        <v>33590465240</v>
      </c>
      <c r="H28" s="143">
        <v>385219685</v>
      </c>
      <c r="I28" s="143">
        <v>341246915</v>
      </c>
      <c r="J28" s="224">
        <v>23073080169</v>
      </c>
      <c r="K28" s="143">
        <v>31476807499</v>
      </c>
      <c r="L28" s="143">
        <v>33590465240</v>
      </c>
      <c r="M28" s="143">
        <v>385219685</v>
      </c>
      <c r="N28" s="224">
        <v>341246915</v>
      </c>
      <c r="O28" s="143">
        <v>23073080169</v>
      </c>
      <c r="P28" s="143">
        <v>31476807499</v>
      </c>
      <c r="Q28" s="143">
        <v>33590465240</v>
      </c>
      <c r="R28" s="224">
        <v>385219685</v>
      </c>
      <c r="S28" s="143">
        <v>341246915</v>
      </c>
      <c r="T28" s="143">
        <v>23073080169</v>
      </c>
      <c r="U28" s="143">
        <v>31476807499</v>
      </c>
      <c r="V28" s="224">
        <v>33590465240</v>
      </c>
    </row>
    <row r="29" ht="15.75" spans="1:22">
      <c r="A29" s="88" t="s">
        <v>76</v>
      </c>
      <c r="B29" s="80" t="s">
        <v>77</v>
      </c>
      <c r="C29" s="132">
        <f t="shared" ref="C29:V29" si="12">SUM(C21:C28)</f>
        <v>0</v>
      </c>
      <c r="D29" s="132">
        <f t="shared" ref="D29" si="13">SUM(D21:D28)</f>
        <v>0</v>
      </c>
      <c r="E29" s="132">
        <f t="shared" ref="E29" si="14">SUM(E21:E28)</f>
        <v>1856741</v>
      </c>
      <c r="F29" s="132">
        <f t="shared" ref="F29" si="15">SUM(F21:F28)</f>
        <v>38920</v>
      </c>
      <c r="G29" s="132">
        <f t="shared" si="12"/>
        <v>104096826348</v>
      </c>
      <c r="H29" s="132">
        <f t="shared" si="12"/>
        <v>59413168862</v>
      </c>
      <c r="I29" s="132">
        <f t="shared" si="12"/>
        <v>66758759663</v>
      </c>
      <c r="J29" s="225">
        <f t="shared" si="12"/>
        <v>62277655396</v>
      </c>
      <c r="K29" s="132">
        <f t="shared" si="12"/>
        <v>75294060779</v>
      </c>
      <c r="L29" s="132">
        <f t="shared" si="12"/>
        <v>104096826348</v>
      </c>
      <c r="M29" s="132">
        <f t="shared" si="12"/>
        <v>59413168862</v>
      </c>
      <c r="N29" s="225">
        <f t="shared" si="12"/>
        <v>66758759663</v>
      </c>
      <c r="O29" s="132">
        <f t="shared" si="12"/>
        <v>62277655396</v>
      </c>
      <c r="P29" s="132">
        <f t="shared" si="12"/>
        <v>75294060779</v>
      </c>
      <c r="Q29" s="132">
        <f t="shared" si="12"/>
        <v>104096826348</v>
      </c>
      <c r="R29" s="225">
        <f t="shared" si="12"/>
        <v>59413168862</v>
      </c>
      <c r="S29" s="132">
        <f t="shared" si="12"/>
        <v>66758759663</v>
      </c>
      <c r="T29" s="132">
        <f t="shared" si="12"/>
        <v>62277655396</v>
      </c>
      <c r="U29" s="132">
        <f t="shared" si="12"/>
        <v>75294060779</v>
      </c>
      <c r="V29" s="225">
        <f t="shared" si="12"/>
        <v>104096826348</v>
      </c>
    </row>
    <row r="30" ht="25.5" spans="1:22">
      <c r="A30" s="169" t="s">
        <v>78</v>
      </c>
      <c r="B30" s="76"/>
      <c r="J30" s="67"/>
      <c r="N30" s="67"/>
      <c r="R30" s="67"/>
      <c r="V30" s="67"/>
    </row>
    <row r="31" spans="1:22">
      <c r="A31" s="66" t="s">
        <v>79</v>
      </c>
      <c r="B31" s="76" t="s">
        <v>80</v>
      </c>
      <c r="C31" s="127"/>
      <c r="D31" s="127"/>
      <c r="E31" s="127"/>
      <c r="F31" s="127"/>
      <c r="G31" s="127">
        <v>5423811519</v>
      </c>
      <c r="H31" s="127">
        <v>2995310901</v>
      </c>
      <c r="I31" s="127">
        <v>3018975585</v>
      </c>
      <c r="J31" s="126">
        <v>3127439205</v>
      </c>
      <c r="K31" s="127">
        <v>4307164817</v>
      </c>
      <c r="L31" s="127">
        <v>5423811519</v>
      </c>
      <c r="M31" s="127">
        <v>2995310901</v>
      </c>
      <c r="N31" s="126">
        <v>3018975585</v>
      </c>
      <c r="O31" s="127">
        <v>3127439205</v>
      </c>
      <c r="P31" s="127">
        <v>4307164817</v>
      </c>
      <c r="Q31" s="127">
        <v>5423811519</v>
      </c>
      <c r="R31" s="126">
        <v>2995310901</v>
      </c>
      <c r="S31" s="127">
        <v>3018975585</v>
      </c>
      <c r="T31" s="127">
        <v>3127439205</v>
      </c>
      <c r="U31" s="127">
        <v>4307164817</v>
      </c>
      <c r="V31" s="126">
        <v>5423811519</v>
      </c>
    </row>
    <row r="32" spans="1:22">
      <c r="A32" s="66" t="s">
        <v>81</v>
      </c>
      <c r="B32" s="76" t="s">
        <v>82</v>
      </c>
      <c r="C32" s="127">
        <v>0</v>
      </c>
      <c r="D32" s="127">
        <v>0</v>
      </c>
      <c r="E32" s="127">
        <v>0</v>
      </c>
      <c r="F32" s="127">
        <v>0</v>
      </c>
      <c r="G32" s="127">
        <v>1400000000</v>
      </c>
      <c r="H32" s="127">
        <v>0</v>
      </c>
      <c r="I32" s="127">
        <v>0</v>
      </c>
      <c r="J32" s="126">
        <v>2000000000</v>
      </c>
      <c r="K32" s="127">
        <v>1750000000</v>
      </c>
      <c r="L32" s="127">
        <v>1400000000</v>
      </c>
      <c r="M32" s="127">
        <v>0</v>
      </c>
      <c r="N32" s="126">
        <v>0</v>
      </c>
      <c r="O32" s="127">
        <v>2000000000</v>
      </c>
      <c r="P32" s="127">
        <v>1750000000</v>
      </c>
      <c r="Q32" s="127">
        <v>1400000000</v>
      </c>
      <c r="R32" s="126">
        <v>0</v>
      </c>
      <c r="S32" s="127">
        <v>0</v>
      </c>
      <c r="T32" s="127">
        <v>2000000000</v>
      </c>
      <c r="U32" s="127">
        <v>1750000000</v>
      </c>
      <c r="V32" s="126">
        <v>1400000000</v>
      </c>
    </row>
    <row r="33" spans="1:22">
      <c r="A33" s="66" t="s">
        <v>83</v>
      </c>
      <c r="B33" s="76" t="s">
        <v>84</v>
      </c>
      <c r="C33" s="127">
        <v>0</v>
      </c>
      <c r="D33" s="127">
        <v>0</v>
      </c>
      <c r="E33" s="127">
        <v>0</v>
      </c>
      <c r="F33" s="127">
        <v>0</v>
      </c>
      <c r="G33" s="127">
        <v>0</v>
      </c>
      <c r="H33" s="127">
        <v>0</v>
      </c>
      <c r="I33" s="127">
        <v>0</v>
      </c>
      <c r="J33" s="126">
        <v>0</v>
      </c>
      <c r="K33" s="127">
        <v>0</v>
      </c>
      <c r="L33" s="127">
        <v>0</v>
      </c>
      <c r="M33" s="127">
        <v>0</v>
      </c>
      <c r="N33" s="126">
        <v>0</v>
      </c>
      <c r="O33" s="127">
        <v>0</v>
      </c>
      <c r="P33" s="127">
        <v>0</v>
      </c>
      <c r="Q33" s="127">
        <v>0</v>
      </c>
      <c r="R33" s="126">
        <v>0</v>
      </c>
      <c r="S33" s="127">
        <v>0</v>
      </c>
      <c r="T33" s="127">
        <v>0</v>
      </c>
      <c r="U33" s="127">
        <v>0</v>
      </c>
      <c r="V33" s="126">
        <v>0</v>
      </c>
    </row>
    <row r="34" spans="1:22">
      <c r="A34" s="66" t="s">
        <v>85</v>
      </c>
      <c r="B34" s="76" t="s">
        <v>86</v>
      </c>
      <c r="C34" s="127"/>
      <c r="D34" s="127"/>
      <c r="E34" s="127">
        <v>13010</v>
      </c>
      <c r="F34" s="127">
        <v>43983</v>
      </c>
      <c r="G34" s="127">
        <v>351853244</v>
      </c>
      <c r="H34" s="127">
        <v>120083542</v>
      </c>
      <c r="I34" s="127">
        <v>4596022</v>
      </c>
      <c r="J34" s="126">
        <v>5084141</v>
      </c>
      <c r="K34" s="127">
        <v>192820440</v>
      </c>
      <c r="L34" s="127">
        <v>351853244</v>
      </c>
      <c r="M34" s="127">
        <v>120083542</v>
      </c>
      <c r="N34" s="126">
        <v>4596022</v>
      </c>
      <c r="O34" s="127">
        <v>5084141</v>
      </c>
      <c r="P34" s="127">
        <v>192820440</v>
      </c>
      <c r="Q34" s="127">
        <v>351853244</v>
      </c>
      <c r="R34" s="126">
        <v>120083542</v>
      </c>
      <c r="S34" s="127">
        <v>4596022</v>
      </c>
      <c r="T34" s="127">
        <v>5084141</v>
      </c>
      <c r="U34" s="127">
        <v>192820440</v>
      </c>
      <c r="V34" s="126">
        <v>351853244</v>
      </c>
    </row>
    <row r="35" ht="15.75" spans="1:22">
      <c r="A35" s="66" t="s">
        <v>87</v>
      </c>
      <c r="B35" s="76" t="s">
        <v>88</v>
      </c>
      <c r="C35" s="127"/>
      <c r="D35" s="127"/>
      <c r="E35" s="127"/>
      <c r="F35" s="127"/>
      <c r="G35" s="127">
        <v>14517247390</v>
      </c>
      <c r="H35" s="127">
        <v>3247507724</v>
      </c>
      <c r="I35" s="127">
        <v>1867958516</v>
      </c>
      <c r="J35" s="226">
        <v>16869023343</v>
      </c>
      <c r="K35" s="127">
        <v>22130300072</v>
      </c>
      <c r="L35" s="127">
        <v>14517247390</v>
      </c>
      <c r="M35" s="127">
        <v>3247507724</v>
      </c>
      <c r="N35" s="226">
        <v>1867958516</v>
      </c>
      <c r="O35" s="127">
        <v>16869023343</v>
      </c>
      <c r="P35" s="127">
        <v>22130300072</v>
      </c>
      <c r="Q35" s="127">
        <v>14517247390</v>
      </c>
      <c r="R35" s="226">
        <v>3247507724</v>
      </c>
      <c r="S35" s="127">
        <v>1867958516</v>
      </c>
      <c r="T35" s="127">
        <v>16869023343</v>
      </c>
      <c r="U35" s="127">
        <v>22130300072</v>
      </c>
      <c r="V35" s="226">
        <v>14517247390</v>
      </c>
    </row>
    <row r="36" ht="15.75" spans="1:22">
      <c r="A36" s="88" t="s">
        <v>89</v>
      </c>
      <c r="B36" s="80" t="s">
        <v>90</v>
      </c>
      <c r="C36" s="123">
        <f t="shared" ref="C36:V36" si="16">SUM(C31:C35)</f>
        <v>0</v>
      </c>
      <c r="D36" s="123">
        <f t="shared" ref="D36" si="17">SUM(D31:D35)</f>
        <v>0</v>
      </c>
      <c r="E36" s="123">
        <f t="shared" ref="E36" si="18">SUM(E31:E35)</f>
        <v>13010</v>
      </c>
      <c r="F36" s="123">
        <f t="shared" ref="F36" si="19">SUM(F31:F35)</f>
        <v>43983</v>
      </c>
      <c r="G36" s="123">
        <f t="shared" si="16"/>
        <v>21692912153</v>
      </c>
      <c r="H36" s="123">
        <f t="shared" si="16"/>
        <v>6362902167</v>
      </c>
      <c r="I36" s="123">
        <f t="shared" si="16"/>
        <v>4891530123</v>
      </c>
      <c r="J36" s="122">
        <f t="shared" si="16"/>
        <v>22001546689</v>
      </c>
      <c r="K36" s="123">
        <f t="shared" si="16"/>
        <v>28380285329</v>
      </c>
      <c r="L36" s="123">
        <f t="shared" si="16"/>
        <v>21692912153</v>
      </c>
      <c r="M36" s="123">
        <f t="shared" si="16"/>
        <v>6362902167</v>
      </c>
      <c r="N36" s="122">
        <f t="shared" si="16"/>
        <v>4891530123</v>
      </c>
      <c r="O36" s="123">
        <f t="shared" si="16"/>
        <v>22001546689</v>
      </c>
      <c r="P36" s="123">
        <f t="shared" si="16"/>
        <v>28380285329</v>
      </c>
      <c r="Q36" s="123">
        <f t="shared" si="16"/>
        <v>21692912153</v>
      </c>
      <c r="R36" s="122">
        <f t="shared" si="16"/>
        <v>6362902167</v>
      </c>
      <c r="S36" s="123">
        <f t="shared" si="16"/>
        <v>4891530123</v>
      </c>
      <c r="T36" s="123">
        <f t="shared" si="16"/>
        <v>22001546689</v>
      </c>
      <c r="U36" s="123">
        <f t="shared" si="16"/>
        <v>28380285329</v>
      </c>
      <c r="V36" s="122">
        <f t="shared" si="16"/>
        <v>21692912153</v>
      </c>
    </row>
    <row r="37" ht="15.75" spans="1:22">
      <c r="A37" s="170" t="s">
        <v>91</v>
      </c>
      <c r="B37" s="80" t="s">
        <v>92</v>
      </c>
      <c r="C37" s="216">
        <f>C29+C36</f>
        <v>0</v>
      </c>
      <c r="D37" s="216">
        <f>D29+D36</f>
        <v>0</v>
      </c>
      <c r="E37" s="216">
        <f>E29+E36</f>
        <v>1869751</v>
      </c>
      <c r="F37" s="216">
        <f>F29+F36</f>
        <v>82903</v>
      </c>
      <c r="G37" s="216">
        <f t="shared" ref="G37:I37" si="20">G29+G36</f>
        <v>125789738501</v>
      </c>
      <c r="H37" s="216">
        <f t="shared" si="20"/>
        <v>65776071029</v>
      </c>
      <c r="I37" s="216">
        <f t="shared" si="20"/>
        <v>71650289786</v>
      </c>
      <c r="J37" s="227">
        <f t="shared" ref="J37:N37" si="21">J29+J36</f>
        <v>84279202085</v>
      </c>
      <c r="K37" s="216">
        <f t="shared" si="21"/>
        <v>103674346108</v>
      </c>
      <c r="L37" s="216">
        <f t="shared" si="21"/>
        <v>125789738501</v>
      </c>
      <c r="M37" s="216">
        <f t="shared" si="21"/>
        <v>65776071029</v>
      </c>
      <c r="N37" s="227">
        <f t="shared" si="21"/>
        <v>71650289786</v>
      </c>
      <c r="O37" s="216">
        <f t="shared" ref="O37:S37" si="22">O29+O36</f>
        <v>84279202085</v>
      </c>
      <c r="P37" s="216">
        <f t="shared" si="22"/>
        <v>103674346108</v>
      </c>
      <c r="Q37" s="216">
        <f t="shared" si="22"/>
        <v>125789738501</v>
      </c>
      <c r="R37" s="227">
        <f t="shared" si="22"/>
        <v>65776071029</v>
      </c>
      <c r="S37" s="216">
        <f t="shared" si="22"/>
        <v>71650289786</v>
      </c>
      <c r="T37" s="216">
        <f t="shared" ref="T37:V37" si="23">T29+T36</f>
        <v>84279202085</v>
      </c>
      <c r="U37" s="216">
        <f t="shared" si="23"/>
        <v>103674346108</v>
      </c>
      <c r="V37" s="227">
        <f t="shared" si="23"/>
        <v>125789738501</v>
      </c>
    </row>
    <row r="38" ht="25.5" spans="1:22">
      <c r="A38" s="169" t="s">
        <v>93</v>
      </c>
      <c r="B38" s="76" t="s">
        <v>94</v>
      </c>
      <c r="J38" s="67"/>
      <c r="N38" s="67"/>
      <c r="R38" s="67"/>
      <c r="V38" s="67"/>
    </row>
    <row r="39" spans="1:22">
      <c r="A39" s="66" t="s">
        <v>95</v>
      </c>
      <c r="B39" s="76" t="s">
        <v>96</v>
      </c>
      <c r="C39" s="127">
        <v>132407940</v>
      </c>
      <c r="D39" s="127">
        <v>132407940</v>
      </c>
      <c r="E39" s="127">
        <v>132407940</v>
      </c>
      <c r="F39" s="127">
        <v>132407940</v>
      </c>
      <c r="G39" s="127">
        <v>20635622860</v>
      </c>
      <c r="H39" s="127">
        <v>20635622860</v>
      </c>
      <c r="I39" s="127">
        <v>20635622860</v>
      </c>
      <c r="J39" s="126">
        <v>20635622860</v>
      </c>
      <c r="K39" s="127">
        <v>20635622860</v>
      </c>
      <c r="L39" s="127">
        <v>20635622860</v>
      </c>
      <c r="M39" s="127">
        <v>20635622860</v>
      </c>
      <c r="N39" s="126">
        <v>20635622860</v>
      </c>
      <c r="O39" s="127">
        <v>20635622860</v>
      </c>
      <c r="P39" s="127">
        <v>20635622860</v>
      </c>
      <c r="Q39" s="127">
        <v>20635622860</v>
      </c>
      <c r="R39" s="126">
        <v>20635622860</v>
      </c>
      <c r="S39" s="127">
        <v>20635622860</v>
      </c>
      <c r="T39" s="127">
        <v>20635622860</v>
      </c>
      <c r="U39" s="127">
        <v>20635622860</v>
      </c>
      <c r="V39" s="126">
        <v>20635622860</v>
      </c>
    </row>
    <row r="40" spans="1:22">
      <c r="A40" s="66" t="s">
        <v>97</v>
      </c>
      <c r="B40" s="76" t="s">
        <v>98</v>
      </c>
      <c r="C40" s="127">
        <v>4275535</v>
      </c>
      <c r="D40" s="127">
        <v>4275535</v>
      </c>
      <c r="E40" s="127">
        <v>4275535</v>
      </c>
      <c r="F40" s="127">
        <v>4275535</v>
      </c>
      <c r="G40" s="127">
        <v>13027788733</v>
      </c>
      <c r="H40" s="127">
        <v>7120342631</v>
      </c>
      <c r="I40" s="127">
        <v>8618385617</v>
      </c>
      <c r="J40" s="126">
        <v>10240405401</v>
      </c>
      <c r="K40" s="127">
        <v>11515292894</v>
      </c>
      <c r="L40" s="127">
        <v>13027788733</v>
      </c>
      <c r="M40" s="127">
        <v>7120342631</v>
      </c>
      <c r="N40" s="126">
        <v>8618385617</v>
      </c>
      <c r="O40" s="127">
        <v>10240405401</v>
      </c>
      <c r="P40" s="127">
        <v>11515292894</v>
      </c>
      <c r="Q40" s="127">
        <v>13027788733</v>
      </c>
      <c r="R40" s="126">
        <v>7120342631</v>
      </c>
      <c r="S40" s="127">
        <v>8618385617</v>
      </c>
      <c r="T40" s="127">
        <v>10240405401</v>
      </c>
      <c r="U40" s="127">
        <v>11515292894</v>
      </c>
      <c r="V40" s="126">
        <v>13027788733</v>
      </c>
    </row>
    <row r="41" spans="1:22">
      <c r="A41" s="66" t="s">
        <v>99</v>
      </c>
      <c r="B41" s="76" t="s">
        <v>100</v>
      </c>
      <c r="C41" s="127"/>
      <c r="D41" s="127"/>
      <c r="E41" s="127">
        <v>-1943694</v>
      </c>
      <c r="F41" s="127">
        <v>-2786614</v>
      </c>
      <c r="G41" s="127">
        <v>2230016999</v>
      </c>
      <c r="H41" s="127">
        <v>1704780713</v>
      </c>
      <c r="I41" s="127">
        <v>1872246700</v>
      </c>
      <c r="J41" s="126">
        <v>1650409373</v>
      </c>
      <c r="K41" s="127">
        <v>1783186791</v>
      </c>
      <c r="L41" s="127">
        <v>2230016999</v>
      </c>
      <c r="M41" s="127">
        <v>1704780713</v>
      </c>
      <c r="N41" s="126">
        <v>1872246700</v>
      </c>
      <c r="O41" s="127">
        <v>1650409373</v>
      </c>
      <c r="P41" s="127">
        <v>1783186791</v>
      </c>
      <c r="Q41" s="127">
        <v>2230016999</v>
      </c>
      <c r="R41" s="126">
        <v>1704780713</v>
      </c>
      <c r="S41" s="127">
        <v>1872246700</v>
      </c>
      <c r="T41" s="127">
        <v>1650409373</v>
      </c>
      <c r="U41" s="127">
        <v>1783186791</v>
      </c>
      <c r="V41" s="126">
        <v>2230016999</v>
      </c>
    </row>
    <row r="42" ht="15.75" spans="1:22">
      <c r="A42" s="66" t="s">
        <v>101</v>
      </c>
      <c r="B42" s="76" t="s">
        <v>102</v>
      </c>
      <c r="C42" s="127"/>
      <c r="D42" s="127"/>
      <c r="E42" s="127"/>
      <c r="F42" s="127"/>
      <c r="G42" s="127">
        <v>1034903175</v>
      </c>
      <c r="H42" s="127">
        <v>1036732077</v>
      </c>
      <c r="I42" s="127">
        <v>1104689651</v>
      </c>
      <c r="J42" s="126">
        <v>1089845936</v>
      </c>
      <c r="K42" s="127">
        <v>1109392830</v>
      </c>
      <c r="L42" s="127">
        <v>1034903175</v>
      </c>
      <c r="M42" s="127">
        <v>1036732077</v>
      </c>
      <c r="N42" s="126">
        <v>1104689651</v>
      </c>
      <c r="O42" s="127">
        <v>1089845936</v>
      </c>
      <c r="P42" s="127">
        <v>1109392830</v>
      </c>
      <c r="Q42" s="127">
        <v>1034903175</v>
      </c>
      <c r="R42" s="126">
        <v>1036732077</v>
      </c>
      <c r="S42" s="127">
        <v>1104689651</v>
      </c>
      <c r="T42" s="127">
        <v>1089845936</v>
      </c>
      <c r="U42" s="127">
        <v>1109392830</v>
      </c>
      <c r="V42" s="126">
        <v>1034903175</v>
      </c>
    </row>
    <row r="43" ht="15.75" spans="1:22">
      <c r="A43" s="171" t="s">
        <v>103</v>
      </c>
      <c r="B43" s="172" t="s">
        <v>104</v>
      </c>
      <c r="C43" s="212">
        <f t="shared" ref="C43:V43" si="24">SUM(C39:C42)</f>
        <v>136683475</v>
      </c>
      <c r="D43" s="212">
        <f t="shared" ref="D43" si="25">SUM(D39:D42)</f>
        <v>136683475</v>
      </c>
      <c r="E43" s="212">
        <f t="shared" ref="E43" si="26">SUM(E39:E42)</f>
        <v>134739781</v>
      </c>
      <c r="F43" s="212">
        <f t="shared" ref="F43" si="27">SUM(F39:F42)</f>
        <v>133896861</v>
      </c>
      <c r="G43" s="212">
        <f t="shared" si="24"/>
        <v>36928331767</v>
      </c>
      <c r="H43" s="212">
        <f t="shared" si="24"/>
        <v>30497478281</v>
      </c>
      <c r="I43" s="212">
        <f t="shared" si="24"/>
        <v>32230944828</v>
      </c>
      <c r="J43" s="228">
        <f t="shared" si="24"/>
        <v>33616283570</v>
      </c>
      <c r="K43" s="212">
        <f t="shared" si="24"/>
        <v>35043495375</v>
      </c>
      <c r="L43" s="212">
        <f t="shared" si="24"/>
        <v>36928331767</v>
      </c>
      <c r="M43" s="212">
        <f t="shared" si="24"/>
        <v>30497478281</v>
      </c>
      <c r="N43" s="228">
        <f t="shared" si="24"/>
        <v>32230944828</v>
      </c>
      <c r="O43" s="212">
        <f t="shared" si="24"/>
        <v>33616283570</v>
      </c>
      <c r="P43" s="212">
        <f t="shared" si="24"/>
        <v>35043495375</v>
      </c>
      <c r="Q43" s="212">
        <f t="shared" si="24"/>
        <v>36928331767</v>
      </c>
      <c r="R43" s="228">
        <f t="shared" si="24"/>
        <v>30497478281</v>
      </c>
      <c r="S43" s="212">
        <f t="shared" si="24"/>
        <v>32230944828</v>
      </c>
      <c r="T43" s="212">
        <f t="shared" si="24"/>
        <v>33616283570</v>
      </c>
      <c r="U43" s="212">
        <f t="shared" si="24"/>
        <v>35043495375</v>
      </c>
      <c r="V43" s="228">
        <f t="shared" si="24"/>
        <v>36928331767</v>
      </c>
    </row>
    <row r="44" ht="55.5" spans="1:22">
      <c r="A44" s="217" t="s">
        <v>105</v>
      </c>
      <c r="B44" s="218" t="s">
        <v>106</v>
      </c>
      <c r="C44" s="219">
        <f>C37+C43</f>
        <v>136683475</v>
      </c>
      <c r="D44" s="219">
        <f>D37+D43</f>
        <v>136683475</v>
      </c>
      <c r="E44" s="219">
        <f>E37+E43</f>
        <v>136609532</v>
      </c>
      <c r="F44" s="219">
        <f>F37+F43</f>
        <v>133979764</v>
      </c>
      <c r="G44" s="219">
        <f t="shared" ref="G44:I44" si="28">G37+G43</f>
        <v>162718070268</v>
      </c>
      <c r="H44" s="219">
        <f t="shared" si="28"/>
        <v>96273549310</v>
      </c>
      <c r="I44" s="219">
        <f t="shared" si="28"/>
        <v>103881234614</v>
      </c>
      <c r="J44" s="229">
        <f t="shared" ref="J44:N44" si="29">J37+J43</f>
        <v>117895485655</v>
      </c>
      <c r="K44" s="219">
        <f t="shared" si="29"/>
        <v>138717841483</v>
      </c>
      <c r="L44" s="219">
        <f t="shared" si="29"/>
        <v>162718070268</v>
      </c>
      <c r="M44" s="219">
        <f t="shared" si="29"/>
        <v>96273549310</v>
      </c>
      <c r="N44" s="229">
        <f t="shared" si="29"/>
        <v>103881234614</v>
      </c>
      <c r="O44" s="219">
        <f t="shared" ref="O44:S44" si="30">O37+O43</f>
        <v>117895485655</v>
      </c>
      <c r="P44" s="219">
        <f t="shared" si="30"/>
        <v>138717841483</v>
      </c>
      <c r="Q44" s="219">
        <f t="shared" si="30"/>
        <v>162718070268</v>
      </c>
      <c r="R44" s="229">
        <f t="shared" si="30"/>
        <v>96273549310</v>
      </c>
      <c r="S44" s="219">
        <f t="shared" si="30"/>
        <v>103881234614</v>
      </c>
      <c r="T44" s="219">
        <f t="shared" ref="T44:V44" si="31">T37+T43</f>
        <v>117895485655</v>
      </c>
      <c r="U44" s="219">
        <f t="shared" si="31"/>
        <v>138717841483</v>
      </c>
      <c r="V44" s="229">
        <f t="shared" si="31"/>
        <v>162718070268</v>
      </c>
    </row>
    <row r="45" ht="15.7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6"/>
  <sheetViews>
    <sheetView workbookViewId="0">
      <selection activeCell="G5" sqref="G5"/>
    </sheetView>
  </sheetViews>
  <sheetFormatPr defaultColWidth="9" defaultRowHeight="15"/>
  <cols>
    <col min="1" max="1" width="27.8571428571429" customWidth="1"/>
    <col min="2" max="2" width="26.8571428571429" customWidth="1"/>
    <col min="3" max="3" width="10.7142857142857" customWidth="1"/>
    <col min="4" max="4" width="10.1428571428571" customWidth="1"/>
    <col min="5" max="5" width="9.42857142857143" customWidth="1"/>
    <col min="6" max="6" width="10.8571428571429" customWidth="1"/>
    <col min="7" max="7" width="9.42857142857143" customWidth="1"/>
    <col min="8" max="8" width="10.7142857142857" customWidth="1"/>
    <col min="9" max="9" width="10.1428571428571" customWidth="1"/>
    <col min="10" max="10" width="10.8571428571429" customWidth="1"/>
    <col min="11" max="11" width="8.85714285714286" customWidth="1"/>
    <col min="12" max="12" width="10.1428571428571" customWidth="1"/>
    <col min="13" max="13" width="10.7142857142857" customWidth="1"/>
    <col min="14" max="14" width="10.8571428571429" customWidth="1"/>
    <col min="15" max="15" width="9.42857142857143" customWidth="1"/>
    <col min="16" max="17" width="8.85714285714286" customWidth="1"/>
    <col min="18" max="18" width="10.8571428571429" customWidth="1"/>
    <col min="19" max="19" width="10.1428571428571" customWidth="1"/>
    <col min="20" max="20" width="9.42857142857143" customWidth="1"/>
    <col min="21" max="21" width="8.85714285714286" customWidth="1"/>
    <col min="22" max="23" width="10.8571428571429" customWidth="1"/>
    <col min="25" max="25" width="7.85714285714286" customWidth="1"/>
    <col min="26" max="26" width="8.71428571428571" customWidth="1"/>
    <col min="27" max="27" width="9.28571428571429" customWidth="1"/>
    <col min="28" max="28" width="10.1428571428571" style="136" customWidth="1"/>
    <col min="29" max="30" width="7.85714285714286" customWidth="1"/>
    <col min="31" max="31" width="8.71428571428571" customWidth="1"/>
    <col min="32" max="32" width="10.1428571428571" style="136" customWidth="1"/>
    <col min="33" max="33" width="10.1428571428571" customWidth="1"/>
    <col min="34" max="34" width="8.71428571428571" customWidth="1"/>
    <col min="35" max="35" width="7.85714285714286" customWidth="1"/>
    <col min="36" max="36" width="10.1428571428571" style="136" customWidth="1"/>
    <col min="37" max="37" width="9.28571428571429" customWidth="1"/>
    <col min="38" max="39" width="10.1428571428571" customWidth="1"/>
    <col min="40" max="40" width="10.1428571428571" style="136" customWidth="1"/>
    <col min="41" max="41" width="8.71428571428571" customWidth="1"/>
    <col min="42" max="42" width="9.28571428571429" customWidth="1"/>
    <col min="43" max="43" width="10.1428571428571" customWidth="1"/>
    <col min="44" max="44" width="9.28571428571429" customWidth="1"/>
  </cols>
  <sheetData>
    <row r="1" ht="25.5" customHeight="1" spans="3:44">
      <c r="C1" s="137" t="s">
        <v>107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80"/>
      <c r="Y1" s="4" t="s">
        <v>108</v>
      </c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100"/>
    </row>
    <row r="2" ht="26.25" spans="1:44">
      <c r="A2" s="69" t="s">
        <v>0</v>
      </c>
      <c r="B2" s="41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40" t="s">
        <v>9</v>
      </c>
      <c r="K2" s="40" t="s">
        <v>10</v>
      </c>
      <c r="L2" s="40" t="s">
        <v>11</v>
      </c>
      <c r="M2" s="40" t="s">
        <v>12</v>
      </c>
      <c r="N2" s="40" t="s">
        <v>13</v>
      </c>
      <c r="O2" s="40" t="s">
        <v>14</v>
      </c>
      <c r="P2" s="40" t="s">
        <v>15</v>
      </c>
      <c r="Q2" s="40" t="s">
        <v>16</v>
      </c>
      <c r="R2" s="40" t="s">
        <v>17</v>
      </c>
      <c r="S2" s="40" t="s">
        <v>18</v>
      </c>
      <c r="T2" s="40" t="s">
        <v>19</v>
      </c>
      <c r="U2" s="40" t="s">
        <v>20</v>
      </c>
      <c r="V2" s="181" t="s">
        <v>21</v>
      </c>
      <c r="W2" s="50"/>
      <c r="Y2" s="40" t="s">
        <v>2</v>
      </c>
      <c r="Z2" s="40" t="s">
        <v>3</v>
      </c>
      <c r="AA2" s="40" t="s">
        <v>4</v>
      </c>
      <c r="AB2" s="181" t="s">
        <v>5</v>
      </c>
      <c r="AC2" s="40" t="s">
        <v>6</v>
      </c>
      <c r="AD2" s="70" t="s">
        <v>7</v>
      </c>
      <c r="AE2" s="40" t="s">
        <v>8</v>
      </c>
      <c r="AF2" s="181" t="s">
        <v>9</v>
      </c>
      <c r="AG2" s="40" t="s">
        <v>10</v>
      </c>
      <c r="AH2" s="40" t="s">
        <v>11</v>
      </c>
      <c r="AI2" s="70" t="s">
        <v>12</v>
      </c>
      <c r="AJ2" s="181" t="s">
        <v>13</v>
      </c>
      <c r="AK2" s="40" t="s">
        <v>14</v>
      </c>
      <c r="AL2" s="40" t="s">
        <v>15</v>
      </c>
      <c r="AM2" s="40" t="s">
        <v>16</v>
      </c>
      <c r="AN2" s="181" t="s">
        <v>17</v>
      </c>
      <c r="AO2" s="40" t="s">
        <v>18</v>
      </c>
      <c r="AP2" s="40" t="s">
        <v>19</v>
      </c>
      <c r="AQ2" s="40" t="s">
        <v>20</v>
      </c>
      <c r="AR2" s="181" t="s">
        <v>21</v>
      </c>
    </row>
    <row r="3" ht="15.75" customHeight="1" spans="1:44">
      <c r="A3" s="139" t="s">
        <v>22</v>
      </c>
      <c r="B3" s="140" t="s">
        <v>23</v>
      </c>
      <c r="F3" s="113"/>
      <c r="J3" s="113"/>
      <c r="N3" s="113"/>
      <c r="R3" s="113"/>
      <c r="V3" s="113"/>
      <c r="Y3" s="66"/>
      <c r="AC3" s="66"/>
      <c r="AR3" s="113"/>
    </row>
    <row r="4" ht="21" customHeight="1" spans="1:44">
      <c r="A4" s="141" t="s">
        <v>24</v>
      </c>
      <c r="B4" s="142" t="s">
        <v>25</v>
      </c>
      <c r="C4" s="143"/>
      <c r="D4" s="143"/>
      <c r="E4" s="143"/>
      <c r="F4" s="144"/>
      <c r="G4" s="143"/>
      <c r="H4" s="143"/>
      <c r="I4" s="143"/>
      <c r="J4" s="144"/>
      <c r="K4" s="143"/>
      <c r="L4" s="143"/>
      <c r="M4" s="143"/>
      <c r="N4" s="144"/>
      <c r="O4" s="143"/>
      <c r="P4" s="143"/>
      <c r="Q4" s="143"/>
      <c r="R4" s="144"/>
      <c r="S4" s="143"/>
      <c r="T4" s="143"/>
      <c r="U4" s="143"/>
      <c r="V4" s="144"/>
      <c r="W4" s="118"/>
      <c r="Y4" s="189"/>
      <c r="Z4" s="118"/>
      <c r="AA4" s="118"/>
      <c r="AB4" s="190"/>
      <c r="AC4" s="189"/>
      <c r="AD4" s="118"/>
      <c r="AE4" s="118"/>
      <c r="AF4" s="190"/>
      <c r="AG4" s="118"/>
      <c r="AH4" s="118"/>
      <c r="AI4" s="118"/>
      <c r="AJ4" s="190"/>
      <c r="AK4" s="118"/>
      <c r="AL4" s="118"/>
      <c r="AM4" s="118"/>
      <c r="AN4" s="190"/>
      <c r="AO4" s="118"/>
      <c r="AP4" s="118"/>
      <c r="AQ4" s="118"/>
      <c r="AR4" s="144"/>
    </row>
    <row r="5" spans="1:44">
      <c r="A5" s="66" t="s">
        <v>26</v>
      </c>
      <c r="B5" s="76" t="s">
        <v>27</v>
      </c>
      <c r="C5" s="145">
        <f>'Balance sheet'!C4/'Balance sheet'!C$18</f>
        <v>0.0725132719957552</v>
      </c>
      <c r="D5" s="145">
        <f>'Balance sheet'!D4/'Balance sheet'!D$18</f>
        <v>0.0725132719957552</v>
      </c>
      <c r="E5" s="145">
        <f>'Balance sheet'!E4/'Balance sheet'!E$18</f>
        <v>0.070232075752957</v>
      </c>
      <c r="F5" s="146">
        <f>'Balance sheet'!F4/'Balance sheet'!F$18</f>
        <v>0.0485823291941311</v>
      </c>
      <c r="G5" s="145">
        <f>'Balance sheet'!G4/'Balance sheet'!G$18</f>
        <v>0.0358276608701061</v>
      </c>
      <c r="H5" s="145">
        <f>'Balance sheet'!H4/'Balance sheet'!H$18</f>
        <v>0.0506186529002709</v>
      </c>
      <c r="I5" s="145">
        <f>'Balance sheet'!I4/'Balance sheet'!I$18</f>
        <v>0.0405433734846312</v>
      </c>
      <c r="J5" s="146">
        <f>'Balance sheet'!J4/'Balance sheet'!J$18</f>
        <v>0.0229448259954242</v>
      </c>
      <c r="K5" s="145">
        <f>'Balance sheet'!K4/'Balance sheet'!K$18</f>
        <v>0.0237421831452273</v>
      </c>
      <c r="L5" s="145">
        <f>'Balance sheet'!L4/'Balance sheet'!L$18</f>
        <v>0.0358276608701061</v>
      </c>
      <c r="M5" s="145">
        <f>'Balance sheet'!M4/'Balance sheet'!M$18</f>
        <v>0.0506186529002709</v>
      </c>
      <c r="N5" s="146">
        <f>'Balance sheet'!N4/'Balance sheet'!N$18</f>
        <v>0.0405433734846312</v>
      </c>
      <c r="O5" s="145">
        <f>'Balance sheet'!O4/'Balance sheet'!O$18</f>
        <v>0.0229448259954242</v>
      </c>
      <c r="P5" s="145">
        <f>'Balance sheet'!P4/'Balance sheet'!P$18</f>
        <v>0.0237421831452273</v>
      </c>
      <c r="Q5" s="145">
        <f>'Balance sheet'!Q4/'Balance sheet'!Q$18</f>
        <v>0.0358276608701061</v>
      </c>
      <c r="R5" s="146">
        <f>'Balance sheet'!R4/'Balance sheet'!R$18</f>
        <v>0.0506186529002709</v>
      </c>
      <c r="S5" s="145">
        <f>'Balance sheet'!S4/'Balance sheet'!S$18</f>
        <v>0.0405433734846312</v>
      </c>
      <c r="T5" s="145">
        <f>'Balance sheet'!T4/'Balance sheet'!T$18</f>
        <v>0.0229448259954242</v>
      </c>
      <c r="U5" s="145">
        <f>'Balance sheet'!U4/'Balance sheet'!U$18</f>
        <v>0.0237421831452273</v>
      </c>
      <c r="V5" s="146">
        <f>'Balance sheet'!V4/'Balance sheet'!V$18</f>
        <v>0.0358276608701061</v>
      </c>
      <c r="W5" s="182"/>
      <c r="Y5" s="104">
        <f>'Balance sheet'!C4/'Balance sheet'!$C4</f>
        <v>1</v>
      </c>
      <c r="Z5" s="111">
        <f>'Balance sheet'!D4/'Balance sheet'!$C4</f>
        <v>1</v>
      </c>
      <c r="AA5" s="111">
        <f>'Balance sheet'!E4/'Balance sheet'!$C4</f>
        <v>0.968017022073446</v>
      </c>
      <c r="AB5" s="191">
        <f>'Balance sheet'!F4/'Balance sheet'!$C4</f>
        <v>0.65672572277121</v>
      </c>
      <c r="AC5" s="104">
        <f>'Balance sheet'!G4/'Balance sheet'!$C4</f>
        <v>588.194184232527</v>
      </c>
      <c r="AD5" s="111">
        <f>'Balance sheet'!H4/'Balance sheet'!$C4</f>
        <v>491.681709261872</v>
      </c>
      <c r="AE5" s="111">
        <f>'Balance sheet'!I4/'Balance sheet'!$C4</f>
        <v>424.935946568818</v>
      </c>
      <c r="AF5" s="191">
        <f>'Balance sheet'!J4/'Balance sheet'!$C4</f>
        <v>272.928212317051</v>
      </c>
      <c r="AG5" s="111">
        <f>'Balance sheet'!K4/'Balance sheet'!$C4</f>
        <v>332.291673821752</v>
      </c>
      <c r="AH5" s="111">
        <f>'Balance sheet'!L4/'Balance sheet'!$C4</f>
        <v>588.194184232527</v>
      </c>
      <c r="AI5" s="111">
        <f>'Balance sheet'!M4/'Balance sheet'!$C4</f>
        <v>491.681709261872</v>
      </c>
      <c r="AJ5" s="191">
        <f>'Balance sheet'!N4/'Balance sheet'!$C4</f>
        <v>424.935946568818</v>
      </c>
      <c r="AK5" s="111">
        <f>'Balance sheet'!O4/'Balance sheet'!$C4</f>
        <v>272.928212317051</v>
      </c>
      <c r="AL5" s="111">
        <f>'Balance sheet'!P4/'Balance sheet'!$C4</f>
        <v>332.291673821752</v>
      </c>
      <c r="AM5" s="111">
        <f>'Balance sheet'!Q4/'Balance sheet'!$C4</f>
        <v>588.194184232527</v>
      </c>
      <c r="AN5" s="191">
        <f>'Balance sheet'!R4/'Balance sheet'!$C4</f>
        <v>491.681709261872</v>
      </c>
      <c r="AO5" s="111">
        <f>'Balance sheet'!S4/'Balance sheet'!$C4</f>
        <v>424.935946568818</v>
      </c>
      <c r="AP5" s="111">
        <f>'Balance sheet'!T4/'Balance sheet'!$C4</f>
        <v>272.928212317051</v>
      </c>
      <c r="AQ5" s="111">
        <f>'Balance sheet'!U4/'Balance sheet'!$C4</f>
        <v>332.291673821752</v>
      </c>
      <c r="AR5" s="112">
        <f>'Balance sheet'!V4/'Balance sheet'!$C4</f>
        <v>588.194184232527</v>
      </c>
    </row>
    <row r="6" spans="1:44">
      <c r="A6" s="66" t="s">
        <v>28</v>
      </c>
      <c r="B6" s="76" t="s">
        <v>29</v>
      </c>
      <c r="C6" s="145">
        <f>'Balance sheet'!C5/'Balance sheet'!C$18</f>
        <v>0</v>
      </c>
      <c r="D6" s="145">
        <f>'Balance sheet'!D5/'Balance sheet'!D$18</f>
        <v>0</v>
      </c>
      <c r="E6" s="145">
        <f>'Balance sheet'!E5/'Balance sheet'!E$18</f>
        <v>0</v>
      </c>
      <c r="F6" s="146">
        <f>'Balance sheet'!F5/'Balance sheet'!F$18</f>
        <v>0.000541126494296557</v>
      </c>
      <c r="G6" s="145">
        <f>'Balance sheet'!G5/'Balance sheet'!G$18</f>
        <v>0.232809192123574</v>
      </c>
      <c r="H6" s="145">
        <f>'Balance sheet'!H5/'Balance sheet'!H$18</f>
        <v>0.275518839391588</v>
      </c>
      <c r="I6" s="145">
        <f>'Balance sheet'!I5/'Balance sheet'!I$18</f>
        <v>0.296230717639669</v>
      </c>
      <c r="J6" s="146">
        <f>'Balance sheet'!J5/'Balance sheet'!J$18</f>
        <v>0.263895649236681</v>
      </c>
      <c r="K6" s="145">
        <f>'Balance sheet'!K5/'Balance sheet'!K$18</f>
        <v>0.253893614948703</v>
      </c>
      <c r="L6" s="145">
        <f>'Balance sheet'!L5/'Balance sheet'!L$18</f>
        <v>0.232809192123574</v>
      </c>
      <c r="M6" s="145">
        <f>'Balance sheet'!M5/'Balance sheet'!M$18</f>
        <v>0.275518839391588</v>
      </c>
      <c r="N6" s="146">
        <f>'Balance sheet'!N5/'Balance sheet'!N$18</f>
        <v>0.296230717639669</v>
      </c>
      <c r="O6" s="145">
        <f>'Balance sheet'!O5/'Balance sheet'!O$18</f>
        <v>0.263895649236681</v>
      </c>
      <c r="P6" s="145">
        <f>'Balance sheet'!P5/'Balance sheet'!P$18</f>
        <v>0.253893614948703</v>
      </c>
      <c r="Q6" s="145">
        <f>'Balance sheet'!Q5/'Balance sheet'!Q$18</f>
        <v>0.232809192123574</v>
      </c>
      <c r="R6" s="146">
        <f>'Balance sheet'!R5/'Balance sheet'!R$18</f>
        <v>0.275518839391588</v>
      </c>
      <c r="S6" s="145">
        <f>'Balance sheet'!S5/'Balance sheet'!S$18</f>
        <v>0.296230717639669</v>
      </c>
      <c r="T6" s="145">
        <f>'Balance sheet'!T5/'Balance sheet'!T$18</f>
        <v>0.263895649236681</v>
      </c>
      <c r="U6" s="145">
        <f>'Balance sheet'!U5/'Balance sheet'!U$18</f>
        <v>0.253893614948703</v>
      </c>
      <c r="V6" s="146">
        <f>'Balance sheet'!V5/'Balance sheet'!V$18</f>
        <v>0.232809192123574</v>
      </c>
      <c r="W6" s="182"/>
      <c r="Y6" s="104" t="e">
        <f>'Balance sheet'!C5/'Balance sheet'!$C5</f>
        <v>#DIV/0!</v>
      </c>
      <c r="Z6" s="111" t="e">
        <f>'Balance sheet'!D5/'Balance sheet'!$C5</f>
        <v>#DIV/0!</v>
      </c>
      <c r="AA6" s="111" t="e">
        <f>'Balance sheet'!E5/'Balance sheet'!$C5</f>
        <v>#DIV/0!</v>
      </c>
      <c r="AB6" s="191" t="e">
        <f>'Balance sheet'!F5/'Balance sheet'!$C5</f>
        <v>#DIV/0!</v>
      </c>
      <c r="AC6" s="104" t="e">
        <f>'Balance sheet'!G5/'Balance sheet'!$C5</f>
        <v>#DIV/0!</v>
      </c>
      <c r="AD6" s="111" t="e">
        <f>'Balance sheet'!H5/'Balance sheet'!$C5</f>
        <v>#DIV/0!</v>
      </c>
      <c r="AE6" s="111" t="e">
        <f>'Balance sheet'!I5/'Balance sheet'!$C5</f>
        <v>#DIV/0!</v>
      </c>
      <c r="AF6" s="191" t="e">
        <f>'Balance sheet'!J5/'Balance sheet'!$C5</f>
        <v>#DIV/0!</v>
      </c>
      <c r="AG6" s="111" t="e">
        <f>'Balance sheet'!K5/'Balance sheet'!$C5</f>
        <v>#DIV/0!</v>
      </c>
      <c r="AH6" s="111" t="e">
        <f>'Balance sheet'!L5/'Balance sheet'!$C5</f>
        <v>#DIV/0!</v>
      </c>
      <c r="AI6" s="111" t="e">
        <f>'Balance sheet'!M5/'Balance sheet'!$C5</f>
        <v>#DIV/0!</v>
      </c>
      <c r="AJ6" s="191" t="e">
        <f>'Balance sheet'!N5/'Balance sheet'!$C5</f>
        <v>#DIV/0!</v>
      </c>
      <c r="AK6" s="111" t="e">
        <f>'Balance sheet'!O5/'Balance sheet'!$C5</f>
        <v>#DIV/0!</v>
      </c>
      <c r="AL6" s="111" t="e">
        <f>'Balance sheet'!P5/'Balance sheet'!$C5</f>
        <v>#DIV/0!</v>
      </c>
      <c r="AM6" s="111" t="e">
        <f>'Balance sheet'!Q5/'Balance sheet'!$C5</f>
        <v>#DIV/0!</v>
      </c>
      <c r="AN6" s="191" t="e">
        <f>'Balance sheet'!R5/'Balance sheet'!$C5</f>
        <v>#DIV/0!</v>
      </c>
      <c r="AO6" s="111" t="e">
        <f>'Balance sheet'!S5/'Balance sheet'!$C5</f>
        <v>#DIV/0!</v>
      </c>
      <c r="AP6" s="111" t="e">
        <f>'Balance sheet'!T5/'Balance sheet'!$C5</f>
        <v>#DIV/0!</v>
      </c>
      <c r="AQ6" s="111" t="e">
        <f>'Balance sheet'!U5/'Balance sheet'!$C5</f>
        <v>#DIV/0!</v>
      </c>
      <c r="AR6" s="112" t="e">
        <f>'Balance sheet'!V5/'Balance sheet'!$C5</f>
        <v>#DIV/0!</v>
      </c>
    </row>
    <row r="7" spans="1:44">
      <c r="A7" s="66" t="s">
        <v>30</v>
      </c>
      <c r="B7" s="76" t="s">
        <v>31</v>
      </c>
      <c r="C7" s="145">
        <f>'Balance sheet'!C6/'Balance sheet'!$C$18</f>
        <v>0</v>
      </c>
      <c r="D7" s="145">
        <f>'Balance sheet'!D6/'Balance sheet'!D$18</f>
        <v>0</v>
      </c>
      <c r="E7" s="145">
        <f>'Balance sheet'!E6/'Balance sheet'!E$18</f>
        <v>0</v>
      </c>
      <c r="F7" s="146">
        <f>'Balance sheet'!F6/'Balance sheet'!F$18</f>
        <v>0</v>
      </c>
      <c r="G7" s="145">
        <f>'Balance sheet'!G6/'Balance sheet'!G$18</f>
        <v>0.0118186125353663</v>
      </c>
      <c r="H7" s="145">
        <f>'Balance sheet'!H6/'Balance sheet'!$C$18</f>
        <v>0.193444920828944</v>
      </c>
      <c r="I7" s="145">
        <f>'Balance sheet'!I6/'Balance sheet'!I$18</f>
        <v>0.000798161711382142</v>
      </c>
      <c r="J7" s="146">
        <f>'Balance sheet'!J6/'Balance sheet'!J$18</f>
        <v>0.0156077579881615</v>
      </c>
      <c r="K7" s="145">
        <f>'Balance sheet'!K6/'Balance sheet'!K$18</f>
        <v>0.0169730288752261</v>
      </c>
      <c r="L7" s="145">
        <f>'Balance sheet'!L6/'Balance sheet'!L$18</f>
        <v>0.0118186125353663</v>
      </c>
      <c r="M7" s="145">
        <f>'Balance sheet'!M6/'Balance sheet'!$C$18</f>
        <v>0.193444920828944</v>
      </c>
      <c r="N7" s="146">
        <f>'Balance sheet'!N6/'Balance sheet'!N$18</f>
        <v>0.000798161711382142</v>
      </c>
      <c r="O7" s="145">
        <f>'Balance sheet'!O6/'Balance sheet'!O$18</f>
        <v>0.0156077579881615</v>
      </c>
      <c r="P7" s="145">
        <f>'Balance sheet'!P6/'Balance sheet'!P$18</f>
        <v>0.0169730288752261</v>
      </c>
      <c r="Q7" s="145">
        <f>'Balance sheet'!Q6/'Balance sheet'!Q$18</f>
        <v>0.0118186125353663</v>
      </c>
      <c r="R7" s="146">
        <f>'Balance sheet'!R6/'Balance sheet'!$C$18</f>
        <v>0.193444920828944</v>
      </c>
      <c r="S7" s="145">
        <f>'Balance sheet'!S6/'Balance sheet'!S$18</f>
        <v>0.000798161711382142</v>
      </c>
      <c r="T7" s="145">
        <f>'Balance sheet'!T6/'Balance sheet'!T$18</f>
        <v>0.0156077579881615</v>
      </c>
      <c r="U7" s="145">
        <f>'Balance sheet'!U6/'Balance sheet'!U$18</f>
        <v>0.0169730288752261</v>
      </c>
      <c r="V7" s="146">
        <f>'Balance sheet'!V6/'Balance sheet'!V$18</f>
        <v>0.0118186125353663</v>
      </c>
      <c r="W7" s="182"/>
      <c r="Y7" s="104" t="e">
        <f>'Balance sheet'!C6/'Balance sheet'!$C6</f>
        <v>#DIV/0!</v>
      </c>
      <c r="Z7" s="111" t="e">
        <f>'Balance sheet'!D6/'Balance sheet'!$C6</f>
        <v>#DIV/0!</v>
      </c>
      <c r="AA7" s="111" t="e">
        <f>'Balance sheet'!E6/'Balance sheet'!$C6</f>
        <v>#DIV/0!</v>
      </c>
      <c r="AB7" s="191" t="e">
        <f>'Balance sheet'!F6/'Balance sheet'!$C6</f>
        <v>#DIV/0!</v>
      </c>
      <c r="AC7" s="104" t="e">
        <f>'Balance sheet'!G6/'Balance sheet'!$C6</f>
        <v>#DIV/0!</v>
      </c>
      <c r="AD7" s="111" t="e">
        <f>'Balance sheet'!H6/'Balance sheet'!$C6</f>
        <v>#DIV/0!</v>
      </c>
      <c r="AE7" s="111" t="e">
        <f>'Balance sheet'!I6/'Balance sheet'!$C6</f>
        <v>#DIV/0!</v>
      </c>
      <c r="AF7" s="191" t="e">
        <f>'Balance sheet'!J6/'Balance sheet'!$C6</f>
        <v>#DIV/0!</v>
      </c>
      <c r="AG7" s="111" t="e">
        <f>'Balance sheet'!K6/'Balance sheet'!$C6</f>
        <v>#DIV/0!</v>
      </c>
      <c r="AH7" s="111" t="e">
        <f>'Balance sheet'!L6/'Balance sheet'!$C6</f>
        <v>#DIV/0!</v>
      </c>
      <c r="AI7" s="111" t="e">
        <f>'Balance sheet'!M6/'Balance sheet'!$C6</f>
        <v>#DIV/0!</v>
      </c>
      <c r="AJ7" s="191" t="e">
        <f>'Balance sheet'!N6/'Balance sheet'!$C6</f>
        <v>#DIV/0!</v>
      </c>
      <c r="AK7" s="111" t="e">
        <f>'Balance sheet'!O6/'Balance sheet'!$C6</f>
        <v>#DIV/0!</v>
      </c>
      <c r="AL7" s="111" t="e">
        <f>'Balance sheet'!P6/'Balance sheet'!$C6</f>
        <v>#DIV/0!</v>
      </c>
      <c r="AM7" s="111" t="e">
        <f>'Balance sheet'!Q6/'Balance sheet'!$C6</f>
        <v>#DIV/0!</v>
      </c>
      <c r="AN7" s="191" t="e">
        <f>'Balance sheet'!R6/'Balance sheet'!$C6</f>
        <v>#DIV/0!</v>
      </c>
      <c r="AO7" s="111" t="e">
        <f>'Balance sheet'!S6/'Balance sheet'!$C6</f>
        <v>#DIV/0!</v>
      </c>
      <c r="AP7" s="111" t="e">
        <f>'Balance sheet'!T6/'Balance sheet'!$C6</f>
        <v>#DIV/0!</v>
      </c>
      <c r="AQ7" s="111" t="e">
        <f>'Balance sheet'!U6/'Balance sheet'!$C6</f>
        <v>#DIV/0!</v>
      </c>
      <c r="AR7" s="112" t="e">
        <f>'Balance sheet'!V6/'Balance sheet'!$C6</f>
        <v>#DIV/0!</v>
      </c>
    </row>
    <row r="8" spans="1:44">
      <c r="A8" s="66" t="s">
        <v>32</v>
      </c>
      <c r="B8" s="76" t="s">
        <v>33</v>
      </c>
      <c r="C8" s="145">
        <f>'Balance sheet'!C7/'Balance sheet'!$C$18</f>
        <v>0</v>
      </c>
      <c r="D8" s="145">
        <f>'Balance sheet'!D7/'Balance sheet'!D$18</f>
        <v>0</v>
      </c>
      <c r="E8" s="145">
        <f>'Balance sheet'!E7/'Balance sheet'!E$18</f>
        <v>0</v>
      </c>
      <c r="F8" s="146">
        <f>'Balance sheet'!F7/'Balance sheet'!F$18</f>
        <v>0</v>
      </c>
      <c r="G8" s="145">
        <f>'Balance sheet'!G7/'Balance sheet'!G$18</f>
        <v>0.459184014098365</v>
      </c>
      <c r="H8" s="145">
        <f>'Balance sheet'!H7/'Balance sheet'!$C$18</f>
        <v>248.218908942723</v>
      </c>
      <c r="I8" s="145">
        <f>'Balance sheet'!I7/'Balance sheet'!I$18</f>
        <v>0.360824553205189</v>
      </c>
      <c r="J8" s="146">
        <f>'Balance sheet'!J7/'Balance sheet'!J$18</f>
        <v>0.401391543307096</v>
      </c>
      <c r="K8" s="145">
        <f>'Balance sheet'!K7/'Balance sheet'!K$18</f>
        <v>0.432070595535796</v>
      </c>
      <c r="L8" s="145">
        <f>'Balance sheet'!L7/'Balance sheet'!L$18</f>
        <v>0.459184014098365</v>
      </c>
      <c r="M8" s="145">
        <f>'Balance sheet'!M7/'Balance sheet'!$C$18</f>
        <v>248.218908942723</v>
      </c>
      <c r="N8" s="146">
        <f>'Balance sheet'!N7/'Balance sheet'!N$18</f>
        <v>0.360824553205189</v>
      </c>
      <c r="O8" s="145">
        <f>'Balance sheet'!O7/'Balance sheet'!O$18</f>
        <v>0.401391543307096</v>
      </c>
      <c r="P8" s="145">
        <f>'Balance sheet'!P7/'Balance sheet'!P$18</f>
        <v>0.432070595535796</v>
      </c>
      <c r="Q8" s="145">
        <f>'Balance sheet'!Q7/'Balance sheet'!Q$18</f>
        <v>0.459184014098365</v>
      </c>
      <c r="R8" s="146">
        <f>'Balance sheet'!R7/'Balance sheet'!$C$18</f>
        <v>248.218908942723</v>
      </c>
      <c r="S8" s="145">
        <f>'Balance sheet'!S7/'Balance sheet'!S$18</f>
        <v>0.360824553205189</v>
      </c>
      <c r="T8" s="145">
        <f>'Balance sheet'!T7/'Balance sheet'!T$18</f>
        <v>0.401391543307096</v>
      </c>
      <c r="U8" s="145">
        <f>'Balance sheet'!U7/'Balance sheet'!U$18</f>
        <v>0.432070595535796</v>
      </c>
      <c r="V8" s="146">
        <f>'Balance sheet'!V7/'Balance sheet'!V$18</f>
        <v>0.459184014098365</v>
      </c>
      <c r="W8" s="182"/>
      <c r="Y8" s="104" t="e">
        <f>'Balance sheet'!C7/'Balance sheet'!$C7</f>
        <v>#DIV/0!</v>
      </c>
      <c r="Z8" s="111" t="e">
        <f>'Balance sheet'!D7/'Balance sheet'!$C7</f>
        <v>#DIV/0!</v>
      </c>
      <c r="AA8" s="111" t="e">
        <f>'Balance sheet'!E7/'Balance sheet'!$C7</f>
        <v>#DIV/0!</v>
      </c>
      <c r="AB8" s="191" t="e">
        <f>'Balance sheet'!F7/'Balance sheet'!$C7</f>
        <v>#DIV/0!</v>
      </c>
      <c r="AC8" s="104" t="e">
        <f>'Balance sheet'!G7/'Balance sheet'!$C7</f>
        <v>#DIV/0!</v>
      </c>
      <c r="AD8" s="111" t="e">
        <f>'Balance sheet'!H7/'Balance sheet'!$C7</f>
        <v>#DIV/0!</v>
      </c>
      <c r="AE8" s="111" t="e">
        <f>'Balance sheet'!I7/'Balance sheet'!$C7</f>
        <v>#DIV/0!</v>
      </c>
      <c r="AF8" s="191" t="e">
        <f>'Balance sheet'!J7/'Balance sheet'!$C7</f>
        <v>#DIV/0!</v>
      </c>
      <c r="AG8" s="111" t="e">
        <f>'Balance sheet'!K7/'Balance sheet'!$C7</f>
        <v>#DIV/0!</v>
      </c>
      <c r="AH8" s="111" t="e">
        <f>'Balance sheet'!L7/'Balance sheet'!$C7</f>
        <v>#DIV/0!</v>
      </c>
      <c r="AI8" s="111" t="e">
        <f>'Balance sheet'!M7/'Balance sheet'!$C7</f>
        <v>#DIV/0!</v>
      </c>
      <c r="AJ8" s="191" t="e">
        <f>'Balance sheet'!N7/'Balance sheet'!$C7</f>
        <v>#DIV/0!</v>
      </c>
      <c r="AK8" s="111" t="e">
        <f>'Balance sheet'!O7/'Balance sheet'!$C7</f>
        <v>#DIV/0!</v>
      </c>
      <c r="AL8" s="111" t="e">
        <f>'Balance sheet'!P7/'Balance sheet'!$C7</f>
        <v>#DIV/0!</v>
      </c>
      <c r="AM8" s="111" t="e">
        <f>'Balance sheet'!Q7/'Balance sheet'!$C7</f>
        <v>#DIV/0!</v>
      </c>
      <c r="AN8" s="191" t="e">
        <f>'Balance sheet'!R7/'Balance sheet'!$C7</f>
        <v>#DIV/0!</v>
      </c>
      <c r="AO8" s="111" t="e">
        <f>'Balance sheet'!S7/'Balance sheet'!$C7</f>
        <v>#DIV/0!</v>
      </c>
      <c r="AP8" s="111" t="e">
        <f>'Balance sheet'!T7/'Balance sheet'!$C7</f>
        <v>#DIV/0!</v>
      </c>
      <c r="AQ8" s="111" t="e">
        <f>'Balance sheet'!U7/'Balance sheet'!$C7</f>
        <v>#DIV/0!</v>
      </c>
      <c r="AR8" s="112" t="e">
        <f>'Balance sheet'!V7/'Balance sheet'!$C7</f>
        <v>#DIV/0!</v>
      </c>
    </row>
    <row r="9" spans="1:44">
      <c r="A9" s="66" t="s">
        <v>34</v>
      </c>
      <c r="B9" s="76" t="s">
        <v>35</v>
      </c>
      <c r="C9" s="145">
        <f>'Balance sheet'!C8/'Balance sheet'!$C$18</f>
        <v>0</v>
      </c>
      <c r="D9" s="145">
        <f>'Balance sheet'!D8/'Balance sheet'!D$18</f>
        <v>0</v>
      </c>
      <c r="E9" s="145">
        <f>'Balance sheet'!E8/'Balance sheet'!E$18</f>
        <v>0</v>
      </c>
      <c r="F9" s="146">
        <f>'Balance sheet'!F8/'Balance sheet'!F$18</f>
        <v>0</v>
      </c>
      <c r="G9" s="145">
        <f>'Balance sheet'!G8/'Balance sheet'!G$18</f>
        <v>0.0382302950050617</v>
      </c>
      <c r="H9" s="145">
        <f>'Balance sheet'!H8/'Balance sheet'!$C$18</f>
        <v>52.0511671217022</v>
      </c>
      <c r="I9" s="145">
        <f>'Balance sheet'!I8/'Balance sheet'!I$18</f>
        <v>0.0510845853220618</v>
      </c>
      <c r="J9" s="146">
        <f>'Balance sheet'!J8/'Balance sheet'!J$18</f>
        <v>0.0543183164174735</v>
      </c>
      <c r="K9" s="145">
        <f>'Balance sheet'!K8/'Balance sheet'!K$18</f>
        <v>0.0416174270972022</v>
      </c>
      <c r="L9" s="145">
        <f>'Balance sheet'!L8/'Balance sheet'!L$18</f>
        <v>0.0382302950050617</v>
      </c>
      <c r="M9" s="145">
        <f>'Balance sheet'!M8/'Balance sheet'!$C$18</f>
        <v>52.0511671217022</v>
      </c>
      <c r="N9" s="146">
        <f>'Balance sheet'!N8/'Balance sheet'!N$18</f>
        <v>0.0510845853220618</v>
      </c>
      <c r="O9" s="145">
        <f>'Balance sheet'!O8/'Balance sheet'!O$18</f>
        <v>0.0543183164174735</v>
      </c>
      <c r="P9" s="145">
        <f>'Balance sheet'!P8/'Balance sheet'!P$18</f>
        <v>0.0416174270972022</v>
      </c>
      <c r="Q9" s="145">
        <f>'Balance sheet'!Q8/'Balance sheet'!Q$18</f>
        <v>0.0382302950050617</v>
      </c>
      <c r="R9" s="146">
        <f>'Balance sheet'!R8/'Balance sheet'!$C$18</f>
        <v>52.0511671217022</v>
      </c>
      <c r="S9" s="145">
        <f>'Balance sheet'!S8/'Balance sheet'!S$18</f>
        <v>0.0510845853220618</v>
      </c>
      <c r="T9" s="145">
        <f>'Balance sheet'!T8/'Balance sheet'!T$18</f>
        <v>0.0543183164174735</v>
      </c>
      <c r="U9" s="145">
        <f>'Balance sheet'!U8/'Balance sheet'!U$18</f>
        <v>0.0416174270972022</v>
      </c>
      <c r="V9" s="146">
        <f>'Balance sheet'!V8/'Balance sheet'!V$18</f>
        <v>0.0382302950050617</v>
      </c>
      <c r="W9" s="182"/>
      <c r="Y9" s="104" t="e">
        <f>'Balance sheet'!C8/'Balance sheet'!$C8</f>
        <v>#DIV/0!</v>
      </c>
      <c r="Z9" s="111" t="e">
        <f>'Balance sheet'!D8/'Balance sheet'!$C8</f>
        <v>#DIV/0!</v>
      </c>
      <c r="AA9" s="111" t="e">
        <f>'Balance sheet'!E8/'Balance sheet'!$C8</f>
        <v>#DIV/0!</v>
      </c>
      <c r="AB9" s="191" t="e">
        <f>'Balance sheet'!F8/'Balance sheet'!$C8</f>
        <v>#DIV/0!</v>
      </c>
      <c r="AC9" s="104" t="e">
        <f>'Balance sheet'!G8/'Balance sheet'!$C8</f>
        <v>#DIV/0!</v>
      </c>
      <c r="AD9" s="111" t="e">
        <f>'Balance sheet'!H8/'Balance sheet'!$C8</f>
        <v>#DIV/0!</v>
      </c>
      <c r="AE9" s="111" t="e">
        <f>'Balance sheet'!I8/'Balance sheet'!$C8</f>
        <v>#DIV/0!</v>
      </c>
      <c r="AF9" s="191" t="e">
        <f>'Balance sheet'!J8/'Balance sheet'!$C8</f>
        <v>#DIV/0!</v>
      </c>
      <c r="AG9" s="111" t="e">
        <f>'Balance sheet'!K8/'Balance sheet'!$C8</f>
        <v>#DIV/0!</v>
      </c>
      <c r="AH9" s="111" t="e">
        <f>'Balance sheet'!L8/'Balance sheet'!$C8</f>
        <v>#DIV/0!</v>
      </c>
      <c r="AI9" s="111" t="e">
        <f>'Balance sheet'!M8/'Balance sheet'!$C8</f>
        <v>#DIV/0!</v>
      </c>
      <c r="AJ9" s="191" t="e">
        <f>'Balance sheet'!N8/'Balance sheet'!$C8</f>
        <v>#DIV/0!</v>
      </c>
      <c r="AK9" s="111" t="e">
        <f>'Balance sheet'!O8/'Balance sheet'!$C8</f>
        <v>#DIV/0!</v>
      </c>
      <c r="AL9" s="111" t="e">
        <f>'Balance sheet'!P8/'Balance sheet'!$C8</f>
        <v>#DIV/0!</v>
      </c>
      <c r="AM9" s="111" t="e">
        <f>'Balance sheet'!Q8/'Balance sheet'!$C8</f>
        <v>#DIV/0!</v>
      </c>
      <c r="AN9" s="191" t="e">
        <f>'Balance sheet'!R8/'Balance sheet'!$C8</f>
        <v>#DIV/0!</v>
      </c>
      <c r="AO9" s="111" t="e">
        <f>'Balance sheet'!S8/'Balance sheet'!$C8</f>
        <v>#DIV/0!</v>
      </c>
      <c r="AP9" s="111" t="e">
        <f>'Balance sheet'!T8/'Balance sheet'!$C8</f>
        <v>#DIV/0!</v>
      </c>
      <c r="AQ9" s="111" t="e">
        <f>'Balance sheet'!U8/'Balance sheet'!$C8</f>
        <v>#DIV/0!</v>
      </c>
      <c r="AR9" s="112" t="e">
        <f>'Balance sheet'!V8/'Balance sheet'!$C8</f>
        <v>#DIV/0!</v>
      </c>
    </row>
    <row r="10" ht="15.75" spans="1:44">
      <c r="A10" s="66" t="s">
        <v>36</v>
      </c>
      <c r="B10" s="76" t="s">
        <v>37</v>
      </c>
      <c r="C10" s="145">
        <f>'Balance sheet'!C9/'Balance sheet'!$C$18</f>
        <v>0</v>
      </c>
      <c r="D10" s="145">
        <f>'Balance sheet'!D9/'Balance sheet'!D$18</f>
        <v>0</v>
      </c>
      <c r="E10" s="145">
        <f>'Balance sheet'!E9/'Balance sheet'!E$18</f>
        <v>0</v>
      </c>
      <c r="F10" s="146">
        <f>'Balance sheet'!F9/'Balance sheet'!F$18</f>
        <v>0</v>
      </c>
      <c r="G10" s="145">
        <f>'Balance sheet'!G9/'Balance sheet'!G$18</f>
        <v>0</v>
      </c>
      <c r="H10" s="145">
        <f>'Balance sheet'!H9/'Balance sheet'!$C$18</f>
        <v>0</v>
      </c>
      <c r="I10" s="145">
        <f>'Balance sheet'!I9/'Balance sheet'!I$18</f>
        <v>0</v>
      </c>
      <c r="J10" s="146">
        <f>'Balance sheet'!J9/'Balance sheet'!J$18</f>
        <v>0</v>
      </c>
      <c r="K10" s="145">
        <f>'Balance sheet'!K9/'Balance sheet'!K$18</f>
        <v>0</v>
      </c>
      <c r="L10" s="145">
        <f>'Balance sheet'!L9/'Balance sheet'!L$18</f>
        <v>0</v>
      </c>
      <c r="M10" s="145">
        <f>'Balance sheet'!M9/'Balance sheet'!$C$18</f>
        <v>0</v>
      </c>
      <c r="N10" s="146">
        <f>'Balance sheet'!N9/'Balance sheet'!N$18</f>
        <v>0</v>
      </c>
      <c r="O10" s="145">
        <f>'Balance sheet'!O9/'Balance sheet'!O$18</f>
        <v>0</v>
      </c>
      <c r="P10" s="145">
        <f>'Balance sheet'!P9/'Balance sheet'!P$18</f>
        <v>0</v>
      </c>
      <c r="Q10" s="145">
        <f>'Balance sheet'!Q9/'Balance sheet'!Q$18</f>
        <v>0</v>
      </c>
      <c r="R10" s="146">
        <f>'Balance sheet'!R9/'Balance sheet'!$C$18</f>
        <v>0</v>
      </c>
      <c r="S10" s="145">
        <f>'Balance sheet'!S9/'Balance sheet'!S$18</f>
        <v>0</v>
      </c>
      <c r="T10" s="145">
        <f>'Balance sheet'!T9/'Balance sheet'!T$18</f>
        <v>0</v>
      </c>
      <c r="U10" s="145">
        <f>'Balance sheet'!U9/'Balance sheet'!U$18</f>
        <v>0</v>
      </c>
      <c r="V10" s="146">
        <f>'Balance sheet'!V9/'Balance sheet'!V$18</f>
        <v>0</v>
      </c>
      <c r="W10" s="182"/>
      <c r="Y10" s="104">
        <v>0</v>
      </c>
      <c r="Z10" s="111">
        <v>0</v>
      </c>
      <c r="AA10" s="111">
        <v>0</v>
      </c>
      <c r="AB10" s="191">
        <v>0</v>
      </c>
      <c r="AC10" s="104">
        <v>0</v>
      </c>
      <c r="AD10" s="111">
        <v>0</v>
      </c>
      <c r="AE10" s="111">
        <v>0</v>
      </c>
      <c r="AF10" s="191">
        <v>0</v>
      </c>
      <c r="AG10" s="111">
        <v>0</v>
      </c>
      <c r="AH10" s="111">
        <v>0</v>
      </c>
      <c r="AI10" s="111">
        <v>0</v>
      </c>
      <c r="AJ10" s="191">
        <v>0</v>
      </c>
      <c r="AK10" s="111">
        <v>0</v>
      </c>
      <c r="AL10" s="111">
        <v>0</v>
      </c>
      <c r="AM10" s="111">
        <v>0</v>
      </c>
      <c r="AN10" s="191">
        <v>0</v>
      </c>
      <c r="AO10" s="111">
        <v>0</v>
      </c>
      <c r="AP10" s="111">
        <v>0</v>
      </c>
      <c r="AQ10" s="111">
        <v>0</v>
      </c>
      <c r="AR10" s="112">
        <v>0</v>
      </c>
    </row>
    <row r="11" ht="15.75" spans="1:44">
      <c r="A11" s="88" t="s">
        <v>38</v>
      </c>
      <c r="B11" s="80" t="s">
        <v>39</v>
      </c>
      <c r="C11" s="147">
        <f>'Balance sheet'!C10/'Balance sheet'!$C$18</f>
        <v>0.0725132719957552</v>
      </c>
      <c r="D11" s="148">
        <f>'Balance sheet'!D10/'Balance sheet'!D$18</f>
        <v>0.0725132719957552</v>
      </c>
      <c r="E11" s="148">
        <f>'Balance sheet'!E10/'Balance sheet'!E$18</f>
        <v>0.070232075752957</v>
      </c>
      <c r="F11" s="149">
        <f>'Balance sheet'!F10/'Balance sheet'!F$18</f>
        <v>0.0491234556884277</v>
      </c>
      <c r="G11" s="148">
        <f>'Balance sheet'!G10/'Balance sheet'!G$18</f>
        <v>0.777869774632473</v>
      </c>
      <c r="H11" s="147">
        <f>'Balance sheet'!H10/'Balance sheet'!$C$18</f>
        <v>530.179760976958</v>
      </c>
      <c r="I11" s="148">
        <f>'Balance sheet'!I10/'Balance sheet'!I$18</f>
        <v>0.749481391362933</v>
      </c>
      <c r="J11" s="149">
        <f>'Balance sheet'!J10/'Balance sheet'!J$18</f>
        <v>0.758158092944835</v>
      </c>
      <c r="K11" s="148">
        <f>'Balance sheet'!K10/'Balance sheet'!K$18</f>
        <v>0.768296849602155</v>
      </c>
      <c r="L11" s="148">
        <f>'Balance sheet'!L10/'Balance sheet'!L$18</f>
        <v>0.777869774632473</v>
      </c>
      <c r="M11" s="147">
        <f>'Balance sheet'!M10/'Balance sheet'!$C$18</f>
        <v>530.179760976958</v>
      </c>
      <c r="N11" s="149">
        <f>'Balance sheet'!N10/'Balance sheet'!N$18</f>
        <v>0.749481391362933</v>
      </c>
      <c r="O11" s="148">
        <f>'Balance sheet'!O10/'Balance sheet'!O$18</f>
        <v>0.758158092944835</v>
      </c>
      <c r="P11" s="148">
        <f>'Balance sheet'!P10/'Balance sheet'!P$18</f>
        <v>0.768296849602155</v>
      </c>
      <c r="Q11" s="148">
        <f>'Balance sheet'!Q10/'Balance sheet'!Q$18</f>
        <v>0.777869774632473</v>
      </c>
      <c r="R11" s="149">
        <f>'Balance sheet'!R10/'Balance sheet'!$C$18</f>
        <v>530.179760976958</v>
      </c>
      <c r="S11" s="148">
        <f>'Balance sheet'!S10/'Balance sheet'!S$18</f>
        <v>0.749481391362933</v>
      </c>
      <c r="T11" s="148">
        <f>'Balance sheet'!T10/'Balance sheet'!T$18</f>
        <v>0.758158092944835</v>
      </c>
      <c r="U11" s="148">
        <f>'Balance sheet'!U10/'Balance sheet'!U$18</f>
        <v>0.768296849602155</v>
      </c>
      <c r="V11" s="149">
        <f>'Balance sheet'!V10/'Balance sheet'!V$18</f>
        <v>0.777869774632473</v>
      </c>
      <c r="W11" s="183"/>
      <c r="Y11" s="192">
        <f>'Balance sheet'!C10/'Balance sheet'!$C10</f>
        <v>1</v>
      </c>
      <c r="Z11" s="193">
        <f>'Balance sheet'!D10/'Balance sheet'!$C10</f>
        <v>1</v>
      </c>
      <c r="AA11" s="193">
        <f>'Balance sheet'!E10/'Balance sheet'!$C10</f>
        <v>0.968017022073446</v>
      </c>
      <c r="AB11" s="194">
        <f>'Balance sheet'!F10/'Balance sheet'!$C10</f>
        <v>0.664040557073566</v>
      </c>
      <c r="AC11" s="192">
        <f>'Balance sheet'!G10/'Balance sheet'!$C10</f>
        <v>12770.5372446139</v>
      </c>
      <c r="AD11" s="193">
        <f>'Balance sheet'!H10/'Balance sheet'!$C10</f>
        <v>7311.48583404144</v>
      </c>
      <c r="AE11" s="193">
        <f>'Balance sheet'!I10/'Balance sheet'!$C10</f>
        <v>7855.33015882977</v>
      </c>
      <c r="AF11" s="194">
        <f>'Balance sheet'!J10/'Balance sheet'!$C10</f>
        <v>9018.27422890044</v>
      </c>
      <c r="AG11" s="193">
        <f>'Balance sheet'!K10/'Balance sheet'!$C10</f>
        <v>10752.9558080087</v>
      </c>
      <c r="AH11" s="193">
        <f>'Balance sheet'!L10/'Balance sheet'!$C10</f>
        <v>12770.5372446139</v>
      </c>
      <c r="AI11" s="193">
        <f>'Balance sheet'!M10/'Balance sheet'!$C10</f>
        <v>7311.48583404144</v>
      </c>
      <c r="AJ11" s="194">
        <f>'Balance sheet'!N10/'Balance sheet'!$C10</f>
        <v>7855.33015882977</v>
      </c>
      <c r="AK11" s="193">
        <f>'Balance sheet'!O10/'Balance sheet'!$C10</f>
        <v>9018.27422890044</v>
      </c>
      <c r="AL11" s="193">
        <f>'Balance sheet'!P10/'Balance sheet'!$C10</f>
        <v>10752.9558080087</v>
      </c>
      <c r="AM11" s="193">
        <f>'Balance sheet'!Q10/'Balance sheet'!$C10</f>
        <v>12770.5372446139</v>
      </c>
      <c r="AN11" s="194">
        <f>'Balance sheet'!R10/'Balance sheet'!$C10</f>
        <v>7311.48583404144</v>
      </c>
      <c r="AO11" s="193">
        <f>'Balance sheet'!S10/'Balance sheet'!$C10</f>
        <v>7855.33015882977</v>
      </c>
      <c r="AP11" s="193">
        <f>'Balance sheet'!T10/'Balance sheet'!$C10</f>
        <v>9018.27422890044</v>
      </c>
      <c r="AQ11" s="193">
        <f>'Balance sheet'!U10/'Balance sheet'!$C10</f>
        <v>10752.9558080087</v>
      </c>
      <c r="AR11" s="208">
        <f>'Balance sheet'!V10/'Balance sheet'!$C10</f>
        <v>12770.5372446139</v>
      </c>
    </row>
    <row r="12" spans="1:44">
      <c r="A12" s="66" t="s">
        <v>40</v>
      </c>
      <c r="B12" s="76" t="s">
        <v>41</v>
      </c>
      <c r="C12" s="145">
        <f>'Balance sheet'!C11/'Balance sheet'!$C$18</f>
        <v>0</v>
      </c>
      <c r="D12" s="145">
        <f>'Balance sheet'!D11/'Balance sheet'!D$18</f>
        <v>0</v>
      </c>
      <c r="E12" s="145">
        <f>'Balance sheet'!E11/'Balance sheet'!E$18</f>
        <v>0.000357661718656645</v>
      </c>
      <c r="F12" s="146">
        <f>'Balance sheet'!F11/'Balance sheet'!F$18</f>
        <v>0</v>
      </c>
      <c r="G12" s="145">
        <f>'Balance sheet'!G11/'Balance sheet'!G$18</f>
        <v>0.0646365452507973</v>
      </c>
      <c r="H12" s="145">
        <f>'Balance sheet'!H11/'Balance sheet'!$C$18</f>
        <v>23.1912880909708</v>
      </c>
      <c r="I12" s="145">
        <f>'Balance sheet'!I11/'Balance sheet'!I$18</f>
        <v>0.0393990656465341</v>
      </c>
      <c r="J12" s="146">
        <f>'Balance sheet'!J11/'Balance sheet'!J$18</f>
        <v>0.0494005688821979</v>
      </c>
      <c r="K12" s="145">
        <f>'Balance sheet'!K11/'Balance sheet'!K$18</f>
        <v>0.0620194827285741</v>
      </c>
      <c r="L12" s="145">
        <f>'Balance sheet'!L11/'Balance sheet'!L$18</f>
        <v>0.0646365452507973</v>
      </c>
      <c r="M12" s="145">
        <f>'Balance sheet'!M11/'Balance sheet'!$C$18</f>
        <v>23.1912880909708</v>
      </c>
      <c r="N12" s="146">
        <f>'Balance sheet'!N11/'Balance sheet'!N$18</f>
        <v>0.0393990656465341</v>
      </c>
      <c r="O12" s="145">
        <f>'Balance sheet'!O11/'Balance sheet'!O$18</f>
        <v>0.0494005688821979</v>
      </c>
      <c r="P12" s="145">
        <f>'Balance sheet'!P11/'Balance sheet'!P$18</f>
        <v>0.0620194827285741</v>
      </c>
      <c r="Q12" s="145">
        <f>'Balance sheet'!Q11/'Balance sheet'!Q$18</f>
        <v>0.0646365452507973</v>
      </c>
      <c r="R12" s="146">
        <f>'Balance sheet'!R11/'Balance sheet'!$C$18</f>
        <v>23.1912880909708</v>
      </c>
      <c r="S12" s="145">
        <f>'Balance sheet'!S11/'Balance sheet'!S$18</f>
        <v>0.0393990656465341</v>
      </c>
      <c r="T12" s="145">
        <f>'Balance sheet'!T11/'Balance sheet'!T$18</f>
        <v>0.0494005688821979</v>
      </c>
      <c r="U12" s="145">
        <f>'Balance sheet'!U11/'Balance sheet'!U$18</f>
        <v>0.0620194827285741</v>
      </c>
      <c r="V12" s="146">
        <f>'Balance sheet'!V11/'Balance sheet'!V$18</f>
        <v>0.0646365452507973</v>
      </c>
      <c r="W12" s="182"/>
      <c r="Y12" s="104" t="e">
        <f>'Balance sheet'!C11/'Balance sheet'!$C11</f>
        <v>#DIV/0!</v>
      </c>
      <c r="Z12" s="111" t="e">
        <f>'Balance sheet'!D11/'Balance sheet'!$C11</f>
        <v>#DIV/0!</v>
      </c>
      <c r="AA12" s="111" t="e">
        <f>'Balance sheet'!E11/'Balance sheet'!$C11</f>
        <v>#DIV/0!</v>
      </c>
      <c r="AB12" s="191" t="e">
        <f>'Balance sheet'!F11/'Balance sheet'!$C11</f>
        <v>#DIV/0!</v>
      </c>
      <c r="AC12" s="104" t="e">
        <f>'Balance sheet'!G11/'Balance sheet'!$C11</f>
        <v>#DIV/0!</v>
      </c>
      <c r="AD12" s="111" t="e">
        <f>'Balance sheet'!H11/'Balance sheet'!$C11</f>
        <v>#DIV/0!</v>
      </c>
      <c r="AE12" s="111" t="e">
        <f>'Balance sheet'!I11/'Balance sheet'!$C11</f>
        <v>#DIV/0!</v>
      </c>
      <c r="AF12" s="191" t="e">
        <f>'Balance sheet'!J11/'Balance sheet'!$C11</f>
        <v>#DIV/0!</v>
      </c>
      <c r="AG12" s="111" t="e">
        <f>'Balance sheet'!K11/'Balance sheet'!$C11</f>
        <v>#DIV/0!</v>
      </c>
      <c r="AH12" s="111" t="e">
        <f>'Balance sheet'!L11/'Balance sheet'!$C11</f>
        <v>#DIV/0!</v>
      </c>
      <c r="AI12" s="111" t="e">
        <f>'Balance sheet'!M11/'Balance sheet'!$C11</f>
        <v>#DIV/0!</v>
      </c>
      <c r="AJ12" s="191" t="e">
        <f>'Balance sheet'!N11/'Balance sheet'!$C11</f>
        <v>#DIV/0!</v>
      </c>
      <c r="AK12" s="111" t="e">
        <f>'Balance sheet'!O11/'Balance sheet'!$C11</f>
        <v>#DIV/0!</v>
      </c>
      <c r="AL12" s="111" t="e">
        <f>'Balance sheet'!P11/'Balance sheet'!$C11</f>
        <v>#DIV/0!</v>
      </c>
      <c r="AM12" s="111" t="e">
        <f>'Balance sheet'!Q11/'Balance sheet'!$C11</f>
        <v>#DIV/0!</v>
      </c>
      <c r="AN12" s="191" t="e">
        <f>'Balance sheet'!R11/'Balance sheet'!$C11</f>
        <v>#DIV/0!</v>
      </c>
      <c r="AO12" s="111" t="e">
        <f>'Balance sheet'!S11/'Balance sheet'!$C11</f>
        <v>#DIV/0!</v>
      </c>
      <c r="AP12" s="111" t="e">
        <f>'Balance sheet'!T11/'Balance sheet'!$C11</f>
        <v>#DIV/0!</v>
      </c>
      <c r="AQ12" s="111" t="e">
        <f>'Balance sheet'!U11/'Balance sheet'!$C11</f>
        <v>#DIV/0!</v>
      </c>
      <c r="AR12" s="112" t="e">
        <f>'Balance sheet'!V11/'Balance sheet'!$C11</f>
        <v>#DIV/0!</v>
      </c>
    </row>
    <row r="13" spans="1:44">
      <c r="A13" s="66" t="s">
        <v>42</v>
      </c>
      <c r="B13" s="76" t="s">
        <v>43</v>
      </c>
      <c r="C13" s="145">
        <f>'Balance sheet'!C12/'Balance sheet'!$C$18</f>
        <v>0.927486728004245</v>
      </c>
      <c r="D13" s="145">
        <f>'Balance sheet'!D12/'Balance sheet'!D$18</f>
        <v>0.927486728004245</v>
      </c>
      <c r="E13" s="145">
        <f>'Balance sheet'!E12/'Balance sheet'!E$18</f>
        <v>0.929410262528386</v>
      </c>
      <c r="F13" s="146">
        <f>'Balance sheet'!F12/'Balance sheet'!F$18</f>
        <v>0.950876544311572</v>
      </c>
      <c r="G13" s="145">
        <f>'Balance sheet'!G12/'Balance sheet'!G$18</f>
        <v>0.0390836104713238</v>
      </c>
      <c r="H13" s="145">
        <f>'Balance sheet'!H12/'Balance sheet'!$C$18</f>
        <v>31.3397040205482</v>
      </c>
      <c r="I13" s="145">
        <f>'Balance sheet'!I12/'Balance sheet'!I$18</f>
        <v>0.0550118272586436</v>
      </c>
      <c r="J13" s="146">
        <f>'Balance sheet'!J12/'Balance sheet'!J$18</f>
        <v>0.0491117238953792</v>
      </c>
      <c r="K13" s="145">
        <f>'Balance sheet'!K12/'Balance sheet'!K$18</f>
        <v>0.039014937719192</v>
      </c>
      <c r="L13" s="145">
        <f>'Balance sheet'!L12/'Balance sheet'!L$18</f>
        <v>0.0390836104713238</v>
      </c>
      <c r="M13" s="145">
        <f>'Balance sheet'!M12/'Balance sheet'!$C$18</f>
        <v>31.3397040205482</v>
      </c>
      <c r="N13" s="146">
        <f>'Balance sheet'!N12/'Balance sheet'!N$18</f>
        <v>0.0550118272586436</v>
      </c>
      <c r="O13" s="145">
        <f>'Balance sheet'!O12/'Balance sheet'!O$18</f>
        <v>0.0491117238953792</v>
      </c>
      <c r="P13" s="145">
        <f>'Balance sheet'!P12/'Balance sheet'!P$18</f>
        <v>0.039014937719192</v>
      </c>
      <c r="Q13" s="145">
        <f>'Balance sheet'!Q12/'Balance sheet'!Q$18</f>
        <v>0.0390836104713238</v>
      </c>
      <c r="R13" s="146">
        <f>'Balance sheet'!R12/'Balance sheet'!$C$18</f>
        <v>31.3397040205482</v>
      </c>
      <c r="S13" s="145">
        <f>'Balance sheet'!S12/'Balance sheet'!S$18</f>
        <v>0.0550118272586436</v>
      </c>
      <c r="T13" s="145">
        <f>'Balance sheet'!T12/'Balance sheet'!T$18</f>
        <v>0.0491117238953792</v>
      </c>
      <c r="U13" s="145">
        <f>'Balance sheet'!U12/'Balance sheet'!U$18</f>
        <v>0.039014937719192</v>
      </c>
      <c r="V13" s="146">
        <f>'Balance sheet'!V12/'Balance sheet'!V$18</f>
        <v>0.0390836104713238</v>
      </c>
      <c r="W13" s="182"/>
      <c r="Y13" s="104">
        <f>'Balance sheet'!C12/'Balance sheet'!$C12</f>
        <v>1</v>
      </c>
      <c r="Z13" s="111">
        <f>'Balance sheet'!D12/'Balance sheet'!$C12</f>
        <v>1</v>
      </c>
      <c r="AA13" s="111">
        <f>'Balance sheet'!E12/'Balance sheet'!$C12</f>
        <v>1.00153181958975</v>
      </c>
      <c r="AB13" s="191">
        <f>'Balance sheet'!F12/'Balance sheet'!$C12</f>
        <v>1.00493883082753</v>
      </c>
      <c r="AC13" s="104">
        <f>'Balance sheet'!G12/'Balance sheet'!$C12</f>
        <v>50.1656849062912</v>
      </c>
      <c r="AD13" s="111">
        <f>'Balance sheet'!H12/'Balance sheet'!$C12</f>
        <v>33.7899218115871</v>
      </c>
      <c r="AE13" s="111">
        <f>'Balance sheet'!I12/'Balance sheet'!$C12</f>
        <v>45.0785001454855</v>
      </c>
      <c r="AF13" s="191">
        <f>'Balance sheet'!J12/'Balance sheet'!$C12</f>
        <v>45.6729053864679</v>
      </c>
      <c r="AG13" s="111">
        <f>'Balance sheet'!K12/'Balance sheet'!$C12</f>
        <v>42.6913142700813</v>
      </c>
      <c r="AH13" s="111">
        <f>'Balance sheet'!L12/'Balance sheet'!$C12</f>
        <v>50.1656849062912</v>
      </c>
      <c r="AI13" s="111">
        <f>'Balance sheet'!M12/'Balance sheet'!$C12</f>
        <v>33.7899218115871</v>
      </c>
      <c r="AJ13" s="191">
        <f>'Balance sheet'!N12/'Balance sheet'!$C12</f>
        <v>45.0785001454855</v>
      </c>
      <c r="AK13" s="111">
        <f>'Balance sheet'!O12/'Balance sheet'!$C12</f>
        <v>45.6729053864679</v>
      </c>
      <c r="AL13" s="111">
        <f>'Balance sheet'!P12/'Balance sheet'!$C12</f>
        <v>42.6913142700813</v>
      </c>
      <c r="AM13" s="111">
        <f>'Balance sheet'!Q12/'Balance sheet'!$C12</f>
        <v>50.1656849062912</v>
      </c>
      <c r="AN13" s="191">
        <f>'Balance sheet'!R12/'Balance sheet'!$C12</f>
        <v>33.7899218115871</v>
      </c>
      <c r="AO13" s="111">
        <f>'Balance sheet'!S12/'Balance sheet'!$C12</f>
        <v>45.0785001454855</v>
      </c>
      <c r="AP13" s="111">
        <f>'Balance sheet'!T12/'Balance sheet'!$C12</f>
        <v>45.6729053864679</v>
      </c>
      <c r="AQ13" s="111">
        <f>'Balance sheet'!U12/'Balance sheet'!$C12</f>
        <v>42.6913142700813</v>
      </c>
      <c r="AR13" s="112">
        <f>'Balance sheet'!V12/'Balance sheet'!$C12</f>
        <v>50.1656849062912</v>
      </c>
    </row>
    <row r="14" spans="1:44">
      <c r="A14" s="66" t="s">
        <v>44</v>
      </c>
      <c r="B14" s="76" t="s">
        <v>45</v>
      </c>
      <c r="C14" s="145">
        <f>'Balance sheet'!C13/'Balance sheet'!$C$18</f>
        <v>0</v>
      </c>
      <c r="D14" s="145">
        <f>'Balance sheet'!D13/'Balance sheet'!D$18</f>
        <v>0</v>
      </c>
      <c r="E14" s="145">
        <f>'Balance sheet'!E13/'Balance sheet'!E$18</f>
        <v>0</v>
      </c>
      <c r="F14" s="146">
        <f>'Balance sheet'!F13/'Balance sheet'!F$18</f>
        <v>0</v>
      </c>
      <c r="G14" s="145">
        <f>'Balance sheet'!G13/'Balance sheet'!G$18</f>
        <v>0.0704553028014527</v>
      </c>
      <c r="H14" s="145">
        <f>'Balance sheet'!H13/'Balance sheet'!$C$18</f>
        <v>95.6108938406783</v>
      </c>
      <c r="I14" s="145">
        <f>'Balance sheet'!I13/'Balance sheet'!I$18</f>
        <v>0.120383113653471</v>
      </c>
      <c r="J14" s="146">
        <f>'Balance sheet'!J13/'Balance sheet'!J$18</f>
        <v>0.106087142518757</v>
      </c>
      <c r="K14" s="145">
        <f>'Balance sheet'!K13/'Balance sheet'!K$18</f>
        <v>0.0870087705659632</v>
      </c>
      <c r="L14" s="145">
        <f>'Balance sheet'!L13/'Balance sheet'!L$18</f>
        <v>0.0704553028014527</v>
      </c>
      <c r="M14" s="145">
        <f>'Balance sheet'!M13/'Balance sheet'!$C$18</f>
        <v>95.6108938406783</v>
      </c>
      <c r="N14" s="146">
        <f>'Balance sheet'!N13/'Balance sheet'!N$18</f>
        <v>0.120383113653471</v>
      </c>
      <c r="O14" s="145">
        <f>'Balance sheet'!O13/'Balance sheet'!O$18</f>
        <v>0.106087142518757</v>
      </c>
      <c r="P14" s="145">
        <f>'Balance sheet'!P13/'Balance sheet'!P$18</f>
        <v>0.0870087705659632</v>
      </c>
      <c r="Q14" s="145">
        <f>'Balance sheet'!Q13/'Balance sheet'!Q$18</f>
        <v>0.0704553028014527</v>
      </c>
      <c r="R14" s="146">
        <f>'Balance sheet'!R13/'Balance sheet'!$C$18</f>
        <v>95.6108938406783</v>
      </c>
      <c r="S14" s="145">
        <f>'Balance sheet'!S13/'Balance sheet'!S$18</f>
        <v>0.120383113653471</v>
      </c>
      <c r="T14" s="145">
        <f>'Balance sheet'!T13/'Balance sheet'!T$18</f>
        <v>0.106087142518757</v>
      </c>
      <c r="U14" s="145">
        <f>'Balance sheet'!U13/'Balance sheet'!U$18</f>
        <v>0.0870087705659632</v>
      </c>
      <c r="V14" s="146">
        <f>'Balance sheet'!V13/'Balance sheet'!V$18</f>
        <v>0.0704553028014527</v>
      </c>
      <c r="W14" s="182"/>
      <c r="Y14" s="104" t="e">
        <f>'Balance sheet'!C13/'Balance sheet'!$C13</f>
        <v>#DIV/0!</v>
      </c>
      <c r="Z14" s="111" t="e">
        <f>'Balance sheet'!D13/'Balance sheet'!$C13</f>
        <v>#DIV/0!</v>
      </c>
      <c r="AA14" s="111" t="e">
        <f>'Balance sheet'!E13/'Balance sheet'!$C13</f>
        <v>#DIV/0!</v>
      </c>
      <c r="AB14" s="191" t="e">
        <f>'Balance sheet'!F13/'Balance sheet'!$C13</f>
        <v>#DIV/0!</v>
      </c>
      <c r="AC14" s="104" t="e">
        <f>'Balance sheet'!G13/'Balance sheet'!$C13</f>
        <v>#DIV/0!</v>
      </c>
      <c r="AD14" s="111" t="e">
        <f>'Balance sheet'!H13/'Balance sheet'!$C13</f>
        <v>#DIV/0!</v>
      </c>
      <c r="AE14" s="111" t="e">
        <f>'Balance sheet'!I13/'Balance sheet'!$C13</f>
        <v>#DIV/0!</v>
      </c>
      <c r="AF14" s="191" t="e">
        <f>'Balance sheet'!J13/'Balance sheet'!$C13</f>
        <v>#DIV/0!</v>
      </c>
      <c r="AG14" s="111" t="e">
        <f>'Balance sheet'!K13/'Balance sheet'!$C13</f>
        <v>#DIV/0!</v>
      </c>
      <c r="AH14" s="111" t="e">
        <f>'Balance sheet'!L13/'Balance sheet'!$C13</f>
        <v>#DIV/0!</v>
      </c>
      <c r="AI14" s="111" t="e">
        <f>'Balance sheet'!M13/'Balance sheet'!$C13</f>
        <v>#DIV/0!</v>
      </c>
      <c r="AJ14" s="191" t="e">
        <f>'Balance sheet'!N13/'Balance sheet'!$C13</f>
        <v>#DIV/0!</v>
      </c>
      <c r="AK14" s="111" t="e">
        <f>'Balance sheet'!O13/'Balance sheet'!$C13</f>
        <v>#DIV/0!</v>
      </c>
      <c r="AL14" s="111" t="e">
        <f>'Balance sheet'!P13/'Balance sheet'!$C13</f>
        <v>#DIV/0!</v>
      </c>
      <c r="AM14" s="111" t="e">
        <f>'Balance sheet'!Q13/'Balance sheet'!$C13</f>
        <v>#DIV/0!</v>
      </c>
      <c r="AN14" s="191" t="e">
        <f>'Balance sheet'!R13/'Balance sheet'!$C13</f>
        <v>#DIV/0!</v>
      </c>
      <c r="AO14" s="111" t="e">
        <f>'Balance sheet'!S13/'Balance sheet'!$C13</f>
        <v>#DIV/0!</v>
      </c>
      <c r="AP14" s="111" t="e">
        <f>'Balance sheet'!T13/'Balance sheet'!$C13</f>
        <v>#DIV/0!</v>
      </c>
      <c r="AQ14" s="111" t="e">
        <f>'Balance sheet'!U13/'Balance sheet'!$C13</f>
        <v>#DIV/0!</v>
      </c>
      <c r="AR14" s="112" t="e">
        <f>'Balance sheet'!V13/'Balance sheet'!$C13</f>
        <v>#DIV/0!</v>
      </c>
    </row>
    <row r="15" spans="1:44">
      <c r="A15" s="66" t="s">
        <v>46</v>
      </c>
      <c r="B15" s="76" t="s">
        <v>47</v>
      </c>
      <c r="C15" s="145">
        <f>'Balance sheet'!C14/'Balance sheet'!$C$18</f>
        <v>0</v>
      </c>
      <c r="D15" s="145">
        <f>'Balance sheet'!D14/'Balance sheet'!D$18</f>
        <v>0</v>
      </c>
      <c r="E15" s="145">
        <f>'Balance sheet'!E14/'Balance sheet'!E$18</f>
        <v>0</v>
      </c>
      <c r="F15" s="146">
        <f>'Balance sheet'!F14/'Balance sheet'!F$18</f>
        <v>0</v>
      </c>
      <c r="G15" s="145">
        <f>'Balance sheet'!G14/'Balance sheet'!G$18</f>
        <v>0.0302890562546774</v>
      </c>
      <c r="H15" s="145">
        <f>'Balance sheet'!H14/'Balance sheet'!$C$18</f>
        <v>23.1797708830566</v>
      </c>
      <c r="I15" s="145">
        <f>'Balance sheet'!I14/'Balance sheet'!I$18</f>
        <v>0.0346200233310985</v>
      </c>
      <c r="J15" s="146">
        <f>'Balance sheet'!J14/'Balance sheet'!J$18</f>
        <v>0.0340709641992102</v>
      </c>
      <c r="K15" s="145">
        <f>'Balance sheet'!K14/'Balance sheet'!K$18</f>
        <v>0.0353498107422681</v>
      </c>
      <c r="L15" s="145">
        <f>'Balance sheet'!L14/'Balance sheet'!L$18</f>
        <v>0.0302890562546774</v>
      </c>
      <c r="M15" s="145">
        <f>'Balance sheet'!M14/'Balance sheet'!$C$18</f>
        <v>23.1797708830566</v>
      </c>
      <c r="N15" s="146">
        <f>'Balance sheet'!N14/'Balance sheet'!N$18</f>
        <v>0.0346200233310985</v>
      </c>
      <c r="O15" s="145">
        <f>'Balance sheet'!O14/'Balance sheet'!O$18</f>
        <v>0.0340709641992102</v>
      </c>
      <c r="P15" s="145">
        <f>'Balance sheet'!P14/'Balance sheet'!P$18</f>
        <v>0.0353498107422681</v>
      </c>
      <c r="Q15" s="145">
        <f>'Balance sheet'!Q14/'Balance sheet'!Q$18</f>
        <v>0.0302890562546774</v>
      </c>
      <c r="R15" s="146">
        <f>'Balance sheet'!R14/'Balance sheet'!$C$18</f>
        <v>23.1797708830566</v>
      </c>
      <c r="S15" s="145">
        <f>'Balance sheet'!S14/'Balance sheet'!S$18</f>
        <v>0.0346200233310985</v>
      </c>
      <c r="T15" s="145">
        <f>'Balance sheet'!T14/'Balance sheet'!T$18</f>
        <v>0.0340709641992102</v>
      </c>
      <c r="U15" s="145">
        <f>'Balance sheet'!U14/'Balance sheet'!U$18</f>
        <v>0.0353498107422681</v>
      </c>
      <c r="V15" s="146">
        <f>'Balance sheet'!V14/'Balance sheet'!V$18</f>
        <v>0.0302890562546774</v>
      </c>
      <c r="W15" s="182"/>
      <c r="Y15" s="104" t="e">
        <f>'Balance sheet'!C14/'Balance sheet'!$C14</f>
        <v>#DIV/0!</v>
      </c>
      <c r="Z15" s="111" t="e">
        <f>'Balance sheet'!D14/'Balance sheet'!$C14</f>
        <v>#DIV/0!</v>
      </c>
      <c r="AA15" s="111" t="e">
        <f>'Balance sheet'!E14/'Balance sheet'!$C14</f>
        <v>#DIV/0!</v>
      </c>
      <c r="AB15" s="191" t="e">
        <f>'Balance sheet'!F14/'Balance sheet'!$C14</f>
        <v>#DIV/0!</v>
      </c>
      <c r="AC15" s="104" t="e">
        <f>'Balance sheet'!G14/'Balance sheet'!$C14</f>
        <v>#DIV/0!</v>
      </c>
      <c r="AD15" s="111" t="e">
        <f>'Balance sheet'!H14/'Balance sheet'!$C14</f>
        <v>#DIV/0!</v>
      </c>
      <c r="AE15" s="111" t="e">
        <f>'Balance sheet'!I14/'Balance sheet'!$C14</f>
        <v>#DIV/0!</v>
      </c>
      <c r="AF15" s="191" t="e">
        <f>'Balance sheet'!J14/'Balance sheet'!$C14</f>
        <v>#DIV/0!</v>
      </c>
      <c r="AG15" s="111" t="e">
        <f>'Balance sheet'!K14/'Balance sheet'!$C14</f>
        <v>#DIV/0!</v>
      </c>
      <c r="AH15" s="111" t="e">
        <f>'Balance sheet'!L14/'Balance sheet'!$C14</f>
        <v>#DIV/0!</v>
      </c>
      <c r="AI15" s="111" t="e">
        <f>'Balance sheet'!M14/'Balance sheet'!$C14</f>
        <v>#DIV/0!</v>
      </c>
      <c r="AJ15" s="191" t="e">
        <f>'Balance sheet'!N14/'Balance sheet'!$C14</f>
        <v>#DIV/0!</v>
      </c>
      <c r="AK15" s="111" t="e">
        <f>'Balance sheet'!O14/'Balance sheet'!$C14</f>
        <v>#DIV/0!</v>
      </c>
      <c r="AL15" s="111" t="e">
        <f>'Balance sheet'!P14/'Balance sheet'!$C14</f>
        <v>#DIV/0!</v>
      </c>
      <c r="AM15" s="111" t="e">
        <f>'Balance sheet'!Q14/'Balance sheet'!$C14</f>
        <v>#DIV/0!</v>
      </c>
      <c r="AN15" s="191" t="e">
        <f>'Balance sheet'!R14/'Balance sheet'!$C14</f>
        <v>#DIV/0!</v>
      </c>
      <c r="AO15" s="111" t="e">
        <f>'Balance sheet'!S14/'Balance sheet'!$C14</f>
        <v>#DIV/0!</v>
      </c>
      <c r="AP15" s="111" t="e">
        <f>'Balance sheet'!T14/'Balance sheet'!$C14</f>
        <v>#DIV/0!</v>
      </c>
      <c r="AQ15" s="111" t="e">
        <f>'Balance sheet'!U14/'Balance sheet'!$C14</f>
        <v>#DIV/0!</v>
      </c>
      <c r="AR15" s="112" t="e">
        <f>'Balance sheet'!V14/'Balance sheet'!$C14</f>
        <v>#DIV/0!</v>
      </c>
    </row>
    <row r="16" spans="1:44">
      <c r="A16" s="66" t="s">
        <v>48</v>
      </c>
      <c r="B16" s="76" t="s">
        <v>49</v>
      </c>
      <c r="C16" s="145">
        <f>'Balance sheet'!C15/'Balance sheet'!$C$18</f>
        <v>0</v>
      </c>
      <c r="D16" s="145">
        <f>'Balance sheet'!D15/'Balance sheet'!D$18</f>
        <v>0</v>
      </c>
      <c r="E16" s="145">
        <f>'Balance sheet'!E15/'Balance sheet'!E$18</f>
        <v>0</v>
      </c>
      <c r="F16" s="146">
        <f>'Balance sheet'!F15/'Balance sheet'!F$18</f>
        <v>0</v>
      </c>
      <c r="G16" s="145">
        <f>'Balance sheet'!G15/'Balance sheet'!G$18</f>
        <v>0.000465532032645406</v>
      </c>
      <c r="H16" s="145">
        <f>'Balance sheet'!H15/'Balance sheet'!$C$18</f>
        <v>0</v>
      </c>
      <c r="I16" s="145">
        <f>'Balance sheet'!I15/'Balance sheet'!I$18</f>
        <v>0</v>
      </c>
      <c r="J16" s="146">
        <f>'Balance sheet'!J15/'Balance sheet'!J$18</f>
        <v>0</v>
      </c>
      <c r="K16" s="145">
        <f>'Balance sheet'!K15/'Balance sheet'!K$18</f>
        <v>0.000331786001771375</v>
      </c>
      <c r="L16" s="145">
        <f>'Balance sheet'!L15/'Balance sheet'!L$18</f>
        <v>0.000465532032645406</v>
      </c>
      <c r="M16" s="145">
        <f>'Balance sheet'!M15/'Balance sheet'!$C$18</f>
        <v>0</v>
      </c>
      <c r="N16" s="146">
        <f>'Balance sheet'!N15/'Balance sheet'!N$18</f>
        <v>0</v>
      </c>
      <c r="O16" s="145">
        <f>'Balance sheet'!O15/'Balance sheet'!O$18</f>
        <v>0</v>
      </c>
      <c r="P16" s="145">
        <f>'Balance sheet'!P15/'Balance sheet'!P$18</f>
        <v>0.000331786001771375</v>
      </c>
      <c r="Q16" s="145">
        <f>'Balance sheet'!Q15/'Balance sheet'!Q$18</f>
        <v>0.000465532032645406</v>
      </c>
      <c r="R16" s="146">
        <f>'Balance sheet'!R15/'Balance sheet'!$C$18</f>
        <v>0</v>
      </c>
      <c r="S16" s="145">
        <f>'Balance sheet'!S15/'Balance sheet'!S$18</f>
        <v>0</v>
      </c>
      <c r="T16" s="145">
        <f>'Balance sheet'!T15/'Balance sheet'!T$18</f>
        <v>0</v>
      </c>
      <c r="U16" s="145">
        <f>'Balance sheet'!U15/'Balance sheet'!U$18</f>
        <v>0.000331786001771375</v>
      </c>
      <c r="V16" s="146">
        <f>'Balance sheet'!V15/'Balance sheet'!V$18</f>
        <v>0.000465532032645406</v>
      </c>
      <c r="W16" s="182"/>
      <c r="Y16" s="104">
        <v>0</v>
      </c>
      <c r="Z16" s="111">
        <v>0</v>
      </c>
      <c r="AA16" s="111">
        <v>0</v>
      </c>
      <c r="AB16" s="191">
        <v>0</v>
      </c>
      <c r="AC16" s="104">
        <v>0</v>
      </c>
      <c r="AD16" s="111">
        <v>0</v>
      </c>
      <c r="AE16" s="111">
        <v>0</v>
      </c>
      <c r="AF16" s="191">
        <v>0</v>
      </c>
      <c r="AG16" s="111">
        <v>0</v>
      </c>
      <c r="AH16" s="111">
        <v>0</v>
      </c>
      <c r="AI16" s="111">
        <v>0</v>
      </c>
      <c r="AJ16" s="191">
        <v>0</v>
      </c>
      <c r="AK16" s="111">
        <v>0</v>
      </c>
      <c r="AL16" s="111">
        <v>0</v>
      </c>
      <c r="AM16" s="111">
        <v>0</v>
      </c>
      <c r="AN16" s="191">
        <v>0</v>
      </c>
      <c r="AO16" s="111">
        <v>0</v>
      </c>
      <c r="AP16" s="111">
        <v>0</v>
      </c>
      <c r="AQ16" s="111">
        <v>0</v>
      </c>
      <c r="AR16" s="112">
        <v>0</v>
      </c>
    </row>
    <row r="17" ht="15.75" spans="1:44">
      <c r="A17" s="66" t="s">
        <v>50</v>
      </c>
      <c r="B17" s="76" t="s">
        <v>51</v>
      </c>
      <c r="C17" s="145">
        <f>'Balance sheet'!C16/'Balance sheet'!$C$18</f>
        <v>0</v>
      </c>
      <c r="D17" s="145">
        <f>'Balance sheet'!D16/'Balance sheet'!D$18</f>
        <v>0</v>
      </c>
      <c r="E17" s="145">
        <f>'Balance sheet'!E16/'Balance sheet'!E$18</f>
        <v>0</v>
      </c>
      <c r="F17" s="146">
        <f>'Balance sheet'!F16/'Balance sheet'!F$18</f>
        <v>0</v>
      </c>
      <c r="G17" s="145">
        <f>'Balance sheet'!G16/'Balance sheet'!G$18</f>
        <v>0.0172001785566308</v>
      </c>
      <c r="H17" s="145">
        <f>'Balance sheet'!H16/'Balance sheet'!$C$18</f>
        <v>0.852559945523773</v>
      </c>
      <c r="I17" s="145">
        <f>'Balance sheet'!I16/'Balance sheet'!I$18</f>
        <v>0.00110457874732012</v>
      </c>
      <c r="J17" s="146">
        <f>'Balance sheet'!J16/'Balance sheet'!J$18</f>
        <v>0.00317150755962082</v>
      </c>
      <c r="K17" s="145">
        <f>'Balance sheet'!K16/'Balance sheet'!K$18</f>
        <v>0.00797836264007635</v>
      </c>
      <c r="L17" s="145">
        <f>'Balance sheet'!L16/'Balance sheet'!L$18</f>
        <v>0.0172001785566308</v>
      </c>
      <c r="M17" s="145">
        <f>'Balance sheet'!M16/'Balance sheet'!$C$18</f>
        <v>0.852559945523773</v>
      </c>
      <c r="N17" s="146">
        <f>'Balance sheet'!N16/'Balance sheet'!N$18</f>
        <v>0.00110457874732012</v>
      </c>
      <c r="O17" s="145">
        <f>'Balance sheet'!O16/'Balance sheet'!O$18</f>
        <v>0.00317150755962082</v>
      </c>
      <c r="P17" s="145">
        <f>'Balance sheet'!P16/'Balance sheet'!P$18</f>
        <v>0.00797836264007635</v>
      </c>
      <c r="Q17" s="145">
        <f>'Balance sheet'!Q16/'Balance sheet'!Q$18</f>
        <v>0.0172001785566308</v>
      </c>
      <c r="R17" s="146">
        <f>'Balance sheet'!R16/'Balance sheet'!$C$18</f>
        <v>0.852559945523773</v>
      </c>
      <c r="S17" s="145">
        <f>'Balance sheet'!S16/'Balance sheet'!S$18</f>
        <v>0.00110457874732012</v>
      </c>
      <c r="T17" s="145">
        <f>'Balance sheet'!T16/'Balance sheet'!T$18</f>
        <v>0.00317150755962082</v>
      </c>
      <c r="U17" s="145">
        <f>'Balance sheet'!U16/'Balance sheet'!U$18</f>
        <v>0.00797836264007635</v>
      </c>
      <c r="V17" s="146">
        <f>'Balance sheet'!V16/'Balance sheet'!V$18</f>
        <v>0.0172001785566308</v>
      </c>
      <c r="W17" s="182"/>
      <c r="Y17" s="104" t="e">
        <f>'Balance sheet'!C16/'Balance sheet'!$C16</f>
        <v>#DIV/0!</v>
      </c>
      <c r="Z17" s="111" t="e">
        <f>'Balance sheet'!D16/'Balance sheet'!$C16</f>
        <v>#DIV/0!</v>
      </c>
      <c r="AA17" s="111" t="e">
        <f>'Balance sheet'!E16/'Balance sheet'!$C16</f>
        <v>#DIV/0!</v>
      </c>
      <c r="AB17" s="191" t="e">
        <f>'Balance sheet'!F16/'Balance sheet'!$C16</f>
        <v>#DIV/0!</v>
      </c>
      <c r="AC17" s="104" t="e">
        <f>'Balance sheet'!G16/'Balance sheet'!$C16</f>
        <v>#DIV/0!</v>
      </c>
      <c r="AD17" s="111" t="e">
        <f>'Balance sheet'!H16/'Balance sheet'!$C16</f>
        <v>#DIV/0!</v>
      </c>
      <c r="AE17" s="111" t="e">
        <f>'Balance sheet'!I16/'Balance sheet'!$C16</f>
        <v>#DIV/0!</v>
      </c>
      <c r="AF17" s="191" t="e">
        <f>'Balance sheet'!J16/'Balance sheet'!$C16</f>
        <v>#DIV/0!</v>
      </c>
      <c r="AG17" s="111" t="e">
        <f>'Balance sheet'!K16/'Balance sheet'!$C16</f>
        <v>#DIV/0!</v>
      </c>
      <c r="AH17" s="111" t="e">
        <f>'Balance sheet'!L16/'Balance sheet'!$C16</f>
        <v>#DIV/0!</v>
      </c>
      <c r="AI17" s="111" t="e">
        <f>'Balance sheet'!M16/'Balance sheet'!$C16</f>
        <v>#DIV/0!</v>
      </c>
      <c r="AJ17" s="191" t="e">
        <f>'Balance sheet'!N16/'Balance sheet'!$C16</f>
        <v>#DIV/0!</v>
      </c>
      <c r="AK17" s="111" t="e">
        <f>'Balance sheet'!O16/'Balance sheet'!$C16</f>
        <v>#DIV/0!</v>
      </c>
      <c r="AL17" s="111" t="e">
        <f>'Balance sheet'!P16/'Balance sheet'!$C16</f>
        <v>#DIV/0!</v>
      </c>
      <c r="AM17" s="111" t="e">
        <f>'Balance sheet'!Q16/'Balance sheet'!$C16</f>
        <v>#DIV/0!</v>
      </c>
      <c r="AN17" s="191" t="e">
        <f>'Balance sheet'!R16/'Balance sheet'!$C16</f>
        <v>#DIV/0!</v>
      </c>
      <c r="AO17" s="111" t="e">
        <f>'Balance sheet'!S16/'Balance sheet'!$C16</f>
        <v>#DIV/0!</v>
      </c>
      <c r="AP17" s="111" t="e">
        <f>'Balance sheet'!T16/'Balance sheet'!$C16</f>
        <v>#DIV/0!</v>
      </c>
      <c r="AQ17" s="111" t="e">
        <f>'Balance sheet'!U16/'Balance sheet'!$C16</f>
        <v>#DIV/0!</v>
      </c>
      <c r="AR17" s="112" t="e">
        <f>'Balance sheet'!V16/'Balance sheet'!$C16</f>
        <v>#DIV/0!</v>
      </c>
    </row>
    <row r="18" ht="51.75" spans="1:44">
      <c r="A18" s="150" t="s">
        <v>52</v>
      </c>
      <c r="B18" s="151" t="s">
        <v>53</v>
      </c>
      <c r="C18" s="152">
        <f>'Balance sheet'!C17/'Balance sheet'!$C$18</f>
        <v>0.927486728004245</v>
      </c>
      <c r="D18" s="153">
        <f>'Balance sheet'!D17/'Balance sheet'!D$18</f>
        <v>0.927486728004245</v>
      </c>
      <c r="E18" s="153">
        <f>'Balance sheet'!E17/'Balance sheet'!E$18</f>
        <v>0.929767924247043</v>
      </c>
      <c r="F18" s="154">
        <f>'Balance sheet'!F17/'Balance sheet'!F$18</f>
        <v>0.950876544311572</v>
      </c>
      <c r="G18" s="153">
        <f>'Balance sheet'!G17/'Balance sheet'!G$18</f>
        <v>0.222130225367527</v>
      </c>
      <c r="H18" s="152">
        <f>'Balance sheet'!H17/'Balance sheet'!$C$18</f>
        <v>174.174216780778</v>
      </c>
      <c r="I18" s="153">
        <f>'Balance sheet'!I17/'Balance sheet'!I$18</f>
        <v>0.250518608637067</v>
      </c>
      <c r="J18" s="154">
        <f>'Balance sheet'!J17/'Balance sheet'!J$18</f>
        <v>0.241841907055165</v>
      </c>
      <c r="K18" s="153">
        <f>'Balance sheet'!K17/'Balance sheet'!K$18</f>
        <v>0.231703150397845</v>
      </c>
      <c r="L18" s="153">
        <f>'Balance sheet'!L17/'Balance sheet'!L$18</f>
        <v>0.222130225367527</v>
      </c>
      <c r="M18" s="152">
        <f>'Balance sheet'!M17/'Balance sheet'!$C$18</f>
        <v>174.174216780778</v>
      </c>
      <c r="N18" s="154">
        <f>'Balance sheet'!N17/'Balance sheet'!N$18</f>
        <v>0.250518608637067</v>
      </c>
      <c r="O18" s="153">
        <f>'Balance sheet'!O17/'Balance sheet'!O$18</f>
        <v>0.241841907055165</v>
      </c>
      <c r="P18" s="153">
        <f>'Balance sheet'!P17/'Balance sheet'!P$18</f>
        <v>0.231703150397845</v>
      </c>
      <c r="Q18" s="153">
        <f>'Balance sheet'!Q17/'Balance sheet'!Q$18</f>
        <v>0.222130225367527</v>
      </c>
      <c r="R18" s="154">
        <f>'Balance sheet'!R17/'Balance sheet'!$C$18</f>
        <v>174.174216780778</v>
      </c>
      <c r="S18" s="153">
        <f>'Balance sheet'!S17/'Balance sheet'!S$18</f>
        <v>0.250518608637067</v>
      </c>
      <c r="T18" s="153">
        <f>'Balance sheet'!T17/'Balance sheet'!T$18</f>
        <v>0.241841907055165</v>
      </c>
      <c r="U18" s="153">
        <f>'Balance sheet'!U17/'Balance sheet'!U$18</f>
        <v>0.231703150397845</v>
      </c>
      <c r="V18" s="154">
        <f>'Balance sheet'!V17/'Balance sheet'!V$18</f>
        <v>0.222130225367527</v>
      </c>
      <c r="W18" s="184"/>
      <c r="Y18" s="152">
        <f>'Balance sheet'!C17/'Balance sheet'!$C17</f>
        <v>1</v>
      </c>
      <c r="Z18" s="153">
        <f>'Balance sheet'!D17/'Balance sheet'!$C17</f>
        <v>1</v>
      </c>
      <c r="AA18" s="153">
        <f>'Balance sheet'!E17/'Balance sheet'!$C17</f>
        <v>1.00191723559636</v>
      </c>
      <c r="AB18" s="195">
        <f>'Balance sheet'!F17/'Balance sheet'!$C17</f>
        <v>1.00493883082753</v>
      </c>
      <c r="AC18" s="152">
        <f>'Balance sheet'!G17/'Balance sheet'!$C17</f>
        <v>285.114777257512</v>
      </c>
      <c r="AD18" s="153">
        <f>'Balance sheet'!H17/'Balance sheet'!$C17</f>
        <v>187.791600161831</v>
      </c>
      <c r="AE18" s="153">
        <f>'Balance sheet'!I17/'Balance sheet'!$C17</f>
        <v>205.283185428429</v>
      </c>
      <c r="AF18" s="195">
        <f>'Balance sheet'!J17/'Balance sheet'!$C17</f>
        <v>224.908059895099</v>
      </c>
      <c r="AG18" s="153">
        <f>'Balance sheet'!K17/'Balance sheet'!$C17</f>
        <v>253.53653214052</v>
      </c>
      <c r="AH18" s="153">
        <f>'Balance sheet'!L17/'Balance sheet'!$C17</f>
        <v>285.114777257512</v>
      </c>
      <c r="AI18" s="153">
        <f>'Balance sheet'!M17/'Balance sheet'!$C17</f>
        <v>187.791600161831</v>
      </c>
      <c r="AJ18" s="195">
        <f>'Balance sheet'!N17/'Balance sheet'!$C17</f>
        <v>205.283185428429</v>
      </c>
      <c r="AK18" s="153">
        <f>'Balance sheet'!O17/'Balance sheet'!$C17</f>
        <v>224.908059895099</v>
      </c>
      <c r="AL18" s="153">
        <f>'Balance sheet'!P17/'Balance sheet'!$C17</f>
        <v>253.53653214052</v>
      </c>
      <c r="AM18" s="153">
        <f>'Balance sheet'!Q17/'Balance sheet'!$C17</f>
        <v>285.114777257512</v>
      </c>
      <c r="AN18" s="195">
        <f>'Balance sheet'!R17/'Balance sheet'!$C17</f>
        <v>187.791600161831</v>
      </c>
      <c r="AO18" s="153">
        <f>'Balance sheet'!S17/'Balance sheet'!$C17</f>
        <v>205.283185428429</v>
      </c>
      <c r="AP18" s="153">
        <f>'Balance sheet'!T17/'Balance sheet'!$C17</f>
        <v>224.908059895099</v>
      </c>
      <c r="AQ18" s="153">
        <f>'Balance sheet'!U17/'Balance sheet'!$C17</f>
        <v>253.53653214052</v>
      </c>
      <c r="AR18" s="154">
        <f>'Balance sheet'!V17/'Balance sheet'!$C17</f>
        <v>285.114777257512</v>
      </c>
    </row>
    <row r="19" ht="29.25" spans="1:44">
      <c r="A19" s="155" t="s">
        <v>54</v>
      </c>
      <c r="B19" s="156" t="s">
        <v>55</v>
      </c>
      <c r="C19" s="157">
        <f>'Balance sheet'!C18/'Balance sheet'!$C$18</f>
        <v>1</v>
      </c>
      <c r="D19" s="157">
        <f>'Balance sheet'!D18/'Balance sheet'!D$18</f>
        <v>1</v>
      </c>
      <c r="E19" s="157">
        <f>'Balance sheet'!E18/'Balance sheet'!E$18</f>
        <v>1</v>
      </c>
      <c r="F19" s="158">
        <f>'Balance sheet'!F18/'Balance sheet'!F$18</f>
        <v>1</v>
      </c>
      <c r="G19" s="157">
        <f>'Balance sheet'!G18/'Balance sheet'!G$18</f>
        <v>1</v>
      </c>
      <c r="H19" s="157">
        <f>'Balance sheet'!H18/'Balance sheet'!$C$18</f>
        <v>704.353977757735</v>
      </c>
      <c r="I19" s="157">
        <f>'Balance sheet'!I18/'Balance sheet'!I$18</f>
        <v>1</v>
      </c>
      <c r="J19" s="158">
        <f>'Balance sheet'!J18/'Balance sheet'!J$18</f>
        <v>1</v>
      </c>
      <c r="K19" s="157">
        <f>'Balance sheet'!K18/'Balance sheet'!K$18</f>
        <v>1</v>
      </c>
      <c r="L19" s="157">
        <f>'Balance sheet'!L18/'Balance sheet'!L$18</f>
        <v>1</v>
      </c>
      <c r="M19" s="157">
        <f>'Balance sheet'!M18/'Balance sheet'!$C$18</f>
        <v>704.353977757735</v>
      </c>
      <c r="N19" s="158">
        <f>'Balance sheet'!N18/'Balance sheet'!N$18</f>
        <v>1</v>
      </c>
      <c r="O19" s="157">
        <f>'Balance sheet'!O18/'Balance sheet'!O$18</f>
        <v>1</v>
      </c>
      <c r="P19" s="157">
        <f>'Balance sheet'!P18/'Balance sheet'!P$18</f>
        <v>1</v>
      </c>
      <c r="Q19" s="157">
        <f>'Balance sheet'!Q18/'Balance sheet'!Q$18</f>
        <v>1</v>
      </c>
      <c r="R19" s="158">
        <f>'Balance sheet'!R18/'Balance sheet'!$C$18</f>
        <v>704.353977757735</v>
      </c>
      <c r="S19" s="157">
        <f>'Balance sheet'!S18/'Balance sheet'!S$18</f>
        <v>1</v>
      </c>
      <c r="T19" s="157">
        <f>'Balance sheet'!T18/'Balance sheet'!T$18</f>
        <v>1</v>
      </c>
      <c r="U19" s="157">
        <f>'Balance sheet'!U18/'Balance sheet'!U$18</f>
        <v>1</v>
      </c>
      <c r="V19" s="158">
        <f>'Balance sheet'!V18/'Balance sheet'!V$18</f>
        <v>1</v>
      </c>
      <c r="W19" s="185"/>
      <c r="X19" s="186"/>
      <c r="Y19" s="196">
        <f>'Balance sheet'!C18/'Balance sheet'!$C18</f>
        <v>1</v>
      </c>
      <c r="Z19" s="197">
        <f>'Balance sheet'!D18/'Balance sheet'!$C18</f>
        <v>1</v>
      </c>
      <c r="AA19" s="197">
        <f>'Balance sheet'!E18/'Balance sheet'!$C18</f>
        <v>0.999459020192456</v>
      </c>
      <c r="AB19" s="198">
        <f>'Balance sheet'!F18/'Balance sheet'!$C18</f>
        <v>0.980219181579924</v>
      </c>
      <c r="AC19" s="196">
        <f>'Balance sheet'!G18/'Balance sheet'!$C18</f>
        <v>1190.47361261484</v>
      </c>
      <c r="AD19" s="197">
        <f>'Balance sheet'!H18/'Balance sheet'!$C18</f>
        <v>704.353977757735</v>
      </c>
      <c r="AE19" s="197">
        <f>'Balance sheet'!I18/'Balance sheet'!$C18</f>
        <v>760.013122390984</v>
      </c>
      <c r="AF19" s="198">
        <f>'Balance sheet'!J18/'Balance sheet'!$C18</f>
        <v>862.543812666454</v>
      </c>
      <c r="AG19" s="197">
        <f>'Balance sheet'!K18/'Balance sheet'!$C18</f>
        <v>1014.88377788902</v>
      </c>
      <c r="AH19" s="197">
        <f>'Balance sheet'!L18/'Balance sheet'!$C18</f>
        <v>1190.47361261484</v>
      </c>
      <c r="AI19" s="197">
        <f>'Balance sheet'!M18/'Balance sheet'!$C18</f>
        <v>704.353977757735</v>
      </c>
      <c r="AJ19" s="198">
        <f>'Balance sheet'!N18/'Balance sheet'!$C18</f>
        <v>760.013122390984</v>
      </c>
      <c r="AK19" s="197">
        <f>'Balance sheet'!O18/'Balance sheet'!$C18</f>
        <v>862.543812666454</v>
      </c>
      <c r="AL19" s="197">
        <f>'Balance sheet'!P18/'Balance sheet'!$C18</f>
        <v>1014.88377788902</v>
      </c>
      <c r="AM19" s="197">
        <f>'Balance sheet'!Q18/'Balance sheet'!$C18</f>
        <v>1190.47361261484</v>
      </c>
      <c r="AN19" s="198">
        <f>'Balance sheet'!R18/'Balance sheet'!$C18</f>
        <v>704.353977757735</v>
      </c>
      <c r="AO19" s="197">
        <f>'Balance sheet'!S18/'Balance sheet'!$C18</f>
        <v>760.013122390984</v>
      </c>
      <c r="AP19" s="197">
        <f>'Balance sheet'!T18/'Balance sheet'!$C18</f>
        <v>862.543812666454</v>
      </c>
      <c r="AQ19" s="197">
        <f>'Balance sheet'!U18/'Balance sheet'!$C18</f>
        <v>1014.88377788902</v>
      </c>
      <c r="AR19" s="209">
        <f>'Balance sheet'!V18/'Balance sheet'!$C18</f>
        <v>1190.47361261484</v>
      </c>
    </row>
    <row r="20" ht="33" customHeight="1" spans="1:44">
      <c r="A20" s="159" t="s">
        <v>56</v>
      </c>
      <c r="B20" s="160" t="s">
        <v>57</v>
      </c>
      <c r="C20" s="161"/>
      <c r="D20" s="162"/>
      <c r="E20" s="162"/>
      <c r="F20" s="163"/>
      <c r="G20" s="162"/>
      <c r="H20" s="161"/>
      <c r="I20" s="162"/>
      <c r="J20" s="163"/>
      <c r="K20" s="165"/>
      <c r="L20" s="162"/>
      <c r="M20" s="161"/>
      <c r="N20" s="163"/>
      <c r="O20" s="162"/>
      <c r="P20" s="165"/>
      <c r="Q20" s="165"/>
      <c r="R20" s="163"/>
      <c r="S20" s="162"/>
      <c r="T20" s="162"/>
      <c r="U20" s="165"/>
      <c r="V20" s="163"/>
      <c r="Y20" s="199"/>
      <c r="Z20" s="200"/>
      <c r="AA20" s="200"/>
      <c r="AB20" s="201"/>
      <c r="AC20" s="199"/>
      <c r="AD20" s="202"/>
      <c r="AE20" s="200"/>
      <c r="AF20" s="201"/>
      <c r="AG20" s="165"/>
      <c r="AH20" s="200"/>
      <c r="AI20" s="202"/>
      <c r="AJ20" s="201"/>
      <c r="AK20" s="200"/>
      <c r="AL20" s="165"/>
      <c r="AM20" s="165"/>
      <c r="AN20" s="201"/>
      <c r="AO20" s="200"/>
      <c r="AP20" s="200"/>
      <c r="AQ20" s="165"/>
      <c r="AR20" s="163"/>
    </row>
    <row r="21" ht="17.25" customHeight="1" spans="1:44">
      <c r="A21" s="164" t="s">
        <v>58</v>
      </c>
      <c r="B21" s="80" t="s">
        <v>59</v>
      </c>
      <c r="C21" s="165"/>
      <c r="D21" s="165"/>
      <c r="E21" s="165"/>
      <c r="F21" s="163"/>
      <c r="G21" s="165"/>
      <c r="H21" s="165"/>
      <c r="I21" s="165"/>
      <c r="J21" s="163"/>
      <c r="K21" s="165"/>
      <c r="L21" s="165"/>
      <c r="M21" s="165"/>
      <c r="N21" s="163"/>
      <c r="O21" s="165"/>
      <c r="P21" s="165"/>
      <c r="Q21" s="165"/>
      <c r="R21" s="163"/>
      <c r="S21" s="165"/>
      <c r="T21" s="165"/>
      <c r="U21" s="165"/>
      <c r="V21" s="163"/>
      <c r="Y21" s="203"/>
      <c r="Z21" s="165"/>
      <c r="AA21" s="165"/>
      <c r="AB21" s="201"/>
      <c r="AC21" s="203"/>
      <c r="AD21" s="165"/>
      <c r="AE21" s="165"/>
      <c r="AF21" s="201"/>
      <c r="AG21" s="165"/>
      <c r="AH21" s="165"/>
      <c r="AI21" s="165"/>
      <c r="AJ21" s="201"/>
      <c r="AK21" s="165"/>
      <c r="AL21" s="165"/>
      <c r="AM21" s="165"/>
      <c r="AN21" s="201"/>
      <c r="AO21" s="165"/>
      <c r="AP21" s="165"/>
      <c r="AQ21" s="165"/>
      <c r="AR21" s="163"/>
    </row>
    <row r="22" spans="1:44">
      <c r="A22" s="66" t="s">
        <v>60</v>
      </c>
      <c r="B22" s="76" t="s">
        <v>61</v>
      </c>
      <c r="C22" s="145">
        <f>'Balance sheet'!C21/'Balance sheet'!C$44</f>
        <v>0</v>
      </c>
      <c r="D22" s="145">
        <f>'Balance sheet'!D21/'Balance sheet'!D$44</f>
        <v>0</v>
      </c>
      <c r="E22" s="145">
        <f>'Balance sheet'!E21/'Balance sheet'!E$44</f>
        <v>0.00145551336783732</v>
      </c>
      <c r="F22" s="166">
        <f>'Balance sheet'!F21/'Balance sheet'!F$44</f>
        <v>0.000217443284942643</v>
      </c>
      <c r="G22" s="145">
        <f>'Balance sheet'!G21/'Balance sheet'!G$44</f>
        <v>0.0995448284220799</v>
      </c>
      <c r="H22" s="145">
        <f>'Balance sheet'!H21/'Balance sheet'!H$44</f>
        <v>0.152271564204991</v>
      </c>
      <c r="I22" s="145">
        <f>'Balance sheet'!I21/'Balance sheet'!I$44</f>
        <v>0.152350924330149</v>
      </c>
      <c r="J22" s="166">
        <f>'Balance sheet'!J21/'Balance sheet'!J$44</f>
        <v>0.0899478995067888</v>
      </c>
      <c r="K22" s="145">
        <f>'Balance sheet'!K21/'Balance sheet'!K$44</f>
        <v>0.0560518636671036</v>
      </c>
      <c r="L22" s="145">
        <f>'Balance sheet'!L21/'Balance sheet'!L$44</f>
        <v>0.0995448284220799</v>
      </c>
      <c r="M22" s="145">
        <f>'Balance sheet'!M21/'Balance sheet'!M$44</f>
        <v>0.152271564204991</v>
      </c>
      <c r="N22" s="166">
        <f>'Balance sheet'!N21/'Balance sheet'!N$44</f>
        <v>0.152350924330149</v>
      </c>
      <c r="O22" s="145">
        <f>'Balance sheet'!O21/'Balance sheet'!O$44</f>
        <v>0.0899478995067888</v>
      </c>
      <c r="P22" s="145">
        <f>'Balance sheet'!P21/'Balance sheet'!P$44</f>
        <v>0.0560518636671036</v>
      </c>
      <c r="Q22" s="145">
        <f>'Balance sheet'!Q21/'Balance sheet'!Q$44</f>
        <v>0.0995448284220799</v>
      </c>
      <c r="R22" s="166">
        <f>'Balance sheet'!R21/'Balance sheet'!R$44</f>
        <v>0.152271564204991</v>
      </c>
      <c r="S22" s="145">
        <f>'Balance sheet'!S21/'Balance sheet'!S$44</f>
        <v>0.152350924330149</v>
      </c>
      <c r="T22" s="145">
        <f>'Balance sheet'!T21/'Balance sheet'!T$44</f>
        <v>0.0899478995067888</v>
      </c>
      <c r="U22" s="145">
        <f>'Balance sheet'!U21/'Balance sheet'!U$44</f>
        <v>0.0560518636671036</v>
      </c>
      <c r="V22" s="166">
        <f>'Balance sheet'!V21/'Balance sheet'!V$44</f>
        <v>0.0995448284220799</v>
      </c>
      <c r="W22" s="182"/>
      <c r="Y22" s="104" t="e">
        <f>'Balance sheet'!C21/'Balance sheet'!$C21</f>
        <v>#DIV/0!</v>
      </c>
      <c r="Z22" s="111" t="e">
        <f>'Balance sheet'!D21/'Balance sheet'!$C21</f>
        <v>#DIV/0!</v>
      </c>
      <c r="AA22" s="111" t="e">
        <f>'Balance sheet'!E21/'Balance sheet'!$C21</f>
        <v>#DIV/0!</v>
      </c>
      <c r="AB22" s="191" t="e">
        <f>'Balance sheet'!F21/'Balance sheet'!$C21</f>
        <v>#DIV/0!</v>
      </c>
      <c r="AC22" s="104" t="e">
        <f>'Balance sheet'!G21/'Balance sheet'!$C21</f>
        <v>#DIV/0!</v>
      </c>
      <c r="AD22" s="111" t="e">
        <f>'Balance sheet'!H21/'Balance sheet'!$C21</f>
        <v>#DIV/0!</v>
      </c>
      <c r="AE22" s="111" t="e">
        <f>'Balance sheet'!I21/'Balance sheet'!$C21</f>
        <v>#DIV/0!</v>
      </c>
      <c r="AF22" s="191" t="e">
        <f>'Balance sheet'!J21/'Balance sheet'!$C21</f>
        <v>#DIV/0!</v>
      </c>
      <c r="AG22" s="111" t="e">
        <f>'Balance sheet'!K21/'Balance sheet'!$C21</f>
        <v>#DIV/0!</v>
      </c>
      <c r="AH22" s="111" t="e">
        <f>'Balance sheet'!L21/'Balance sheet'!$C21</f>
        <v>#DIV/0!</v>
      </c>
      <c r="AI22" s="111" t="e">
        <f>'Balance sheet'!M21/'Balance sheet'!$C21</f>
        <v>#DIV/0!</v>
      </c>
      <c r="AJ22" s="191" t="e">
        <f>'Balance sheet'!N21/'Balance sheet'!$C21</f>
        <v>#DIV/0!</v>
      </c>
      <c r="AK22" s="111" t="e">
        <f>'Balance sheet'!O21/'Balance sheet'!$C21</f>
        <v>#DIV/0!</v>
      </c>
      <c r="AL22" s="111" t="e">
        <f>'Balance sheet'!P21/'Balance sheet'!$C21</f>
        <v>#DIV/0!</v>
      </c>
      <c r="AM22" s="111" t="e">
        <f>'Balance sheet'!Q21/'Balance sheet'!$C21</f>
        <v>#DIV/0!</v>
      </c>
      <c r="AN22" s="191" t="e">
        <f>'Balance sheet'!R21/'Balance sheet'!$C21</f>
        <v>#DIV/0!</v>
      </c>
      <c r="AO22" s="111" t="e">
        <f>'Balance sheet'!S21/'Balance sheet'!$C21</f>
        <v>#DIV/0!</v>
      </c>
      <c r="AP22" s="111" t="e">
        <f>'Balance sheet'!T21/'Balance sheet'!$C21</f>
        <v>#DIV/0!</v>
      </c>
      <c r="AQ22" s="111" t="e">
        <f>'Balance sheet'!U21/'Balance sheet'!$C21</f>
        <v>#DIV/0!</v>
      </c>
      <c r="AR22" s="112" t="e">
        <f>'Balance sheet'!V21/'Balance sheet'!$C21</f>
        <v>#DIV/0!</v>
      </c>
    </row>
    <row r="23" spans="1:44">
      <c r="A23" s="66" t="s">
        <v>62</v>
      </c>
      <c r="B23" s="76" t="s">
        <v>63</v>
      </c>
      <c r="C23" s="145">
        <f>'Balance sheet'!C22/'Balance sheet'!C$44</f>
        <v>0</v>
      </c>
      <c r="D23" s="145">
        <f>'Balance sheet'!D22/'Balance sheet'!D$44</f>
        <v>0</v>
      </c>
      <c r="E23" s="145">
        <f>'Balance sheet'!E22/'Balance sheet'!E$44</f>
        <v>0.0121360784692535</v>
      </c>
      <c r="F23" s="146">
        <f>'Balance sheet'!F22/'Balance sheet'!F$44</f>
        <v>7.30483448231779e-5</v>
      </c>
      <c r="G23" s="145">
        <f>'Balance sheet'!G22/'Balance sheet'!G$44</f>
        <v>0.0907273240623188</v>
      </c>
      <c r="H23" s="145">
        <f>'Balance sheet'!H22/'Balance sheet'!H$44</f>
        <v>0.080545854209974</v>
      </c>
      <c r="I23" s="145">
        <f>'Balance sheet'!I22/'Balance sheet'!I$44</f>
        <v>0.0854777569981182</v>
      </c>
      <c r="J23" s="146">
        <f>'Balance sheet'!J22/'Balance sheet'!J$44</f>
        <v>0.0922420170847211</v>
      </c>
      <c r="K23" s="145">
        <f>'Balance sheet'!K22/'Balance sheet'!K$44</f>
        <v>0.0831187200415962</v>
      </c>
      <c r="L23" s="145">
        <f>'Balance sheet'!L22/'Balance sheet'!L$44</f>
        <v>0.0907273240623188</v>
      </c>
      <c r="M23" s="145">
        <f>'Balance sheet'!M22/'Balance sheet'!M$44</f>
        <v>0.080545854209974</v>
      </c>
      <c r="N23" s="146">
        <f>'Balance sheet'!N22/'Balance sheet'!N$44</f>
        <v>0.0854777569981182</v>
      </c>
      <c r="O23" s="145">
        <f>'Balance sheet'!O22/'Balance sheet'!O$44</f>
        <v>0.0922420170847211</v>
      </c>
      <c r="P23" s="145">
        <f>'Balance sheet'!P22/'Balance sheet'!P$44</f>
        <v>0.0831187200415962</v>
      </c>
      <c r="Q23" s="145">
        <f>'Balance sheet'!Q22/'Balance sheet'!Q$44</f>
        <v>0.0907273240623188</v>
      </c>
      <c r="R23" s="146">
        <f>'Balance sheet'!R22/'Balance sheet'!R$44</f>
        <v>0.080545854209974</v>
      </c>
      <c r="S23" s="145">
        <f>'Balance sheet'!S22/'Balance sheet'!S$44</f>
        <v>0.0854777569981182</v>
      </c>
      <c r="T23" s="145">
        <f>'Balance sheet'!T22/'Balance sheet'!T$44</f>
        <v>0.0922420170847211</v>
      </c>
      <c r="U23" s="145">
        <f>'Balance sheet'!U22/'Balance sheet'!U$44</f>
        <v>0.0831187200415962</v>
      </c>
      <c r="V23" s="146">
        <f>'Balance sheet'!V22/'Balance sheet'!V$44</f>
        <v>0.0907273240623188</v>
      </c>
      <c r="W23" s="182"/>
      <c r="Y23" s="104" t="e">
        <f>'Balance sheet'!C22/'Balance sheet'!$C22</f>
        <v>#DIV/0!</v>
      </c>
      <c r="Z23" s="111" t="e">
        <f>'Balance sheet'!D22/'Balance sheet'!$C22</f>
        <v>#DIV/0!</v>
      </c>
      <c r="AA23" s="111" t="e">
        <f>'Balance sheet'!E22/'Balance sheet'!$C22</f>
        <v>#DIV/0!</v>
      </c>
      <c r="AB23" s="191" t="e">
        <f>'Balance sheet'!F22/'Balance sheet'!$C22</f>
        <v>#DIV/0!</v>
      </c>
      <c r="AC23" s="104" t="e">
        <f>'Balance sheet'!G22/'Balance sheet'!$C22</f>
        <v>#DIV/0!</v>
      </c>
      <c r="AD23" s="111" t="e">
        <f>'Balance sheet'!H22/'Balance sheet'!$C22</f>
        <v>#DIV/0!</v>
      </c>
      <c r="AE23" s="111" t="e">
        <f>'Balance sheet'!I22/'Balance sheet'!$C22</f>
        <v>#DIV/0!</v>
      </c>
      <c r="AF23" s="191" t="e">
        <f>'Balance sheet'!J22/'Balance sheet'!$C22</f>
        <v>#DIV/0!</v>
      </c>
      <c r="AG23" s="111" t="e">
        <f>'Balance sheet'!K22/'Balance sheet'!$C22</f>
        <v>#DIV/0!</v>
      </c>
      <c r="AH23" s="111" t="e">
        <f>'Balance sheet'!L22/'Balance sheet'!$C22</f>
        <v>#DIV/0!</v>
      </c>
      <c r="AI23" s="111" t="e">
        <f>'Balance sheet'!M22/'Balance sheet'!$C22</f>
        <v>#DIV/0!</v>
      </c>
      <c r="AJ23" s="191" t="e">
        <f>'Balance sheet'!N22/'Balance sheet'!$C22</f>
        <v>#DIV/0!</v>
      </c>
      <c r="AK23" s="111" t="e">
        <f>'Balance sheet'!O22/'Balance sheet'!$C22</f>
        <v>#DIV/0!</v>
      </c>
      <c r="AL23" s="111" t="e">
        <f>'Balance sheet'!P22/'Balance sheet'!$C22</f>
        <v>#DIV/0!</v>
      </c>
      <c r="AM23" s="111" t="e">
        <f>'Balance sheet'!Q22/'Balance sheet'!$C22</f>
        <v>#DIV/0!</v>
      </c>
      <c r="AN23" s="191" t="e">
        <f>'Balance sheet'!R22/'Balance sheet'!$C22</f>
        <v>#DIV/0!</v>
      </c>
      <c r="AO23" s="111" t="e">
        <f>'Balance sheet'!S22/'Balance sheet'!$C22</f>
        <v>#DIV/0!</v>
      </c>
      <c r="AP23" s="111" t="e">
        <f>'Balance sheet'!T22/'Balance sheet'!$C22</f>
        <v>#DIV/0!</v>
      </c>
      <c r="AQ23" s="111" t="e">
        <f>'Balance sheet'!U22/'Balance sheet'!$C22</f>
        <v>#DIV/0!</v>
      </c>
      <c r="AR23" s="112" t="e">
        <f>'Balance sheet'!V22/'Balance sheet'!$C22</f>
        <v>#DIV/0!</v>
      </c>
    </row>
    <row r="24" spans="1:44">
      <c r="A24" s="66" t="s">
        <v>64</v>
      </c>
      <c r="B24" s="76" t="s">
        <v>65</v>
      </c>
      <c r="C24" s="145">
        <f>'Balance sheet'!C23/'Balance sheet'!C$44</f>
        <v>0</v>
      </c>
      <c r="D24" s="145">
        <f>'Balance sheet'!D23/'Balance sheet'!D$44</f>
        <v>0</v>
      </c>
      <c r="E24" s="145">
        <f>'Balance sheet'!E23/'Balance sheet'!E$44</f>
        <v>0</v>
      </c>
      <c r="F24" s="146">
        <f>'Balance sheet'!F23/'Balance sheet'!F$44</f>
        <v>0</v>
      </c>
      <c r="G24" s="145">
        <f>'Balance sheet'!G23/'Balance sheet'!G$44</f>
        <v>0.00649940575904175</v>
      </c>
      <c r="H24" s="145">
        <f>'Balance sheet'!H23/'Balance sheet'!H$44</f>
        <v>0.00697099828364061</v>
      </c>
      <c r="I24" s="145">
        <f>'Balance sheet'!I23/'Balance sheet'!I$44</f>
        <v>0.0089025382922756</v>
      </c>
      <c r="J24" s="146">
        <f>'Balance sheet'!J23/'Balance sheet'!J$44</f>
        <v>0.00844957289471713</v>
      </c>
      <c r="K24" s="145">
        <f>'Balance sheet'!K23/'Balance sheet'!K$44</f>
        <v>0.00818634078255296</v>
      </c>
      <c r="L24" s="145">
        <f>'Balance sheet'!L23/'Balance sheet'!L$44</f>
        <v>0.00649940575904175</v>
      </c>
      <c r="M24" s="145">
        <f>'Balance sheet'!M23/'Balance sheet'!M$44</f>
        <v>0.00697099828364061</v>
      </c>
      <c r="N24" s="146">
        <f>'Balance sheet'!N23/'Balance sheet'!N$44</f>
        <v>0.0089025382922756</v>
      </c>
      <c r="O24" s="145">
        <f>'Balance sheet'!O23/'Balance sheet'!O$44</f>
        <v>0.00844957289471713</v>
      </c>
      <c r="P24" s="145">
        <f>'Balance sheet'!P23/'Balance sheet'!P$44</f>
        <v>0.00818634078255296</v>
      </c>
      <c r="Q24" s="145">
        <f>'Balance sheet'!Q23/'Balance sheet'!Q$44</f>
        <v>0.00649940575904175</v>
      </c>
      <c r="R24" s="146">
        <f>'Balance sheet'!R23/'Balance sheet'!R$44</f>
        <v>0.00697099828364061</v>
      </c>
      <c r="S24" s="145">
        <f>'Balance sheet'!S23/'Balance sheet'!S$44</f>
        <v>0.0089025382922756</v>
      </c>
      <c r="T24" s="145">
        <f>'Balance sheet'!T23/'Balance sheet'!T$44</f>
        <v>0.00844957289471713</v>
      </c>
      <c r="U24" s="145">
        <f>'Balance sheet'!U23/'Balance sheet'!U$44</f>
        <v>0.00818634078255296</v>
      </c>
      <c r="V24" s="146">
        <f>'Balance sheet'!V23/'Balance sheet'!V$44</f>
        <v>0.00649940575904175</v>
      </c>
      <c r="W24" s="182"/>
      <c r="Y24" s="104" t="e">
        <f>'Balance sheet'!C23/'Balance sheet'!$C23</f>
        <v>#DIV/0!</v>
      </c>
      <c r="Z24" s="111" t="e">
        <f>'Balance sheet'!D23/'Balance sheet'!$C23</f>
        <v>#DIV/0!</v>
      </c>
      <c r="AA24" s="111" t="e">
        <f>'Balance sheet'!E23/'Balance sheet'!$C23</f>
        <v>#DIV/0!</v>
      </c>
      <c r="AB24" s="191" t="e">
        <f>'Balance sheet'!F23/'Balance sheet'!$C23</f>
        <v>#DIV/0!</v>
      </c>
      <c r="AC24" s="104" t="e">
        <f>'Balance sheet'!G23/'Balance sheet'!$C23</f>
        <v>#DIV/0!</v>
      </c>
      <c r="AD24" s="111" t="e">
        <f>'Balance sheet'!H23/'Balance sheet'!$C23</f>
        <v>#DIV/0!</v>
      </c>
      <c r="AE24" s="111" t="e">
        <f>'Balance sheet'!I23/'Balance sheet'!$C23</f>
        <v>#DIV/0!</v>
      </c>
      <c r="AF24" s="191" t="e">
        <f>'Balance sheet'!J23/'Balance sheet'!$C23</f>
        <v>#DIV/0!</v>
      </c>
      <c r="AG24" s="111" t="e">
        <f>'Balance sheet'!K23/'Balance sheet'!$C23</f>
        <v>#DIV/0!</v>
      </c>
      <c r="AH24" s="111" t="e">
        <f>'Balance sheet'!L23/'Balance sheet'!$C23</f>
        <v>#DIV/0!</v>
      </c>
      <c r="AI24" s="111" t="e">
        <f>'Balance sheet'!M23/'Balance sheet'!$C23</f>
        <v>#DIV/0!</v>
      </c>
      <c r="AJ24" s="191" t="e">
        <f>'Balance sheet'!N23/'Balance sheet'!$C23</f>
        <v>#DIV/0!</v>
      </c>
      <c r="AK24" s="111" t="e">
        <f>'Balance sheet'!O23/'Balance sheet'!$C23</f>
        <v>#DIV/0!</v>
      </c>
      <c r="AL24" s="111" t="e">
        <f>'Balance sheet'!P23/'Balance sheet'!$C23</f>
        <v>#DIV/0!</v>
      </c>
      <c r="AM24" s="111" t="e">
        <f>'Balance sheet'!Q23/'Balance sheet'!$C23</f>
        <v>#DIV/0!</v>
      </c>
      <c r="AN24" s="191" t="e">
        <f>'Balance sheet'!R23/'Balance sheet'!$C23</f>
        <v>#DIV/0!</v>
      </c>
      <c r="AO24" s="111" t="e">
        <f>'Balance sheet'!S23/'Balance sheet'!$C23</f>
        <v>#DIV/0!</v>
      </c>
      <c r="AP24" s="111" t="e">
        <f>'Balance sheet'!T23/'Balance sheet'!$C23</f>
        <v>#DIV/0!</v>
      </c>
      <c r="AQ24" s="111" t="e">
        <f>'Balance sheet'!U23/'Balance sheet'!$C23</f>
        <v>#DIV/0!</v>
      </c>
      <c r="AR24" s="112" t="e">
        <f>'Balance sheet'!V23/'Balance sheet'!$C23</f>
        <v>#DIV/0!</v>
      </c>
    </row>
    <row r="25" spans="1:44">
      <c r="A25" s="66" t="s">
        <v>66</v>
      </c>
      <c r="B25" s="76" t="s">
        <v>67</v>
      </c>
      <c r="C25" s="145">
        <f>'Balance sheet'!C24/'Balance sheet'!C$44</f>
        <v>0</v>
      </c>
      <c r="D25" s="145">
        <f>'Balance sheet'!D24/'Balance sheet'!D$44</f>
        <v>0</v>
      </c>
      <c r="E25" s="145">
        <f>'Balance sheet'!E24/'Balance sheet'!E$44</f>
        <v>0</v>
      </c>
      <c r="F25" s="146">
        <f>'Balance sheet'!F24/'Balance sheet'!F$44</f>
        <v>0</v>
      </c>
      <c r="G25" s="145">
        <f>'Balance sheet'!G24/'Balance sheet'!G$44</f>
        <v>0.224116689184777</v>
      </c>
      <c r="H25" s="145">
        <f>'Balance sheet'!H24/'Balance sheet'!H$44</f>
        <v>0.350967896521608</v>
      </c>
      <c r="I25" s="145">
        <f>'Balance sheet'!I24/'Balance sheet'!I$44</f>
        <v>0.376536762018118</v>
      </c>
      <c r="J25" s="146">
        <f>'Balance sheet'!J24/'Balance sheet'!J$44</f>
        <v>0.128511566255696</v>
      </c>
      <c r="K25" s="145">
        <f>'Balance sheet'!K24/'Balance sheet'!K$44</f>
        <v>0.144304003349513</v>
      </c>
      <c r="L25" s="145">
        <f>'Balance sheet'!L24/'Balance sheet'!L$44</f>
        <v>0.224116689184777</v>
      </c>
      <c r="M25" s="145">
        <f>'Balance sheet'!M24/'Balance sheet'!M$44</f>
        <v>0.350967896521608</v>
      </c>
      <c r="N25" s="146">
        <f>'Balance sheet'!N24/'Balance sheet'!N$44</f>
        <v>0.376536762018118</v>
      </c>
      <c r="O25" s="145">
        <f>'Balance sheet'!O24/'Balance sheet'!O$44</f>
        <v>0.128511566255696</v>
      </c>
      <c r="P25" s="145">
        <f>'Balance sheet'!P24/'Balance sheet'!P$44</f>
        <v>0.144304003349513</v>
      </c>
      <c r="Q25" s="145">
        <f>'Balance sheet'!Q24/'Balance sheet'!Q$44</f>
        <v>0.224116689184777</v>
      </c>
      <c r="R25" s="146">
        <f>'Balance sheet'!R24/'Balance sheet'!R$44</f>
        <v>0.350967896521608</v>
      </c>
      <c r="S25" s="145">
        <f>'Balance sheet'!S24/'Balance sheet'!S$44</f>
        <v>0.376536762018118</v>
      </c>
      <c r="T25" s="145">
        <f>'Balance sheet'!T24/'Balance sheet'!T$44</f>
        <v>0.128511566255696</v>
      </c>
      <c r="U25" s="145">
        <f>'Balance sheet'!U24/'Balance sheet'!U$44</f>
        <v>0.144304003349513</v>
      </c>
      <c r="V25" s="146">
        <f>'Balance sheet'!V24/'Balance sheet'!V$44</f>
        <v>0.224116689184777</v>
      </c>
      <c r="W25" s="182"/>
      <c r="Y25" s="104" t="e">
        <f>'Balance sheet'!C24/'Balance sheet'!$C24</f>
        <v>#DIV/0!</v>
      </c>
      <c r="Z25" s="111" t="e">
        <f>'Balance sheet'!D24/'Balance sheet'!$C24</f>
        <v>#DIV/0!</v>
      </c>
      <c r="AA25" s="111" t="e">
        <f>'Balance sheet'!E24/'Balance sheet'!$C24</f>
        <v>#DIV/0!</v>
      </c>
      <c r="AB25" s="191" t="e">
        <f>'Balance sheet'!F24/'Balance sheet'!$C24</f>
        <v>#DIV/0!</v>
      </c>
      <c r="AC25" s="104" t="e">
        <f>'Balance sheet'!G24/'Balance sheet'!$C24</f>
        <v>#DIV/0!</v>
      </c>
      <c r="AD25" s="111" t="e">
        <f>'Balance sheet'!H24/'Balance sheet'!$C24</f>
        <v>#DIV/0!</v>
      </c>
      <c r="AE25" s="111" t="e">
        <f>'Balance sheet'!I24/'Balance sheet'!$C24</f>
        <v>#DIV/0!</v>
      </c>
      <c r="AF25" s="191" t="e">
        <f>'Balance sheet'!J24/'Balance sheet'!$C24</f>
        <v>#DIV/0!</v>
      </c>
      <c r="AG25" s="111" t="e">
        <f>'Balance sheet'!K24/'Balance sheet'!$C24</f>
        <v>#DIV/0!</v>
      </c>
      <c r="AH25" s="111" t="e">
        <f>'Balance sheet'!L24/'Balance sheet'!$C24</f>
        <v>#DIV/0!</v>
      </c>
      <c r="AI25" s="111" t="e">
        <f>'Balance sheet'!M24/'Balance sheet'!$C24</f>
        <v>#DIV/0!</v>
      </c>
      <c r="AJ25" s="191" t="e">
        <f>'Balance sheet'!N24/'Balance sheet'!$C24</f>
        <v>#DIV/0!</v>
      </c>
      <c r="AK25" s="111" t="e">
        <f>'Balance sheet'!O24/'Balance sheet'!$C24</f>
        <v>#DIV/0!</v>
      </c>
      <c r="AL25" s="111" t="e">
        <f>'Balance sheet'!P24/'Balance sheet'!$C24</f>
        <v>#DIV/0!</v>
      </c>
      <c r="AM25" s="111" t="e">
        <f>'Balance sheet'!Q24/'Balance sheet'!$C24</f>
        <v>#DIV/0!</v>
      </c>
      <c r="AN25" s="191" t="e">
        <f>'Balance sheet'!R24/'Balance sheet'!$C24</f>
        <v>#DIV/0!</v>
      </c>
      <c r="AO25" s="111" t="e">
        <f>'Balance sheet'!S24/'Balance sheet'!$C24</f>
        <v>#DIV/0!</v>
      </c>
      <c r="AP25" s="111" t="e">
        <f>'Balance sheet'!T24/'Balance sheet'!$C24</f>
        <v>#DIV/0!</v>
      </c>
      <c r="AQ25" s="111" t="e">
        <f>'Balance sheet'!U24/'Balance sheet'!$C24</f>
        <v>#DIV/0!</v>
      </c>
      <c r="AR25" s="112" t="e">
        <f>'Balance sheet'!V24/'Balance sheet'!$C24</f>
        <v>#DIV/0!</v>
      </c>
    </row>
    <row r="26" spans="1:44">
      <c r="A26" s="66" t="s">
        <v>68</v>
      </c>
      <c r="B26" s="76" t="s">
        <v>69</v>
      </c>
      <c r="C26" s="145">
        <f>'Balance sheet'!C25/'Balance sheet'!C$44</f>
        <v>0</v>
      </c>
      <c r="D26" s="145">
        <f>'Balance sheet'!D25/'Balance sheet'!D$44</f>
        <v>0</v>
      </c>
      <c r="E26" s="145">
        <f>'Balance sheet'!E25/'Balance sheet'!E$44</f>
        <v>0</v>
      </c>
      <c r="F26" s="146">
        <f>'Balance sheet'!F25/'Balance sheet'!F$44</f>
        <v>0</v>
      </c>
      <c r="G26" s="145">
        <f>'Balance sheet'!G25/'Balance sheet'!G$44</f>
        <v>0.00029034837939134</v>
      </c>
      <c r="H26" s="145">
        <f>'Balance sheet'!H25/'Balance sheet'!H$44</f>
        <v>1.36360403185389e-5</v>
      </c>
      <c r="I26" s="145">
        <f>'Balance sheet'!I25/'Balance sheet'!I$44</f>
        <v>0.000258110707863944</v>
      </c>
      <c r="J26" s="146">
        <f>'Balance sheet'!J25/'Balance sheet'!J$44</f>
        <v>0.000178953696850947</v>
      </c>
      <c r="K26" s="145">
        <f>'Balance sheet'!K25/'Balance sheet'!K$44</f>
        <v>4.30548077749028e-5</v>
      </c>
      <c r="L26" s="145">
        <f>'Balance sheet'!L25/'Balance sheet'!L$44</f>
        <v>0.00029034837939134</v>
      </c>
      <c r="M26" s="145">
        <f>'Balance sheet'!M25/'Balance sheet'!M$44</f>
        <v>1.36360403185389e-5</v>
      </c>
      <c r="N26" s="146">
        <f>'Balance sheet'!N25/'Balance sheet'!N$44</f>
        <v>0.000258110707863944</v>
      </c>
      <c r="O26" s="145">
        <f>'Balance sheet'!O25/'Balance sheet'!O$44</f>
        <v>0.000178953696850947</v>
      </c>
      <c r="P26" s="145">
        <f>'Balance sheet'!P25/'Balance sheet'!P$44</f>
        <v>4.30548077749028e-5</v>
      </c>
      <c r="Q26" s="145">
        <f>'Balance sheet'!Q25/'Balance sheet'!Q$44</f>
        <v>0.00029034837939134</v>
      </c>
      <c r="R26" s="146">
        <f>'Balance sheet'!R25/'Balance sheet'!R$44</f>
        <v>1.36360403185389e-5</v>
      </c>
      <c r="S26" s="145">
        <f>'Balance sheet'!S25/'Balance sheet'!S$44</f>
        <v>0.000258110707863944</v>
      </c>
      <c r="T26" s="145">
        <f>'Balance sheet'!T25/'Balance sheet'!T$44</f>
        <v>0.000178953696850947</v>
      </c>
      <c r="U26" s="145">
        <f>'Balance sheet'!U25/'Balance sheet'!U$44</f>
        <v>4.30548077749028e-5</v>
      </c>
      <c r="V26" s="146">
        <f>'Balance sheet'!V25/'Balance sheet'!V$44</f>
        <v>0.00029034837939134</v>
      </c>
      <c r="W26" s="182"/>
      <c r="Y26" s="104" t="e">
        <f>'Balance sheet'!C25/'Balance sheet'!$C25</f>
        <v>#DIV/0!</v>
      </c>
      <c r="Z26" s="111" t="e">
        <f>'Balance sheet'!D25/'Balance sheet'!$C25</f>
        <v>#DIV/0!</v>
      </c>
      <c r="AA26" s="111" t="e">
        <f>'Balance sheet'!E25/'Balance sheet'!$C25</f>
        <v>#DIV/0!</v>
      </c>
      <c r="AB26" s="191" t="e">
        <f>'Balance sheet'!F25/'Balance sheet'!$C25</f>
        <v>#DIV/0!</v>
      </c>
      <c r="AC26" s="104" t="e">
        <f>'Balance sheet'!G25/'Balance sheet'!$C25</f>
        <v>#DIV/0!</v>
      </c>
      <c r="AD26" s="111" t="e">
        <f>'Balance sheet'!H25/'Balance sheet'!$C25</f>
        <v>#DIV/0!</v>
      </c>
      <c r="AE26" s="111" t="e">
        <f>'Balance sheet'!I25/'Balance sheet'!$C25</f>
        <v>#DIV/0!</v>
      </c>
      <c r="AF26" s="191" t="e">
        <f>'Balance sheet'!J25/'Balance sheet'!$C25</f>
        <v>#DIV/0!</v>
      </c>
      <c r="AG26" s="111" t="e">
        <f>'Balance sheet'!K25/'Balance sheet'!$C25</f>
        <v>#DIV/0!</v>
      </c>
      <c r="AH26" s="111" t="e">
        <f>'Balance sheet'!L25/'Balance sheet'!$C25</f>
        <v>#DIV/0!</v>
      </c>
      <c r="AI26" s="111" t="e">
        <f>'Balance sheet'!M25/'Balance sheet'!$C25</f>
        <v>#DIV/0!</v>
      </c>
      <c r="AJ26" s="191" t="e">
        <f>'Balance sheet'!N25/'Balance sheet'!$C25</f>
        <v>#DIV/0!</v>
      </c>
      <c r="AK26" s="111" t="e">
        <f>'Balance sheet'!O25/'Balance sheet'!$C25</f>
        <v>#DIV/0!</v>
      </c>
      <c r="AL26" s="111" t="e">
        <f>'Balance sheet'!P25/'Balance sheet'!$C25</f>
        <v>#DIV/0!</v>
      </c>
      <c r="AM26" s="111" t="e">
        <f>'Balance sheet'!Q25/'Balance sheet'!$C25</f>
        <v>#DIV/0!</v>
      </c>
      <c r="AN26" s="191" t="e">
        <f>'Balance sheet'!R25/'Balance sheet'!$C25</f>
        <v>#DIV/0!</v>
      </c>
      <c r="AO26" s="111" t="e">
        <f>'Balance sheet'!S25/'Balance sheet'!$C25</f>
        <v>#DIV/0!</v>
      </c>
      <c r="AP26" s="111" t="e">
        <f>'Balance sheet'!T25/'Balance sheet'!$C25</f>
        <v>#DIV/0!</v>
      </c>
      <c r="AQ26" s="111" t="e">
        <f>'Balance sheet'!U25/'Balance sheet'!$C25</f>
        <v>#DIV/0!</v>
      </c>
      <c r="AR26" s="112" t="e">
        <f>'Balance sheet'!V25/'Balance sheet'!$C25</f>
        <v>#DIV/0!</v>
      </c>
    </row>
    <row r="27" spans="1:44">
      <c r="A27" s="66" t="s">
        <v>70</v>
      </c>
      <c r="B27" s="76" t="s">
        <v>71</v>
      </c>
      <c r="C27" s="145">
        <f>'Balance sheet'!C26/'Balance sheet'!C$44</f>
        <v>0</v>
      </c>
      <c r="D27" s="145">
        <f>'Balance sheet'!D26/'Balance sheet'!D$44</f>
        <v>0</v>
      </c>
      <c r="E27" s="145">
        <f>'Balance sheet'!E26/'Balance sheet'!E$44</f>
        <v>0</v>
      </c>
      <c r="F27" s="146">
        <f>'Balance sheet'!F26/'Balance sheet'!F$44</f>
        <v>0</v>
      </c>
      <c r="G27" s="145">
        <f>'Balance sheet'!G26/'Balance sheet'!G$44</f>
        <v>0.00843115371722668</v>
      </c>
      <c r="H27" s="145">
        <f>'Balance sheet'!H26/'Balance sheet'!H$44</f>
        <v>0.0181251005546832</v>
      </c>
      <c r="I27" s="145">
        <f>'Balance sheet'!I26/'Balance sheet'!I$44</f>
        <v>0.0119569744392757</v>
      </c>
      <c r="J27" s="146">
        <f>'Balance sheet'!J26/'Balance sheet'!J$44</f>
        <v>0.0131004725619407</v>
      </c>
      <c r="K27" s="145">
        <f>'Balance sheet'!K26/'Balance sheet'!K$44</f>
        <v>0.0109770878621018</v>
      </c>
      <c r="L27" s="145">
        <f>'Balance sheet'!L26/'Balance sheet'!L$44</f>
        <v>0.00843115371722668</v>
      </c>
      <c r="M27" s="145">
        <f>'Balance sheet'!M26/'Balance sheet'!M$44</f>
        <v>0.0181251005546832</v>
      </c>
      <c r="N27" s="146">
        <f>'Balance sheet'!N26/'Balance sheet'!N$44</f>
        <v>0.0119569744392757</v>
      </c>
      <c r="O27" s="145">
        <f>'Balance sheet'!O26/'Balance sheet'!O$44</f>
        <v>0.0131004725619407</v>
      </c>
      <c r="P27" s="145">
        <f>'Balance sheet'!P26/'Balance sheet'!P$44</f>
        <v>0.0109770878621018</v>
      </c>
      <c r="Q27" s="145">
        <f>'Balance sheet'!Q26/'Balance sheet'!Q$44</f>
        <v>0.00843115371722668</v>
      </c>
      <c r="R27" s="146">
        <f>'Balance sheet'!R26/'Balance sheet'!R$44</f>
        <v>0.0181251005546832</v>
      </c>
      <c r="S27" s="145">
        <f>'Balance sheet'!S26/'Balance sheet'!S$44</f>
        <v>0.0119569744392757</v>
      </c>
      <c r="T27" s="145">
        <f>'Balance sheet'!T26/'Balance sheet'!T$44</f>
        <v>0.0131004725619407</v>
      </c>
      <c r="U27" s="145">
        <f>'Balance sheet'!U26/'Balance sheet'!U$44</f>
        <v>0.0109770878621018</v>
      </c>
      <c r="V27" s="146">
        <f>'Balance sheet'!V26/'Balance sheet'!V$44</f>
        <v>0.00843115371722668</v>
      </c>
      <c r="W27" s="182"/>
      <c r="Y27" s="104" t="e">
        <f>'Balance sheet'!C26/'Balance sheet'!$C26</f>
        <v>#DIV/0!</v>
      </c>
      <c r="Z27" s="111" t="e">
        <f>'Balance sheet'!D26/'Balance sheet'!$C26</f>
        <v>#DIV/0!</v>
      </c>
      <c r="AA27" s="111" t="e">
        <f>'Balance sheet'!E26/'Balance sheet'!$C26</f>
        <v>#DIV/0!</v>
      </c>
      <c r="AB27" s="191" t="e">
        <f>'Balance sheet'!F26/'Balance sheet'!$C26</f>
        <v>#DIV/0!</v>
      </c>
      <c r="AC27" s="104" t="e">
        <f>'Balance sheet'!G26/'Balance sheet'!$C26</f>
        <v>#DIV/0!</v>
      </c>
      <c r="AD27" s="111" t="e">
        <f>'Balance sheet'!H26/'Balance sheet'!$C26</f>
        <v>#DIV/0!</v>
      </c>
      <c r="AE27" s="111" t="e">
        <f>'Balance sheet'!I26/'Balance sheet'!$C26</f>
        <v>#DIV/0!</v>
      </c>
      <c r="AF27" s="191" t="e">
        <f>'Balance sheet'!J26/'Balance sheet'!$C26</f>
        <v>#DIV/0!</v>
      </c>
      <c r="AG27" s="111" t="e">
        <f>'Balance sheet'!K26/'Balance sheet'!$C26</f>
        <v>#DIV/0!</v>
      </c>
      <c r="AH27" s="111" t="e">
        <f>'Balance sheet'!L26/'Balance sheet'!$C26</f>
        <v>#DIV/0!</v>
      </c>
      <c r="AI27" s="111" t="e">
        <f>'Balance sheet'!M26/'Balance sheet'!$C26</f>
        <v>#DIV/0!</v>
      </c>
      <c r="AJ27" s="191" t="e">
        <f>'Balance sheet'!N26/'Balance sheet'!$C26</f>
        <v>#DIV/0!</v>
      </c>
      <c r="AK27" s="111" t="e">
        <f>'Balance sheet'!O26/'Balance sheet'!$C26</f>
        <v>#DIV/0!</v>
      </c>
      <c r="AL27" s="111" t="e">
        <f>'Balance sheet'!P26/'Balance sheet'!$C26</f>
        <v>#DIV/0!</v>
      </c>
      <c r="AM27" s="111" t="e">
        <f>'Balance sheet'!Q26/'Balance sheet'!$C26</f>
        <v>#DIV/0!</v>
      </c>
      <c r="AN27" s="191" t="e">
        <f>'Balance sheet'!R26/'Balance sheet'!$C26</f>
        <v>#DIV/0!</v>
      </c>
      <c r="AO27" s="111" t="e">
        <f>'Balance sheet'!S26/'Balance sheet'!$C26</f>
        <v>#DIV/0!</v>
      </c>
      <c r="AP27" s="111" t="e">
        <f>'Balance sheet'!T26/'Balance sheet'!$C26</f>
        <v>#DIV/0!</v>
      </c>
      <c r="AQ27" s="111" t="e">
        <f>'Balance sheet'!U26/'Balance sheet'!$C26</f>
        <v>#DIV/0!</v>
      </c>
      <c r="AR27" s="112" t="e">
        <f>'Balance sheet'!V26/'Balance sheet'!$C26</f>
        <v>#DIV/0!</v>
      </c>
    </row>
    <row r="28" spans="1:44">
      <c r="A28" s="66" t="s">
        <v>72</v>
      </c>
      <c r="B28" s="76" t="s">
        <v>73</v>
      </c>
      <c r="C28" s="145">
        <f>'Balance sheet'!C27/'Balance sheet'!C$44</f>
        <v>0</v>
      </c>
      <c r="D28" s="145">
        <f>'Balance sheet'!D27/'Balance sheet'!D$44</f>
        <v>0</v>
      </c>
      <c r="E28" s="145">
        <f>'Balance sheet'!E27/'Balance sheet'!E$44</f>
        <v>0</v>
      </c>
      <c r="F28" s="146">
        <f>'Balance sheet'!F27/'Balance sheet'!F$44</f>
        <v>0</v>
      </c>
      <c r="G28" s="145">
        <f>'Balance sheet'!G27/'Balance sheet'!G$44</f>
        <v>0.00369406849534283</v>
      </c>
      <c r="H28" s="145">
        <f>'Balance sheet'!H27/'Balance sheet'!H$44</f>
        <v>0.00423233148585784</v>
      </c>
      <c r="I28" s="145">
        <f>'Balance sheet'!I27/'Balance sheet'!I$44</f>
        <v>0.00387699660575388</v>
      </c>
      <c r="J28" s="146">
        <f>'Balance sheet'!J27/'Balance sheet'!J$44</f>
        <v>0.000106213608862376</v>
      </c>
      <c r="K28" s="145">
        <f>'Balance sheet'!K27/'Balance sheet'!K$44</f>
        <v>0.013192164046355</v>
      </c>
      <c r="L28" s="145">
        <f>'Balance sheet'!L27/'Balance sheet'!L$44</f>
        <v>0.00369406849534283</v>
      </c>
      <c r="M28" s="145">
        <f>'Balance sheet'!M27/'Balance sheet'!M$44</f>
        <v>0.00423233148585784</v>
      </c>
      <c r="N28" s="146">
        <f>'Balance sheet'!N27/'Balance sheet'!N$44</f>
        <v>0.00387699660575388</v>
      </c>
      <c r="O28" s="145">
        <f>'Balance sheet'!O27/'Balance sheet'!O$44</f>
        <v>0.000106213608862376</v>
      </c>
      <c r="P28" s="145">
        <f>'Balance sheet'!P27/'Balance sheet'!P$44</f>
        <v>0.013192164046355</v>
      </c>
      <c r="Q28" s="145">
        <f>'Balance sheet'!Q27/'Balance sheet'!Q$44</f>
        <v>0.00369406849534283</v>
      </c>
      <c r="R28" s="146">
        <f>'Balance sheet'!R27/'Balance sheet'!R$44</f>
        <v>0.00423233148585784</v>
      </c>
      <c r="S28" s="145">
        <f>'Balance sheet'!S27/'Balance sheet'!S$44</f>
        <v>0.00387699660575388</v>
      </c>
      <c r="T28" s="145">
        <f>'Balance sheet'!T27/'Balance sheet'!T$44</f>
        <v>0.000106213608862376</v>
      </c>
      <c r="U28" s="145">
        <f>'Balance sheet'!U27/'Balance sheet'!U$44</f>
        <v>0.013192164046355</v>
      </c>
      <c r="V28" s="146">
        <f>'Balance sheet'!V27/'Balance sheet'!V$44</f>
        <v>0.00369406849534283</v>
      </c>
      <c r="W28" s="182"/>
      <c r="Y28" s="104" t="e">
        <f>'Balance sheet'!C27/'Balance sheet'!$C27</f>
        <v>#DIV/0!</v>
      </c>
      <c r="Z28" s="111" t="e">
        <f>'Balance sheet'!D27/'Balance sheet'!$C27</f>
        <v>#DIV/0!</v>
      </c>
      <c r="AA28" s="111" t="e">
        <f>'Balance sheet'!E27/'Balance sheet'!$C27</f>
        <v>#DIV/0!</v>
      </c>
      <c r="AB28" s="191" t="e">
        <f>'Balance sheet'!F27/'Balance sheet'!$C27</f>
        <v>#DIV/0!</v>
      </c>
      <c r="AC28" s="104" t="e">
        <f>'Balance sheet'!G27/'Balance sheet'!$C27</f>
        <v>#DIV/0!</v>
      </c>
      <c r="AD28" s="111" t="e">
        <f>'Balance sheet'!H27/'Balance sheet'!$C27</f>
        <v>#DIV/0!</v>
      </c>
      <c r="AE28" s="111" t="e">
        <f>'Balance sheet'!I27/'Balance sheet'!$C27</f>
        <v>#DIV/0!</v>
      </c>
      <c r="AF28" s="191" t="e">
        <f>'Balance sheet'!J27/'Balance sheet'!$C27</f>
        <v>#DIV/0!</v>
      </c>
      <c r="AG28" s="111" t="e">
        <f>'Balance sheet'!K27/'Balance sheet'!$C27</f>
        <v>#DIV/0!</v>
      </c>
      <c r="AH28" s="111" t="e">
        <f>'Balance sheet'!L27/'Balance sheet'!$C27</f>
        <v>#DIV/0!</v>
      </c>
      <c r="AI28" s="111" t="e">
        <f>'Balance sheet'!M27/'Balance sheet'!$C27</f>
        <v>#DIV/0!</v>
      </c>
      <c r="AJ28" s="191" t="e">
        <f>'Balance sheet'!N27/'Balance sheet'!$C27</f>
        <v>#DIV/0!</v>
      </c>
      <c r="AK28" s="111" t="e">
        <f>'Balance sheet'!O27/'Balance sheet'!$C27</f>
        <v>#DIV/0!</v>
      </c>
      <c r="AL28" s="111" t="e">
        <f>'Balance sheet'!P27/'Balance sheet'!$C27</f>
        <v>#DIV/0!</v>
      </c>
      <c r="AM28" s="111" t="e">
        <f>'Balance sheet'!Q27/'Balance sheet'!$C27</f>
        <v>#DIV/0!</v>
      </c>
      <c r="AN28" s="191" t="e">
        <f>'Balance sheet'!R27/'Balance sheet'!$C27</f>
        <v>#DIV/0!</v>
      </c>
      <c r="AO28" s="111" t="e">
        <f>'Balance sheet'!S27/'Balance sheet'!$C27</f>
        <v>#DIV/0!</v>
      </c>
      <c r="AP28" s="111" t="e">
        <f>'Balance sheet'!T27/'Balance sheet'!$C27</f>
        <v>#DIV/0!</v>
      </c>
      <c r="AQ28" s="111" t="e">
        <f>'Balance sheet'!U27/'Balance sheet'!$C27</f>
        <v>#DIV/0!</v>
      </c>
      <c r="AR28" s="112" t="e">
        <f>'Balance sheet'!V27/'Balance sheet'!$C27</f>
        <v>#DIV/0!</v>
      </c>
    </row>
    <row r="29" ht="15.75" spans="1:44">
      <c r="A29" s="66" t="s">
        <v>74</v>
      </c>
      <c r="B29" s="76" t="s">
        <v>75</v>
      </c>
      <c r="C29" s="145">
        <f>'Balance sheet'!C28/'Balance sheet'!C$44</f>
        <v>0</v>
      </c>
      <c r="D29" s="145">
        <f>'Balance sheet'!D28/'Balance sheet'!D$44</f>
        <v>0</v>
      </c>
      <c r="E29" s="145">
        <f>'Balance sheet'!E28/'Balance sheet'!E$44</f>
        <v>0</v>
      </c>
      <c r="F29" s="146">
        <f>'Balance sheet'!I29/'Balance sheet'!F$44</f>
        <v>498.274945931387</v>
      </c>
      <c r="G29" s="145">
        <f>'Balance sheet'!G28/'Balance sheet'!G$44</f>
        <v>0.206433527540462</v>
      </c>
      <c r="H29" s="145">
        <f>'Balance sheet'!H28/'Balance sheet'!H$44</f>
        <v>0.00400130345002235</v>
      </c>
      <c r="I29" s="145">
        <f>'Balance sheet'!I28/'Balance sheet'!I$44</f>
        <v>0.00328497169164382</v>
      </c>
      <c r="J29" s="146">
        <f>'Balance sheet'!J28/'Balance sheet'!J$44</f>
        <v>0.195707919101493</v>
      </c>
      <c r="K29" s="145">
        <f>'Balance sheet'!N29/'Balance sheet'!K$44</f>
        <v>0.481255755923663</v>
      </c>
      <c r="L29" s="145">
        <f>'Balance sheet'!L28/'Balance sheet'!L$44</f>
        <v>0.206433527540462</v>
      </c>
      <c r="M29" s="145">
        <f>'Balance sheet'!M28/'Balance sheet'!M$44</f>
        <v>0.00400130345002235</v>
      </c>
      <c r="N29" s="146">
        <f>'Balance sheet'!N28/'Balance sheet'!N$44</f>
        <v>0.00328497169164382</v>
      </c>
      <c r="O29" s="145">
        <f>'Balance sheet'!O28/'Balance sheet'!O$44</f>
        <v>0.195707919101493</v>
      </c>
      <c r="P29" s="145">
        <f>'Balance sheet'!S29/'Balance sheet'!P$44</f>
        <v>0.481255755923663</v>
      </c>
      <c r="Q29" s="145">
        <f>'Balance sheet'!Q28/'Balance sheet'!Q$44</f>
        <v>0.206433527540462</v>
      </c>
      <c r="R29" s="146">
        <f>'Balance sheet'!R28/'Balance sheet'!R$44</f>
        <v>0.00400130345002235</v>
      </c>
      <c r="S29" s="145">
        <f>'Balance sheet'!S28/'Balance sheet'!S$44</f>
        <v>0.00328497169164382</v>
      </c>
      <c r="T29" s="145">
        <f>'Balance sheet'!T28/'Balance sheet'!T$44</f>
        <v>0.195707919101493</v>
      </c>
      <c r="U29" s="145">
        <f>'Balance sheet'!X29/'Balance sheet'!U$44</f>
        <v>0</v>
      </c>
      <c r="V29" s="146">
        <f>'Balance sheet'!V28/'Balance sheet'!V$44</f>
        <v>0.206433527540462</v>
      </c>
      <c r="W29" s="182"/>
      <c r="Y29" s="104" t="e">
        <f>'Balance sheet'!C28/'Balance sheet'!$C28</f>
        <v>#DIV/0!</v>
      </c>
      <c r="Z29" s="111" t="e">
        <f>'Balance sheet'!D28/'Balance sheet'!$C28</f>
        <v>#DIV/0!</v>
      </c>
      <c r="AA29" s="111" t="e">
        <f>'Balance sheet'!E28/'Balance sheet'!$C28</f>
        <v>#DIV/0!</v>
      </c>
      <c r="AB29" s="191" t="e">
        <f>'Balance sheet'!I29/'Balance sheet'!$C28</f>
        <v>#DIV/0!</v>
      </c>
      <c r="AC29" s="104" t="e">
        <f>'Balance sheet'!G28/'Balance sheet'!$C28</f>
        <v>#DIV/0!</v>
      </c>
      <c r="AD29" s="111" t="e">
        <f>'Balance sheet'!H28/'Balance sheet'!$C28</f>
        <v>#DIV/0!</v>
      </c>
      <c r="AE29" s="111" t="e">
        <f>'Balance sheet'!I28/'Balance sheet'!$C28</f>
        <v>#DIV/0!</v>
      </c>
      <c r="AF29" s="191" t="e">
        <f>'Balance sheet'!J28/'Balance sheet'!$C28</f>
        <v>#DIV/0!</v>
      </c>
      <c r="AG29" s="111" t="e">
        <f>'Balance sheet'!N29/'Balance sheet'!$C28</f>
        <v>#DIV/0!</v>
      </c>
      <c r="AH29" s="111" t="e">
        <f>'Balance sheet'!L28/'Balance sheet'!$C28</f>
        <v>#DIV/0!</v>
      </c>
      <c r="AI29" s="111" t="e">
        <f>'Balance sheet'!M28/'Balance sheet'!$C28</f>
        <v>#DIV/0!</v>
      </c>
      <c r="AJ29" s="191" t="e">
        <f>'Balance sheet'!N28/'Balance sheet'!$C28</f>
        <v>#DIV/0!</v>
      </c>
      <c r="AK29" s="111" t="e">
        <f>'Balance sheet'!O28/'Balance sheet'!$C28</f>
        <v>#DIV/0!</v>
      </c>
      <c r="AL29" s="111" t="e">
        <f>'Balance sheet'!S29/'Balance sheet'!$C28</f>
        <v>#DIV/0!</v>
      </c>
      <c r="AM29" s="111" t="e">
        <f>'Balance sheet'!Q28/'Balance sheet'!$C28</f>
        <v>#DIV/0!</v>
      </c>
      <c r="AN29" s="191" t="e">
        <f>'Balance sheet'!R28/'Balance sheet'!$C28</f>
        <v>#DIV/0!</v>
      </c>
      <c r="AO29" s="111" t="e">
        <f>'Balance sheet'!S28/'Balance sheet'!$C28</f>
        <v>#DIV/0!</v>
      </c>
      <c r="AP29" s="111" t="e">
        <f>'Balance sheet'!T28/'Balance sheet'!$C28</f>
        <v>#DIV/0!</v>
      </c>
      <c r="AQ29" s="111" t="e">
        <f>'Balance sheet'!X29/'Balance sheet'!$C28</f>
        <v>#DIV/0!</v>
      </c>
      <c r="AR29" s="112" t="e">
        <f>'Balance sheet'!V28/'Balance sheet'!$C28</f>
        <v>#DIV/0!</v>
      </c>
    </row>
    <row r="30" ht="15.75" spans="1:44">
      <c r="A30" s="88" t="s">
        <v>76</v>
      </c>
      <c r="B30" s="80" t="s">
        <v>77</v>
      </c>
      <c r="C30" s="167">
        <f>'Balance sheet'!C29/'Balance sheet'!C$44</f>
        <v>0</v>
      </c>
      <c r="D30" s="167">
        <f>'Balance sheet'!D29/'Balance sheet'!D$44</f>
        <v>0</v>
      </c>
      <c r="E30" s="167">
        <f>'Balance sheet'!E29/'Balance sheet'!E$44</f>
        <v>0.0135915918370908</v>
      </c>
      <c r="F30" s="168">
        <f>'Balance sheet'!F29/'Balance sheet'!F$44</f>
        <v>0.00029049162976582</v>
      </c>
      <c r="G30" s="167">
        <f>'Balance sheet'!G29/'Balance sheet'!G$44</f>
        <v>0.63973734556064</v>
      </c>
      <c r="H30" s="167">
        <f>'Balance sheet'!H29/'Balance sheet'!H$44</f>
        <v>0.617128684751095</v>
      </c>
      <c r="I30" s="167">
        <f>'Balance sheet'!I29/'Balance sheet'!I$44</f>
        <v>0.642645035083198</v>
      </c>
      <c r="J30" s="168">
        <f>'Balance sheet'!J29/'Balance sheet'!J$44</f>
        <v>0.52824461471107</v>
      </c>
      <c r="K30" s="167">
        <f>'Balance sheet'!K29/'Balance sheet'!K$44</f>
        <v>0.542785700628332</v>
      </c>
      <c r="L30" s="167">
        <f>'Balance sheet'!L29/'Balance sheet'!L$44</f>
        <v>0.63973734556064</v>
      </c>
      <c r="M30" s="167">
        <f>'Balance sheet'!M29/'Balance sheet'!M$44</f>
        <v>0.617128684751095</v>
      </c>
      <c r="N30" s="168">
        <f>'Balance sheet'!N29/'Balance sheet'!N$44</f>
        <v>0.642645035083198</v>
      </c>
      <c r="O30" s="167">
        <f>'Balance sheet'!O29/'Balance sheet'!O$44</f>
        <v>0.52824461471107</v>
      </c>
      <c r="P30" s="167">
        <f>'Balance sheet'!P29/'Balance sheet'!P$44</f>
        <v>0.542785700628332</v>
      </c>
      <c r="Q30" s="167">
        <f>'Balance sheet'!Q29/'Balance sheet'!Q$44</f>
        <v>0.63973734556064</v>
      </c>
      <c r="R30" s="168">
        <f>'Balance sheet'!R29/'Balance sheet'!R$44</f>
        <v>0.617128684751095</v>
      </c>
      <c r="S30" s="167">
        <f>'Balance sheet'!S29/'Balance sheet'!S$44</f>
        <v>0.642645035083198</v>
      </c>
      <c r="T30" s="167">
        <f>'Balance sheet'!T29/'Balance sheet'!T$44</f>
        <v>0.52824461471107</v>
      </c>
      <c r="U30" s="167">
        <f>'Balance sheet'!U29/'Balance sheet'!U$44</f>
        <v>0.542785700628332</v>
      </c>
      <c r="V30" s="168">
        <f>'Balance sheet'!V29/'Balance sheet'!V$44</f>
        <v>0.63973734556064</v>
      </c>
      <c r="W30" s="187"/>
      <c r="Y30" s="192" t="e">
        <f>'Balance sheet'!C29/'Balance sheet'!$C29</f>
        <v>#DIV/0!</v>
      </c>
      <c r="Z30" s="193" t="e">
        <f>'Balance sheet'!D29/'Balance sheet'!$C29</f>
        <v>#DIV/0!</v>
      </c>
      <c r="AA30" s="193" t="e">
        <f>'Balance sheet'!E29/'Balance sheet'!$C29</f>
        <v>#DIV/0!</v>
      </c>
      <c r="AB30" s="194" t="e">
        <f>'Balance sheet'!F29/'Balance sheet'!$C29</f>
        <v>#DIV/0!</v>
      </c>
      <c r="AC30" s="192" t="e">
        <f>'Balance sheet'!G29/'Balance sheet'!$C29</f>
        <v>#DIV/0!</v>
      </c>
      <c r="AD30" s="193" t="e">
        <f>'Balance sheet'!H29/'Balance sheet'!$C29</f>
        <v>#DIV/0!</v>
      </c>
      <c r="AE30" s="193" t="e">
        <f>'Balance sheet'!I29/'Balance sheet'!$C29</f>
        <v>#DIV/0!</v>
      </c>
      <c r="AF30" s="194" t="e">
        <f>'Balance sheet'!J29/'Balance sheet'!$C29</f>
        <v>#DIV/0!</v>
      </c>
      <c r="AG30" s="193" t="e">
        <f>'Balance sheet'!K29/'Balance sheet'!$C29</f>
        <v>#DIV/0!</v>
      </c>
      <c r="AH30" s="193" t="e">
        <f>'Balance sheet'!L29/'Balance sheet'!$C29</f>
        <v>#DIV/0!</v>
      </c>
      <c r="AI30" s="193" t="e">
        <f>'Balance sheet'!M29/'Balance sheet'!$C29</f>
        <v>#DIV/0!</v>
      </c>
      <c r="AJ30" s="194" t="e">
        <f>'Balance sheet'!N29/'Balance sheet'!$C29</f>
        <v>#DIV/0!</v>
      </c>
      <c r="AK30" s="193" t="e">
        <f>'Balance sheet'!O29/'Balance sheet'!$C29</f>
        <v>#DIV/0!</v>
      </c>
      <c r="AL30" s="193" t="e">
        <f>'Balance sheet'!P29/'Balance sheet'!$C29</f>
        <v>#DIV/0!</v>
      </c>
      <c r="AM30" s="193" t="e">
        <f>'Balance sheet'!Q29/'Balance sheet'!$C29</f>
        <v>#DIV/0!</v>
      </c>
      <c r="AN30" s="194" t="e">
        <f>'Balance sheet'!R29/'Balance sheet'!$C29</f>
        <v>#DIV/0!</v>
      </c>
      <c r="AO30" s="193" t="e">
        <f>'Balance sheet'!S29/'Balance sheet'!$C29</f>
        <v>#DIV/0!</v>
      </c>
      <c r="AP30" s="193" t="e">
        <f>'Balance sheet'!T29/'Balance sheet'!$C29</f>
        <v>#DIV/0!</v>
      </c>
      <c r="AQ30" s="193" t="e">
        <f>'Balance sheet'!U29/'Balance sheet'!$C29</f>
        <v>#DIV/0!</v>
      </c>
      <c r="AR30" s="208" t="e">
        <f>'Balance sheet'!V29/'Balance sheet'!$C29</f>
        <v>#DIV/0!</v>
      </c>
    </row>
    <row r="31" ht="25.5" spans="1:44">
      <c r="A31" s="169" t="s">
        <v>78</v>
      </c>
      <c r="B31" s="76"/>
      <c r="C31" s="145"/>
      <c r="D31" s="145"/>
      <c r="F31" s="113"/>
      <c r="H31" s="145"/>
      <c r="I31" s="145"/>
      <c r="J31" s="113"/>
      <c r="L31" s="145"/>
      <c r="M31" s="145"/>
      <c r="N31" s="113"/>
      <c r="R31" s="113"/>
      <c r="S31" s="145"/>
      <c r="V31" s="113"/>
      <c r="Y31" s="66"/>
      <c r="AC31" s="66"/>
      <c r="AR31" s="67"/>
    </row>
    <row r="32" spans="1:44">
      <c r="A32" s="66" t="s">
        <v>79</v>
      </c>
      <c r="B32" s="76" t="s">
        <v>80</v>
      </c>
      <c r="C32" s="145">
        <f>'Balance sheet'!C31/'Balance sheet'!C$44</f>
        <v>0</v>
      </c>
      <c r="D32" s="145">
        <f>'Balance sheet'!D31/'Balance sheet'!D$44</f>
        <v>0</v>
      </c>
      <c r="E32" s="145">
        <f>'Balance sheet'!E31/'Balance sheet'!E$44</f>
        <v>0</v>
      </c>
      <c r="F32" s="146">
        <f>'Balance sheet'!F31/'Balance sheet'!F$44</f>
        <v>0</v>
      </c>
      <c r="G32" s="145">
        <f>'Balance sheet'!G31/'Balance sheet'!G$44</f>
        <v>0.0333325703166641</v>
      </c>
      <c r="H32" s="145">
        <f>'Balance sheet'!H31/'Balance sheet'!H$44</f>
        <v>0.0311125010188949</v>
      </c>
      <c r="I32" s="145">
        <f>'Balance sheet'!I31/'Balance sheet'!I$44</f>
        <v>0.029061799238504</v>
      </c>
      <c r="J32" s="146">
        <f>'Balance sheet'!J31/'Balance sheet'!J$44</f>
        <v>0.0265272176252099</v>
      </c>
      <c r="K32" s="145">
        <f>'Balance sheet'!K31/'Balance sheet'!K$44</f>
        <v>0.031049825825958</v>
      </c>
      <c r="L32" s="145">
        <f>'Balance sheet'!L31/'Balance sheet'!L$44</f>
        <v>0.0333325703166641</v>
      </c>
      <c r="M32" s="145">
        <f>'Balance sheet'!M31/'Balance sheet'!M$44</f>
        <v>0.0311125010188949</v>
      </c>
      <c r="N32" s="146">
        <f>'Balance sheet'!N31/'Balance sheet'!N$44</f>
        <v>0.029061799238504</v>
      </c>
      <c r="O32" s="145">
        <f>'Balance sheet'!O31/'Balance sheet'!O$44</f>
        <v>0.0265272176252099</v>
      </c>
      <c r="P32" s="145">
        <f>'Balance sheet'!P31/'Balance sheet'!P$44</f>
        <v>0.031049825825958</v>
      </c>
      <c r="Q32" s="145">
        <f>'Balance sheet'!Q31/'Balance sheet'!Q$44</f>
        <v>0.0333325703166641</v>
      </c>
      <c r="R32" s="146">
        <f>'Balance sheet'!R31/'Balance sheet'!R$44</f>
        <v>0.0311125010188949</v>
      </c>
      <c r="S32" s="145">
        <f>'Balance sheet'!S31/'Balance sheet'!S$44</f>
        <v>0.029061799238504</v>
      </c>
      <c r="T32" s="145">
        <f>'Balance sheet'!T31/'Balance sheet'!T$44</f>
        <v>0.0265272176252099</v>
      </c>
      <c r="U32" s="145">
        <f>'Balance sheet'!U31/'Balance sheet'!U$44</f>
        <v>0.031049825825958</v>
      </c>
      <c r="V32" s="146">
        <f>'Balance sheet'!V31/'Balance sheet'!V$44</f>
        <v>0.0333325703166641</v>
      </c>
      <c r="W32" s="182"/>
      <c r="Y32" s="104" t="e">
        <f>'Balance sheet'!C31/'Balance sheet'!$C31</f>
        <v>#DIV/0!</v>
      </c>
      <c r="Z32" s="111" t="e">
        <f>'Balance sheet'!D31/'Balance sheet'!$C31</f>
        <v>#DIV/0!</v>
      </c>
      <c r="AA32" s="111" t="e">
        <f>'Balance sheet'!E31/'Balance sheet'!$C31</f>
        <v>#DIV/0!</v>
      </c>
      <c r="AB32" s="191" t="e">
        <f>'Balance sheet'!F31/'Balance sheet'!$C31</f>
        <v>#DIV/0!</v>
      </c>
      <c r="AC32" s="104" t="e">
        <f>'Balance sheet'!G31/'Balance sheet'!$C31</f>
        <v>#DIV/0!</v>
      </c>
      <c r="AD32" s="111" t="e">
        <f>'Balance sheet'!H31/'Balance sheet'!$C31</f>
        <v>#DIV/0!</v>
      </c>
      <c r="AE32" s="111" t="e">
        <f>'Balance sheet'!I31/'Balance sheet'!$C31</f>
        <v>#DIV/0!</v>
      </c>
      <c r="AF32" s="191" t="e">
        <f>'Balance sheet'!J31/'Balance sheet'!$C31</f>
        <v>#DIV/0!</v>
      </c>
      <c r="AG32" s="111" t="e">
        <f>'Balance sheet'!K31/'Balance sheet'!$C31</f>
        <v>#DIV/0!</v>
      </c>
      <c r="AH32" s="111" t="e">
        <f>'Balance sheet'!L31/'Balance sheet'!$C31</f>
        <v>#DIV/0!</v>
      </c>
      <c r="AI32" s="111" t="e">
        <f>'Balance sheet'!M31/'Balance sheet'!$C31</f>
        <v>#DIV/0!</v>
      </c>
      <c r="AJ32" s="191" t="e">
        <f>'Balance sheet'!N31/'Balance sheet'!$C31</f>
        <v>#DIV/0!</v>
      </c>
      <c r="AK32" s="111" t="e">
        <f>'Balance sheet'!O31/'Balance sheet'!$C31</f>
        <v>#DIV/0!</v>
      </c>
      <c r="AL32" s="111" t="e">
        <f>'Balance sheet'!P31/'Balance sheet'!$C31</f>
        <v>#DIV/0!</v>
      </c>
      <c r="AM32" s="111" t="e">
        <f>'Balance sheet'!Q31/'Balance sheet'!$C31</f>
        <v>#DIV/0!</v>
      </c>
      <c r="AN32" s="191" t="e">
        <f>'Balance sheet'!R31/'Balance sheet'!$C31</f>
        <v>#DIV/0!</v>
      </c>
      <c r="AO32" s="111" t="e">
        <f>'Balance sheet'!S31/'Balance sheet'!$C31</f>
        <v>#DIV/0!</v>
      </c>
      <c r="AP32" s="111" t="e">
        <f>'Balance sheet'!T31/'Balance sheet'!$C31</f>
        <v>#DIV/0!</v>
      </c>
      <c r="AQ32" s="111" t="e">
        <f>'Balance sheet'!U31/'Balance sheet'!$C31</f>
        <v>#DIV/0!</v>
      </c>
      <c r="AR32" s="112" t="e">
        <f>'Balance sheet'!V31/'Balance sheet'!$C31</f>
        <v>#DIV/0!</v>
      </c>
    </row>
    <row r="33" spans="1:44">
      <c r="A33" s="66" t="s">
        <v>109</v>
      </c>
      <c r="B33" s="76" t="s">
        <v>82</v>
      </c>
      <c r="C33" s="145">
        <f>'Balance sheet'!C32/'Balance sheet'!C$44</f>
        <v>0</v>
      </c>
      <c r="D33" s="145">
        <f>'Balance sheet'!D32/'Balance sheet'!D$44</f>
        <v>0</v>
      </c>
      <c r="E33" s="145">
        <f>'Balance sheet'!E32/'Balance sheet'!E$44</f>
        <v>0</v>
      </c>
      <c r="F33" s="146">
        <f>'Balance sheet'!F32/'Balance sheet'!F$44</f>
        <v>0</v>
      </c>
      <c r="G33" s="145">
        <f>'Balance sheet'!G32/'Balance sheet'!G$44</f>
        <v>0.00860383851464174</v>
      </c>
      <c r="H33" s="145">
        <f>'Balance sheet'!H32/'Balance sheet'!H$44</f>
        <v>0</v>
      </c>
      <c r="I33" s="145">
        <f>'Balance sheet'!I32/'Balance sheet'!I$44</f>
        <v>0</v>
      </c>
      <c r="J33" s="146">
        <f>'Balance sheet'!J32/'Balance sheet'!J$44</f>
        <v>0.0169641779656656</v>
      </c>
      <c r="K33" s="145">
        <f>'Balance sheet'!K32/'Balance sheet'!K$44</f>
        <v>0.0126155365545712</v>
      </c>
      <c r="L33" s="145">
        <f>'Balance sheet'!L32/'Balance sheet'!L$44</f>
        <v>0.00860383851464174</v>
      </c>
      <c r="M33" s="145">
        <f>'Balance sheet'!M32/'Balance sheet'!M$44</f>
        <v>0</v>
      </c>
      <c r="N33" s="146">
        <f>'Balance sheet'!N32/'Balance sheet'!N$44</f>
        <v>0</v>
      </c>
      <c r="O33" s="145">
        <f>'Balance sheet'!O32/'Balance sheet'!O$44</f>
        <v>0.0169641779656656</v>
      </c>
      <c r="P33" s="145">
        <f>'Balance sheet'!P32/'Balance sheet'!P$44</f>
        <v>0.0126155365545712</v>
      </c>
      <c r="Q33" s="145">
        <f>'Balance sheet'!Q32/'Balance sheet'!Q$44</f>
        <v>0.00860383851464174</v>
      </c>
      <c r="R33" s="146">
        <f>'Balance sheet'!R32/'Balance sheet'!R$44</f>
        <v>0</v>
      </c>
      <c r="S33" s="145">
        <f>'Balance sheet'!S32/'Balance sheet'!S$44</f>
        <v>0</v>
      </c>
      <c r="T33" s="145">
        <f>'Balance sheet'!T32/'Balance sheet'!T$44</f>
        <v>0.0169641779656656</v>
      </c>
      <c r="U33" s="145">
        <f>'Balance sheet'!U32/'Balance sheet'!U$44</f>
        <v>0.0126155365545712</v>
      </c>
      <c r="V33" s="146">
        <f>'Balance sheet'!V32/'Balance sheet'!V$44</f>
        <v>0.00860383851464174</v>
      </c>
      <c r="W33" s="182"/>
      <c r="Y33" s="104">
        <v>0</v>
      </c>
      <c r="Z33" s="111">
        <v>0</v>
      </c>
      <c r="AA33" s="111">
        <v>0</v>
      </c>
      <c r="AB33" s="191">
        <v>0</v>
      </c>
      <c r="AC33" s="104">
        <v>0</v>
      </c>
      <c r="AD33" s="111">
        <v>0</v>
      </c>
      <c r="AE33" s="111">
        <v>0</v>
      </c>
      <c r="AF33" s="191">
        <v>0</v>
      </c>
      <c r="AG33" s="111">
        <v>0</v>
      </c>
      <c r="AH33" s="111">
        <v>0</v>
      </c>
      <c r="AI33" s="111">
        <v>0</v>
      </c>
      <c r="AJ33" s="191">
        <v>0</v>
      </c>
      <c r="AK33" s="111">
        <v>0</v>
      </c>
      <c r="AL33" s="111">
        <v>0</v>
      </c>
      <c r="AM33" s="111">
        <v>0</v>
      </c>
      <c r="AN33" s="191">
        <v>0</v>
      </c>
      <c r="AO33" s="111">
        <v>0</v>
      </c>
      <c r="AP33" s="111">
        <v>0</v>
      </c>
      <c r="AQ33" s="111">
        <v>0</v>
      </c>
      <c r="AR33" s="112">
        <v>0</v>
      </c>
    </row>
    <row r="34" spans="1:44">
      <c r="A34" s="66" t="s">
        <v>83</v>
      </c>
      <c r="B34" s="76" t="s">
        <v>84</v>
      </c>
      <c r="C34" s="145">
        <f>'Balance sheet'!C33/'Balance sheet'!C$44</f>
        <v>0</v>
      </c>
      <c r="D34" s="145">
        <f>'Balance sheet'!D33/'Balance sheet'!D$44</f>
        <v>0</v>
      </c>
      <c r="E34" s="145">
        <f>'Balance sheet'!E33/'Balance sheet'!E$44</f>
        <v>0</v>
      </c>
      <c r="F34" s="146">
        <f>'Balance sheet'!F33/'Balance sheet'!F$44</f>
        <v>0</v>
      </c>
      <c r="G34" s="145">
        <f>'Balance sheet'!G33/'Balance sheet'!G$44</f>
        <v>0</v>
      </c>
      <c r="H34" s="145">
        <f>'Balance sheet'!H33/'Balance sheet'!H$44</f>
        <v>0</v>
      </c>
      <c r="I34" s="145">
        <f>'Balance sheet'!I33/'Balance sheet'!I$44</f>
        <v>0</v>
      </c>
      <c r="J34" s="146">
        <f>'Balance sheet'!J33/'Balance sheet'!J$44</f>
        <v>0</v>
      </c>
      <c r="K34" s="145">
        <f>'Balance sheet'!K33/'Balance sheet'!K$44</f>
        <v>0</v>
      </c>
      <c r="L34" s="145">
        <f>'Balance sheet'!L33/'Balance sheet'!L$44</f>
        <v>0</v>
      </c>
      <c r="M34" s="145">
        <f>'Balance sheet'!M33/'Balance sheet'!M$44</f>
        <v>0</v>
      </c>
      <c r="N34" s="146">
        <f>'Balance sheet'!N33/'Balance sheet'!N$44</f>
        <v>0</v>
      </c>
      <c r="O34" s="145">
        <f>'Balance sheet'!O33/'Balance sheet'!O$44</f>
        <v>0</v>
      </c>
      <c r="P34" s="145">
        <f>'Balance sheet'!P33/'Balance sheet'!P$44</f>
        <v>0</v>
      </c>
      <c r="Q34" s="145">
        <f>'Balance sheet'!Q33/'Balance sheet'!Q$44</f>
        <v>0</v>
      </c>
      <c r="R34" s="146">
        <f>'Balance sheet'!R33/'Balance sheet'!R$44</f>
        <v>0</v>
      </c>
      <c r="S34" s="145">
        <f>'Balance sheet'!S33/'Balance sheet'!S$44</f>
        <v>0</v>
      </c>
      <c r="T34" s="145">
        <f>'Balance sheet'!T33/'Balance sheet'!T$44</f>
        <v>0</v>
      </c>
      <c r="U34" s="145">
        <f>'Balance sheet'!U33/'Balance sheet'!U$44</f>
        <v>0</v>
      </c>
      <c r="V34" s="146">
        <f>'Balance sheet'!V33/'Balance sheet'!V$44</f>
        <v>0</v>
      </c>
      <c r="W34" s="182"/>
      <c r="Y34" s="104">
        <v>0</v>
      </c>
      <c r="Z34" s="111">
        <v>0</v>
      </c>
      <c r="AA34" s="111">
        <v>0</v>
      </c>
      <c r="AB34" s="191">
        <v>0</v>
      </c>
      <c r="AC34" s="104">
        <v>0</v>
      </c>
      <c r="AD34" s="111">
        <v>0</v>
      </c>
      <c r="AE34" s="111">
        <v>0</v>
      </c>
      <c r="AF34" s="191">
        <v>0</v>
      </c>
      <c r="AG34" s="111">
        <v>0</v>
      </c>
      <c r="AH34" s="111">
        <v>0</v>
      </c>
      <c r="AI34" s="111">
        <v>0</v>
      </c>
      <c r="AJ34" s="191">
        <v>0</v>
      </c>
      <c r="AK34" s="111">
        <v>0</v>
      </c>
      <c r="AL34" s="111">
        <v>0</v>
      </c>
      <c r="AM34" s="111">
        <v>0</v>
      </c>
      <c r="AN34" s="191">
        <v>0</v>
      </c>
      <c r="AO34" s="111">
        <v>0</v>
      </c>
      <c r="AP34" s="111">
        <v>0</v>
      </c>
      <c r="AQ34" s="111">
        <v>0</v>
      </c>
      <c r="AR34" s="112">
        <v>0</v>
      </c>
    </row>
    <row r="35" spans="1:44">
      <c r="A35" s="66" t="s">
        <v>85</v>
      </c>
      <c r="B35" s="76" t="s">
        <v>86</v>
      </c>
      <c r="C35" s="145">
        <f>'Balance sheet'!C34/'Balance sheet'!C$44</f>
        <v>0</v>
      </c>
      <c r="D35" s="145">
        <f>'Balance sheet'!D34/'Balance sheet'!D$44</f>
        <v>0</v>
      </c>
      <c r="E35" s="145">
        <f>'Balance sheet'!E34/'Balance sheet'!E$44</f>
        <v>9.52349357290822e-5</v>
      </c>
      <c r="F35" s="146">
        <f>'Balance sheet'!F34/'Balance sheet'!F$44</f>
        <v>0.000328280918602006</v>
      </c>
      <c r="G35" s="145">
        <f>'Balance sheet'!G34/'Balance sheet'!G$44</f>
        <v>0.0021623489230206</v>
      </c>
      <c r="H35" s="145">
        <f>'Balance sheet'!H34/'Balance sheet'!H$44</f>
        <v>0.00124731603706987</v>
      </c>
      <c r="I35" s="145">
        <f>'Balance sheet'!I34/'Balance sheet'!I$44</f>
        <v>4.42430436746138e-5</v>
      </c>
      <c r="J35" s="146">
        <f>'Balance sheet'!J34/'Balance sheet'!J$44</f>
        <v>4.31241363632686e-5</v>
      </c>
      <c r="K35" s="145">
        <f>'Balance sheet'!K34/'Balance sheet'!K$44</f>
        <v>0.00139001903387914</v>
      </c>
      <c r="L35" s="145">
        <f>'Balance sheet'!L34/'Balance sheet'!L$44</f>
        <v>0.0021623489230206</v>
      </c>
      <c r="M35" s="145">
        <f>'Balance sheet'!M34/'Balance sheet'!M$44</f>
        <v>0.00124731603706987</v>
      </c>
      <c r="N35" s="146">
        <f>'Balance sheet'!N34/'Balance sheet'!N$44</f>
        <v>4.42430436746138e-5</v>
      </c>
      <c r="O35" s="145">
        <f>'Balance sheet'!O34/'Balance sheet'!O$44</f>
        <v>4.31241363632686e-5</v>
      </c>
      <c r="P35" s="145">
        <f>'Balance sheet'!P34/'Balance sheet'!P$44</f>
        <v>0.00139001903387914</v>
      </c>
      <c r="Q35" s="145">
        <f>'Balance sheet'!Q34/'Balance sheet'!Q$44</f>
        <v>0.0021623489230206</v>
      </c>
      <c r="R35" s="146">
        <f>'Balance sheet'!R34/'Balance sheet'!R$44</f>
        <v>0.00124731603706987</v>
      </c>
      <c r="S35" s="145">
        <f>'Balance sheet'!S34/'Balance sheet'!S$44</f>
        <v>4.42430436746138e-5</v>
      </c>
      <c r="T35" s="145">
        <f>'Balance sheet'!T34/'Balance sheet'!T$44</f>
        <v>4.31241363632686e-5</v>
      </c>
      <c r="U35" s="145">
        <f>'Balance sheet'!U34/'Balance sheet'!U$44</f>
        <v>0.00139001903387914</v>
      </c>
      <c r="V35" s="146">
        <f>'Balance sheet'!V34/'Balance sheet'!V$44</f>
        <v>0.0021623489230206</v>
      </c>
      <c r="W35" s="182"/>
      <c r="Y35" s="104" t="e">
        <f>'Balance sheet'!C34/'Balance sheet'!$C34</f>
        <v>#DIV/0!</v>
      </c>
      <c r="Z35" s="111" t="e">
        <f>'Balance sheet'!D34/'Balance sheet'!$C34</f>
        <v>#DIV/0!</v>
      </c>
      <c r="AA35" s="111" t="e">
        <f>'Balance sheet'!E34/'Balance sheet'!$C34</f>
        <v>#DIV/0!</v>
      </c>
      <c r="AB35" s="191" t="e">
        <f>'Balance sheet'!F34/'Balance sheet'!$C34</f>
        <v>#DIV/0!</v>
      </c>
      <c r="AC35" s="104" t="e">
        <f>'Balance sheet'!G34/'Balance sheet'!$C34</f>
        <v>#DIV/0!</v>
      </c>
      <c r="AD35" s="111" t="e">
        <f>'Balance sheet'!H34/'Balance sheet'!$C34</f>
        <v>#DIV/0!</v>
      </c>
      <c r="AE35" s="111" t="e">
        <f>'Balance sheet'!I34/'Balance sheet'!$C34</f>
        <v>#DIV/0!</v>
      </c>
      <c r="AF35" s="191" t="e">
        <f>'Balance sheet'!J34/'Balance sheet'!$C34</f>
        <v>#DIV/0!</v>
      </c>
      <c r="AG35" s="111" t="e">
        <f>'Balance sheet'!K34/'Balance sheet'!$C34</f>
        <v>#DIV/0!</v>
      </c>
      <c r="AH35" s="111" t="e">
        <f>'Balance sheet'!L34/'Balance sheet'!$C34</f>
        <v>#DIV/0!</v>
      </c>
      <c r="AI35" s="111" t="e">
        <f>'Balance sheet'!M34/'Balance sheet'!$C34</f>
        <v>#DIV/0!</v>
      </c>
      <c r="AJ35" s="191" t="e">
        <f>'Balance sheet'!N34/'Balance sheet'!$C34</f>
        <v>#DIV/0!</v>
      </c>
      <c r="AK35" s="111" t="e">
        <f>'Balance sheet'!O34/'Balance sheet'!$C34</f>
        <v>#DIV/0!</v>
      </c>
      <c r="AL35" s="111" t="e">
        <f>'Balance sheet'!P34/'Balance sheet'!$C34</f>
        <v>#DIV/0!</v>
      </c>
      <c r="AM35" s="111" t="e">
        <f>'Balance sheet'!Q34/'Balance sheet'!$C34</f>
        <v>#DIV/0!</v>
      </c>
      <c r="AN35" s="191" t="e">
        <f>'Balance sheet'!R34/'Balance sheet'!$C34</f>
        <v>#DIV/0!</v>
      </c>
      <c r="AO35" s="111" t="e">
        <f>'Balance sheet'!S34/'Balance sheet'!$C34</f>
        <v>#DIV/0!</v>
      </c>
      <c r="AP35" s="111" t="e">
        <f>'Balance sheet'!T34/'Balance sheet'!$C34</f>
        <v>#DIV/0!</v>
      </c>
      <c r="AQ35" s="111" t="e">
        <f>'Balance sheet'!U34/'Balance sheet'!$C34</f>
        <v>#DIV/0!</v>
      </c>
      <c r="AR35" s="112" t="e">
        <f>'Balance sheet'!V34/'Balance sheet'!$C34</f>
        <v>#DIV/0!</v>
      </c>
    </row>
    <row r="36" ht="15.75" spans="1:44">
      <c r="A36" s="66" t="s">
        <v>87</v>
      </c>
      <c r="B36" s="76" t="s">
        <v>88</v>
      </c>
      <c r="C36" s="145">
        <f>'Balance sheet'!C35/'Balance sheet'!C$44</f>
        <v>0</v>
      </c>
      <c r="D36" s="145">
        <f>'Balance sheet'!D35/'Balance sheet'!D$44</f>
        <v>0</v>
      </c>
      <c r="E36" s="145">
        <f>'Balance sheet'!H36/'Balance sheet'!E$44</f>
        <v>46.5772927689995</v>
      </c>
      <c r="F36" s="146">
        <f>'Balance sheet'!F35/'Balance sheet'!F$44</f>
        <v>0</v>
      </c>
      <c r="G36" s="145">
        <f>'Balance sheet'!H35/'Balance sheet'!G$44</f>
        <v>0.0199578800231055</v>
      </c>
      <c r="H36" s="145">
        <f>'Balance sheet'!H35/'Balance sheet'!H$44</f>
        <v>0.0337320868221348</v>
      </c>
      <c r="I36" s="145">
        <f>'Balance sheet'!I35/'Balance sheet'!I$44</f>
        <v>0.0179816741968935</v>
      </c>
      <c r="J36" s="146">
        <f>'Balance sheet'!M36/'Balance sheet'!J$44</f>
        <v>0.0539707023695538</v>
      </c>
      <c r="K36" s="145">
        <f>'Balance sheet'!K35/'Balance sheet'!K$44</f>
        <v>0.15953463401254</v>
      </c>
      <c r="L36" s="145">
        <f>'Balance sheet'!M35/'Balance sheet'!L$44</f>
        <v>0.0199578800231055</v>
      </c>
      <c r="M36" s="145">
        <f>'Balance sheet'!M35/'Balance sheet'!M$44</f>
        <v>0.0337320868221348</v>
      </c>
      <c r="N36" s="146">
        <f>'Balance sheet'!N35/'Balance sheet'!N$44</f>
        <v>0.0179816741968935</v>
      </c>
      <c r="O36" s="145">
        <f>'Balance sheet'!R36/'Balance sheet'!O$44</f>
        <v>0.0539707023695538</v>
      </c>
      <c r="P36" s="145">
        <f>'Balance sheet'!P35/'Balance sheet'!P$44</f>
        <v>0.15953463401254</v>
      </c>
      <c r="Q36" s="145">
        <f>'Balance sheet'!R35/'Balance sheet'!Q$44</f>
        <v>0.0199578800231055</v>
      </c>
      <c r="R36" s="146">
        <f>'Balance sheet'!R35/'Balance sheet'!R$44</f>
        <v>0.0337320868221348</v>
      </c>
      <c r="S36" s="145">
        <f>'Balance sheet'!S35/'Balance sheet'!S$44</f>
        <v>0.0179816741968935</v>
      </c>
      <c r="T36" s="145">
        <f>'Balance sheet'!W36/'Balance sheet'!T$44</f>
        <v>0</v>
      </c>
      <c r="U36" s="145">
        <f>'Balance sheet'!U35/'Balance sheet'!U$44</f>
        <v>0.15953463401254</v>
      </c>
      <c r="V36" s="146">
        <f>'Balance sheet'!W35/'Balance sheet'!V$44</f>
        <v>0</v>
      </c>
      <c r="W36" s="182"/>
      <c r="Y36" s="104" t="e">
        <f>'Balance sheet'!C35/'Balance sheet'!$C35</f>
        <v>#DIV/0!</v>
      </c>
      <c r="Z36" s="111" t="e">
        <f>'Balance sheet'!D35/'Balance sheet'!$C35</f>
        <v>#DIV/0!</v>
      </c>
      <c r="AA36" s="111" t="e">
        <f>'Balance sheet'!H36/'Balance sheet'!$C35</f>
        <v>#DIV/0!</v>
      </c>
      <c r="AB36" s="191" t="e">
        <f>'Balance sheet'!F35/'Balance sheet'!$C35</f>
        <v>#DIV/0!</v>
      </c>
      <c r="AC36" s="104" t="e">
        <f>'Balance sheet'!H35/'Balance sheet'!$C35</f>
        <v>#DIV/0!</v>
      </c>
      <c r="AD36" s="111" t="e">
        <f>'Balance sheet'!H35/'Balance sheet'!$C35</f>
        <v>#DIV/0!</v>
      </c>
      <c r="AE36" s="111" t="e">
        <f>'Balance sheet'!I35/'Balance sheet'!$C35</f>
        <v>#DIV/0!</v>
      </c>
      <c r="AF36" s="191" t="e">
        <f>'Balance sheet'!M36/'Balance sheet'!$C35</f>
        <v>#DIV/0!</v>
      </c>
      <c r="AG36" s="111" t="e">
        <f>'Balance sheet'!K35/'Balance sheet'!$C35</f>
        <v>#DIV/0!</v>
      </c>
      <c r="AH36" s="111" t="e">
        <f>'Balance sheet'!M35/'Balance sheet'!$C35</f>
        <v>#DIV/0!</v>
      </c>
      <c r="AI36" s="111" t="e">
        <f>'Balance sheet'!M35/'Balance sheet'!$C35</f>
        <v>#DIV/0!</v>
      </c>
      <c r="AJ36" s="191" t="e">
        <f>'Balance sheet'!N35/'Balance sheet'!$C35</f>
        <v>#DIV/0!</v>
      </c>
      <c r="AK36" s="111" t="e">
        <f>'Balance sheet'!R36/'Balance sheet'!$C35</f>
        <v>#DIV/0!</v>
      </c>
      <c r="AL36" s="111" t="e">
        <f>'Balance sheet'!P35/'Balance sheet'!$C35</f>
        <v>#DIV/0!</v>
      </c>
      <c r="AM36" s="111" t="e">
        <f>'Balance sheet'!R35/'Balance sheet'!$C35</f>
        <v>#DIV/0!</v>
      </c>
      <c r="AN36" s="191" t="e">
        <f>'Balance sheet'!R35/'Balance sheet'!$C35</f>
        <v>#DIV/0!</v>
      </c>
      <c r="AO36" s="111" t="e">
        <f>'Balance sheet'!S35/'Balance sheet'!$C35</f>
        <v>#DIV/0!</v>
      </c>
      <c r="AP36" s="111" t="e">
        <f>'Balance sheet'!W36/'Balance sheet'!$C35</f>
        <v>#DIV/0!</v>
      </c>
      <c r="AQ36" s="111" t="e">
        <f>'Balance sheet'!U35/'Balance sheet'!$C35</f>
        <v>#DIV/0!</v>
      </c>
      <c r="AR36" s="112" t="e">
        <f>'Balance sheet'!W35/'Balance sheet'!$C35</f>
        <v>#DIV/0!</v>
      </c>
    </row>
    <row r="37" ht="15.75" spans="1:44">
      <c r="A37" s="88" t="s">
        <v>89</v>
      </c>
      <c r="B37" s="80" t="s">
        <v>90</v>
      </c>
      <c r="C37" s="167">
        <f>'Balance sheet'!C36/'Balance sheet'!C$44</f>
        <v>0</v>
      </c>
      <c r="D37" s="167">
        <f>'Balance sheet'!D36/'Balance sheet'!D$44</f>
        <v>0</v>
      </c>
      <c r="E37" s="167">
        <f>'Balance sheet'!E36/'Balance sheet'!E$44</f>
        <v>9.52349357290822e-5</v>
      </c>
      <c r="F37" s="168">
        <f>'Balance sheet'!F36/'Balance sheet'!F$44</f>
        <v>0.000328280918602006</v>
      </c>
      <c r="G37" s="167">
        <f>'Balance sheet'!G36/'Balance sheet'!G$44</f>
        <v>0.133315937911944</v>
      </c>
      <c r="H37" s="167">
        <f>'Balance sheet'!H36/'Balance sheet'!H$44</f>
        <v>0.0660919038780996</v>
      </c>
      <c r="I37" s="167">
        <f>'Balance sheet'!I36/'Balance sheet'!I$44</f>
        <v>0.0470877164790721</v>
      </c>
      <c r="J37" s="168">
        <f>'Balance sheet'!J36/'Balance sheet'!J$44</f>
        <v>0.186619076776049</v>
      </c>
      <c r="K37" s="167">
        <f>'Balance sheet'!K36/'Balance sheet'!K$44</f>
        <v>0.204590015426949</v>
      </c>
      <c r="L37" s="167">
        <f>'Balance sheet'!L36/'Balance sheet'!L$44</f>
        <v>0.133315937911944</v>
      </c>
      <c r="M37" s="167">
        <f>'Balance sheet'!M36/'Balance sheet'!M$44</f>
        <v>0.0660919038780996</v>
      </c>
      <c r="N37" s="168">
        <f>'Balance sheet'!N36/'Balance sheet'!N$44</f>
        <v>0.0470877164790721</v>
      </c>
      <c r="O37" s="167">
        <f>'Balance sheet'!O36/'Balance sheet'!O$44</f>
        <v>0.186619076776049</v>
      </c>
      <c r="P37" s="167">
        <f>'Balance sheet'!P36/'Balance sheet'!P$44</f>
        <v>0.204590015426949</v>
      </c>
      <c r="Q37" s="167">
        <f>'Balance sheet'!Q36/'Balance sheet'!Q$44</f>
        <v>0.133315937911944</v>
      </c>
      <c r="R37" s="168">
        <f>'Balance sheet'!R36/'Balance sheet'!R$44</f>
        <v>0.0660919038780996</v>
      </c>
      <c r="S37" s="167">
        <f>'Balance sheet'!S36/'Balance sheet'!S$44</f>
        <v>0.0470877164790721</v>
      </c>
      <c r="T37" s="167">
        <f>'Balance sheet'!T36/'Balance sheet'!T$44</f>
        <v>0.186619076776049</v>
      </c>
      <c r="U37" s="167">
        <f>'Balance sheet'!U36/'Balance sheet'!U$44</f>
        <v>0.204590015426949</v>
      </c>
      <c r="V37" s="168">
        <f>'Balance sheet'!V36/'Balance sheet'!V$44</f>
        <v>0.133315937911944</v>
      </c>
      <c r="W37" s="187"/>
      <c r="Y37" s="192" t="e">
        <f>'Balance sheet'!C36/'Balance sheet'!$C36</f>
        <v>#DIV/0!</v>
      </c>
      <c r="Z37" s="193" t="e">
        <f>'Balance sheet'!D36/'Balance sheet'!$C36</f>
        <v>#DIV/0!</v>
      </c>
      <c r="AA37" s="193" t="e">
        <f>'Balance sheet'!E36/'Balance sheet'!$C36</f>
        <v>#DIV/0!</v>
      </c>
      <c r="AB37" s="194" t="e">
        <f>'Balance sheet'!F36/'Balance sheet'!$C36</f>
        <v>#DIV/0!</v>
      </c>
      <c r="AC37" s="192" t="e">
        <f>'Balance sheet'!G36/'Balance sheet'!$C36</f>
        <v>#DIV/0!</v>
      </c>
      <c r="AD37" s="193" t="e">
        <f>'Balance sheet'!H36/'Balance sheet'!$C36</f>
        <v>#DIV/0!</v>
      </c>
      <c r="AE37" s="193" t="e">
        <f>'Balance sheet'!I36/'Balance sheet'!$C36</f>
        <v>#DIV/0!</v>
      </c>
      <c r="AF37" s="194" t="e">
        <f>'Balance sheet'!J36/'Balance sheet'!$C36</f>
        <v>#DIV/0!</v>
      </c>
      <c r="AG37" s="193" t="e">
        <f>'Balance sheet'!K36/'Balance sheet'!$C36</f>
        <v>#DIV/0!</v>
      </c>
      <c r="AH37" s="193" t="e">
        <f>'Balance sheet'!L36/'Balance sheet'!$C36</f>
        <v>#DIV/0!</v>
      </c>
      <c r="AI37" s="193" t="e">
        <f>'Balance sheet'!M36/'Balance sheet'!$C36</f>
        <v>#DIV/0!</v>
      </c>
      <c r="AJ37" s="194" t="e">
        <f>'Balance sheet'!N36/'Balance sheet'!$C36</f>
        <v>#DIV/0!</v>
      </c>
      <c r="AK37" s="193" t="e">
        <f>'Balance sheet'!O36/'Balance sheet'!$C36</f>
        <v>#DIV/0!</v>
      </c>
      <c r="AL37" s="193" t="e">
        <f>'Balance sheet'!P36/'Balance sheet'!$C36</f>
        <v>#DIV/0!</v>
      </c>
      <c r="AM37" s="193" t="e">
        <f>'Balance sheet'!Q36/'Balance sheet'!$C36</f>
        <v>#DIV/0!</v>
      </c>
      <c r="AN37" s="194" t="e">
        <f>'Balance sheet'!R36/'Balance sheet'!$C36</f>
        <v>#DIV/0!</v>
      </c>
      <c r="AO37" s="193" t="e">
        <f>'Balance sheet'!S36/'Balance sheet'!$C36</f>
        <v>#DIV/0!</v>
      </c>
      <c r="AP37" s="193" t="e">
        <f>'Balance sheet'!T36/'Balance sheet'!$C36</f>
        <v>#DIV/0!</v>
      </c>
      <c r="AQ37" s="193" t="e">
        <f>'Balance sheet'!U36/'Balance sheet'!$C36</f>
        <v>#DIV/0!</v>
      </c>
      <c r="AR37" s="208" t="e">
        <f>'Balance sheet'!V36/'Balance sheet'!$C36</f>
        <v>#DIV/0!</v>
      </c>
    </row>
    <row r="38" ht="15.75" spans="1:44">
      <c r="A38" s="170" t="s">
        <v>91</v>
      </c>
      <c r="B38" s="80" t="s">
        <v>92</v>
      </c>
      <c r="C38" s="167">
        <f>'Balance sheet'!C37/'Balance sheet'!C$44</f>
        <v>0</v>
      </c>
      <c r="D38" s="167">
        <f>'Balance sheet'!D37/'Balance sheet'!D$44</f>
        <v>0</v>
      </c>
      <c r="E38" s="167">
        <f>'Balance sheet'!E37/'Balance sheet'!E$44</f>
        <v>0.0136868267728199</v>
      </c>
      <c r="F38" s="168">
        <f>'Balance sheet'!F37/'Balance sheet'!F$44</f>
        <v>0.000618772548367827</v>
      </c>
      <c r="G38" s="167">
        <f>'Balance sheet'!G37/'Balance sheet'!G$44</f>
        <v>0.773053283472584</v>
      </c>
      <c r="H38" s="167">
        <f>'Balance sheet'!H37/'Balance sheet'!H$44</f>
        <v>0.683220588629195</v>
      </c>
      <c r="I38" s="167">
        <f>'Balance sheet'!I37/'Balance sheet'!I$44</f>
        <v>0.689732751562271</v>
      </c>
      <c r="J38" s="168">
        <f>'Balance sheet'!J37/'Balance sheet'!J$44</f>
        <v>0.714863691487119</v>
      </c>
      <c r="K38" s="167">
        <f>'Balance sheet'!K37/'Balance sheet'!K$44</f>
        <v>0.74737571605528</v>
      </c>
      <c r="L38" s="167">
        <f>'Balance sheet'!L37/'Balance sheet'!L$44</f>
        <v>0.773053283472584</v>
      </c>
      <c r="M38" s="167">
        <f>'Balance sheet'!M37/'Balance sheet'!M$44</f>
        <v>0.683220588629195</v>
      </c>
      <c r="N38" s="168">
        <f>'Balance sheet'!N37/'Balance sheet'!N$44</f>
        <v>0.689732751562271</v>
      </c>
      <c r="O38" s="167">
        <f>'Balance sheet'!O37/'Balance sheet'!O$44</f>
        <v>0.714863691487119</v>
      </c>
      <c r="P38" s="167">
        <f>'Balance sheet'!P37/'Balance sheet'!P$44</f>
        <v>0.74737571605528</v>
      </c>
      <c r="Q38" s="167">
        <f>'Balance sheet'!Q37/'Balance sheet'!Q$44</f>
        <v>0.773053283472584</v>
      </c>
      <c r="R38" s="168">
        <f>'Balance sheet'!R37/'Balance sheet'!R$44</f>
        <v>0.683220588629195</v>
      </c>
      <c r="S38" s="167">
        <f>'Balance sheet'!S37/'Balance sheet'!S$44</f>
        <v>0.689732751562271</v>
      </c>
      <c r="T38" s="167">
        <f>'Balance sheet'!T37/'Balance sheet'!T$44</f>
        <v>0.714863691487119</v>
      </c>
      <c r="U38" s="167">
        <f>'Balance sheet'!U37/'Balance sheet'!U$44</f>
        <v>0.74737571605528</v>
      </c>
      <c r="V38" s="168">
        <f>'Balance sheet'!V37/'Balance sheet'!V$44</f>
        <v>0.773053283472584</v>
      </c>
      <c r="W38" s="187"/>
      <c r="Y38" s="192" t="e">
        <f>'Balance sheet'!C37/'Balance sheet'!$C37</f>
        <v>#DIV/0!</v>
      </c>
      <c r="Z38" s="193" t="e">
        <f>'Balance sheet'!D37/'Balance sheet'!$C37</f>
        <v>#DIV/0!</v>
      </c>
      <c r="AA38" s="193" t="e">
        <f>'Balance sheet'!E37/'Balance sheet'!$C37</f>
        <v>#DIV/0!</v>
      </c>
      <c r="AB38" s="194" t="e">
        <f>'Balance sheet'!F37/'Balance sheet'!$C37</f>
        <v>#DIV/0!</v>
      </c>
      <c r="AC38" s="192" t="e">
        <f>'Balance sheet'!G37/'Balance sheet'!$C37</f>
        <v>#DIV/0!</v>
      </c>
      <c r="AD38" s="193" t="e">
        <f>'Balance sheet'!H37/'Balance sheet'!$C37</f>
        <v>#DIV/0!</v>
      </c>
      <c r="AE38" s="193" t="e">
        <f>'Balance sheet'!I37/'Balance sheet'!$C37</f>
        <v>#DIV/0!</v>
      </c>
      <c r="AF38" s="194" t="e">
        <f>'Balance sheet'!J37/'Balance sheet'!$C37</f>
        <v>#DIV/0!</v>
      </c>
      <c r="AG38" s="193" t="e">
        <f>'Balance sheet'!K37/'Balance sheet'!$C37</f>
        <v>#DIV/0!</v>
      </c>
      <c r="AH38" s="193" t="e">
        <f>'Balance sheet'!L37/'Balance sheet'!$C37</f>
        <v>#DIV/0!</v>
      </c>
      <c r="AI38" s="193" t="e">
        <f>'Balance sheet'!M37/'Balance sheet'!$C37</f>
        <v>#DIV/0!</v>
      </c>
      <c r="AJ38" s="194" t="e">
        <f>'Balance sheet'!N37/'Balance sheet'!$C37</f>
        <v>#DIV/0!</v>
      </c>
      <c r="AK38" s="193" t="e">
        <f>'Balance sheet'!O37/'Balance sheet'!$C37</f>
        <v>#DIV/0!</v>
      </c>
      <c r="AL38" s="193" t="e">
        <f>'Balance sheet'!P37/'Balance sheet'!$C37</f>
        <v>#DIV/0!</v>
      </c>
      <c r="AM38" s="193" t="e">
        <f>'Balance sheet'!Q37/'Balance sheet'!$C37</f>
        <v>#DIV/0!</v>
      </c>
      <c r="AN38" s="194" t="e">
        <f>'Balance sheet'!R37/'Balance sheet'!$C37</f>
        <v>#DIV/0!</v>
      </c>
      <c r="AO38" s="193" t="e">
        <f>'Balance sheet'!S37/'Balance sheet'!$C37</f>
        <v>#DIV/0!</v>
      </c>
      <c r="AP38" s="193" t="e">
        <f>'Balance sheet'!T37/'Balance sheet'!$C37</f>
        <v>#DIV/0!</v>
      </c>
      <c r="AQ38" s="193" t="e">
        <f>'Balance sheet'!U37/'Balance sheet'!$C37</f>
        <v>#DIV/0!</v>
      </c>
      <c r="AR38" s="208" t="e">
        <f>'Balance sheet'!V37/'Balance sheet'!$C37</f>
        <v>#DIV/0!</v>
      </c>
    </row>
    <row r="39" ht="25.5" spans="1:44">
      <c r="A39" s="169" t="s">
        <v>93</v>
      </c>
      <c r="B39" s="76" t="s">
        <v>94</v>
      </c>
      <c r="C39" s="145"/>
      <c r="D39" s="145"/>
      <c r="F39" s="113"/>
      <c r="H39" s="145"/>
      <c r="I39" s="145"/>
      <c r="J39" s="113"/>
      <c r="L39" s="145"/>
      <c r="M39" s="145"/>
      <c r="N39" s="113"/>
      <c r="R39" s="113"/>
      <c r="S39" s="145"/>
      <c r="V39" s="113"/>
      <c r="Y39" s="104"/>
      <c r="Z39" s="111"/>
      <c r="AC39" s="104"/>
      <c r="AD39" s="111"/>
      <c r="AE39" s="111"/>
      <c r="AH39" s="111"/>
      <c r="AI39" s="111"/>
      <c r="AO39" s="111"/>
      <c r="AR39" s="67"/>
    </row>
    <row r="40" spans="1:44">
      <c r="A40" s="66" t="s">
        <v>95</v>
      </c>
      <c r="B40" s="76" t="s">
        <v>96</v>
      </c>
      <c r="C40" s="145">
        <f>'Balance sheet'!C39/'Balance sheet'!C$44</f>
        <v>0.968719444687809</v>
      </c>
      <c r="D40" s="145">
        <f>'Balance sheet'!D39/'Balance sheet'!D$44</f>
        <v>0.968719444687809</v>
      </c>
      <c r="E40" s="145">
        <f>'Balance sheet'!E39/'Balance sheet'!E$44</f>
        <v>0.969243786004625</v>
      </c>
      <c r="F40" s="146">
        <f>'Balance sheet'!F39/'Balance sheet'!F$44</f>
        <v>0.988268198472122</v>
      </c>
      <c r="G40" s="145">
        <f>'Balance sheet'!G39/'Balance sheet'!G$44</f>
        <v>0.126818261954635</v>
      </c>
      <c r="H40" s="145">
        <f>'Balance sheet'!H39/'Balance sheet'!H$44</f>
        <v>0.214343638599565</v>
      </c>
      <c r="I40" s="145">
        <f>'Balance sheet'!I39/'Balance sheet'!I$44</f>
        <v>0.198646299658234</v>
      </c>
      <c r="J40" s="146">
        <f>'Balance sheet'!J39/'Balance sheet'!J$44</f>
        <v>0.175033189314699</v>
      </c>
      <c r="K40" s="145">
        <f>'Balance sheet'!K39/'Balance sheet'!K$44</f>
        <v>0.148759688295243</v>
      </c>
      <c r="L40" s="145">
        <f>'Balance sheet'!L39/'Balance sheet'!L$44</f>
        <v>0.126818261954635</v>
      </c>
      <c r="M40" s="145">
        <f>'Balance sheet'!M39/'Balance sheet'!M$44</f>
        <v>0.214343638599565</v>
      </c>
      <c r="N40" s="146">
        <f>'Balance sheet'!N39/'Balance sheet'!N$44</f>
        <v>0.198646299658234</v>
      </c>
      <c r="O40" s="145">
        <f>'Balance sheet'!O39/'Balance sheet'!O$44</f>
        <v>0.175033189314699</v>
      </c>
      <c r="P40" s="145">
        <f>'Balance sheet'!P39/'Balance sheet'!P$44</f>
        <v>0.148759688295243</v>
      </c>
      <c r="Q40" s="145">
        <f>'Balance sheet'!Q39/'Balance sheet'!Q$44</f>
        <v>0.126818261954635</v>
      </c>
      <c r="R40" s="146">
        <f>'Balance sheet'!R39/'Balance sheet'!R$44</f>
        <v>0.214343638599565</v>
      </c>
      <c r="S40" s="145">
        <f>'Balance sheet'!S39/'Balance sheet'!S$44</f>
        <v>0.198646299658234</v>
      </c>
      <c r="T40" s="145">
        <f>'Balance sheet'!T39/'Balance sheet'!T$44</f>
        <v>0.175033189314699</v>
      </c>
      <c r="U40" s="145">
        <f>'Balance sheet'!U39/'Balance sheet'!U$44</f>
        <v>0.148759688295243</v>
      </c>
      <c r="V40" s="146">
        <f>'Balance sheet'!V39/'Balance sheet'!V$44</f>
        <v>0.126818261954635</v>
      </c>
      <c r="W40" s="182"/>
      <c r="Y40" s="104">
        <f>'Balance sheet'!C39/'Balance sheet'!$C39</f>
        <v>1</v>
      </c>
      <c r="Z40" s="111">
        <f>'Balance sheet'!D39/'Balance sheet'!$C39</f>
        <v>1</v>
      </c>
      <c r="AA40" s="111">
        <f>'Balance sheet'!E39/'Balance sheet'!$C39</f>
        <v>1</v>
      </c>
      <c r="AB40" s="191">
        <f>'Balance sheet'!F39/'Balance sheet'!$C39</f>
        <v>1</v>
      </c>
      <c r="AC40" s="104">
        <f>'Balance sheet'!G39/'Balance sheet'!$C39</f>
        <v>155.848832479382</v>
      </c>
      <c r="AD40" s="111">
        <f>'Balance sheet'!H39/'Balance sheet'!$C39</f>
        <v>155.848832479382</v>
      </c>
      <c r="AE40" s="111">
        <f>'Balance sheet'!I39/'Balance sheet'!$C39</f>
        <v>155.848832479382</v>
      </c>
      <c r="AF40" s="191">
        <f>'Balance sheet'!J39/'Balance sheet'!$C39</f>
        <v>155.848832479382</v>
      </c>
      <c r="AG40" s="111">
        <f>'Balance sheet'!K39/'Balance sheet'!$C39</f>
        <v>155.848832479382</v>
      </c>
      <c r="AH40" s="111">
        <f>'Balance sheet'!L39/'Balance sheet'!$C39</f>
        <v>155.848832479382</v>
      </c>
      <c r="AI40" s="111">
        <f>'Balance sheet'!M39/'Balance sheet'!$C39</f>
        <v>155.848832479382</v>
      </c>
      <c r="AJ40" s="191">
        <f>'Balance sheet'!N39/'Balance sheet'!$C39</f>
        <v>155.848832479382</v>
      </c>
      <c r="AK40" s="111">
        <f>'Balance sheet'!O39/'Balance sheet'!$C39</f>
        <v>155.848832479382</v>
      </c>
      <c r="AL40" s="111">
        <f>'Balance sheet'!P39/'Balance sheet'!$C39</f>
        <v>155.848832479382</v>
      </c>
      <c r="AM40" s="111">
        <f>'Balance sheet'!Q39/'Balance sheet'!$C39</f>
        <v>155.848832479382</v>
      </c>
      <c r="AN40" s="191">
        <f>'Balance sheet'!R39/'Balance sheet'!$C39</f>
        <v>155.848832479382</v>
      </c>
      <c r="AO40" s="111">
        <f>'Balance sheet'!S39/'Balance sheet'!$C39</f>
        <v>155.848832479382</v>
      </c>
      <c r="AP40" s="111">
        <f>'Balance sheet'!T39/'Balance sheet'!$C39</f>
        <v>155.848832479382</v>
      </c>
      <c r="AQ40" s="111">
        <f>'Balance sheet'!U39/'Balance sheet'!$C39</f>
        <v>155.848832479382</v>
      </c>
      <c r="AR40" s="112">
        <f>'Balance sheet'!V39/'Balance sheet'!$C39</f>
        <v>155.848832479382</v>
      </c>
    </row>
    <row r="41" spans="1:44">
      <c r="A41" s="66" t="s">
        <v>97</v>
      </c>
      <c r="B41" s="76" t="s">
        <v>98</v>
      </c>
      <c r="C41" s="145">
        <f>'Balance sheet'!C40/'Balance sheet'!C$44</f>
        <v>0.0312805553121912</v>
      </c>
      <c r="D41" s="145">
        <f>'Balance sheet'!D40/'Balance sheet'!D$44</f>
        <v>0.0312805553121912</v>
      </c>
      <c r="E41" s="145">
        <f>'Balance sheet'!E40/'Balance sheet'!E$44</f>
        <v>0.0312974866204798</v>
      </c>
      <c r="F41" s="146">
        <f>'Balance sheet'!F40/'Balance sheet'!F$44</f>
        <v>0.031911796769548</v>
      </c>
      <c r="G41" s="145">
        <f>'Balance sheet'!G40/'Balance sheet'!G$44</f>
        <v>0.0800635646154294</v>
      </c>
      <c r="H41" s="145">
        <f>'Balance sheet'!H40/'Balance sheet'!H$44</f>
        <v>0.0739594902445381</v>
      </c>
      <c r="I41" s="145">
        <f>'Balance sheet'!I40/'Balance sheet'!I$44</f>
        <v>0.0829638350855575</v>
      </c>
      <c r="J41" s="146">
        <f>'Balance sheet'!J40/'Balance sheet'!J$44</f>
        <v>0.0868600298315638</v>
      </c>
      <c r="K41" s="145">
        <f>'Balance sheet'!K40/'Balance sheet'!K$44</f>
        <v>0.0830123419662006</v>
      </c>
      <c r="L41" s="145">
        <f>'Balance sheet'!L40/'Balance sheet'!L$44</f>
        <v>0.0800635646154294</v>
      </c>
      <c r="M41" s="145">
        <f>'Balance sheet'!M40/'Balance sheet'!M$44</f>
        <v>0.0739594902445381</v>
      </c>
      <c r="N41" s="146">
        <f>'Balance sheet'!N40/'Balance sheet'!N$44</f>
        <v>0.0829638350855575</v>
      </c>
      <c r="O41" s="145">
        <f>'Balance sheet'!O40/'Balance sheet'!O$44</f>
        <v>0.0868600298315638</v>
      </c>
      <c r="P41" s="145">
        <f>'Balance sheet'!P40/'Balance sheet'!P$44</f>
        <v>0.0830123419662006</v>
      </c>
      <c r="Q41" s="145">
        <f>'Balance sheet'!Q40/'Balance sheet'!Q$44</f>
        <v>0.0800635646154294</v>
      </c>
      <c r="R41" s="146">
        <f>'Balance sheet'!R40/'Balance sheet'!R$44</f>
        <v>0.0739594902445381</v>
      </c>
      <c r="S41" s="145">
        <f>'Balance sheet'!S40/'Balance sheet'!S$44</f>
        <v>0.0829638350855575</v>
      </c>
      <c r="T41" s="145">
        <f>'Balance sheet'!T40/'Balance sheet'!T$44</f>
        <v>0.0868600298315638</v>
      </c>
      <c r="U41" s="145">
        <f>'Balance sheet'!U40/'Balance sheet'!U$44</f>
        <v>0.0830123419662006</v>
      </c>
      <c r="V41" s="146">
        <f>'Balance sheet'!V40/'Balance sheet'!V$44</f>
        <v>0.0800635646154294</v>
      </c>
      <c r="W41" s="182"/>
      <c r="Y41" s="104">
        <f>'Balance sheet'!C40/'Balance sheet'!$C40</f>
        <v>1</v>
      </c>
      <c r="Z41" s="111">
        <f>'Balance sheet'!D40/'Balance sheet'!$C40</f>
        <v>1</v>
      </c>
      <c r="AA41" s="111">
        <f>'Balance sheet'!E40/'Balance sheet'!$C40</f>
        <v>1</v>
      </c>
      <c r="AB41" s="191">
        <f>'Balance sheet'!F40/'Balance sheet'!$C40</f>
        <v>1</v>
      </c>
      <c r="AC41" s="104">
        <f>'Balance sheet'!G40/'Balance sheet'!$C40</f>
        <v>3047.05463363065</v>
      </c>
      <c r="AD41" s="111">
        <f>'Balance sheet'!H40/'Balance sheet'!$C40</f>
        <v>1665.36880904963</v>
      </c>
      <c r="AE41" s="111">
        <f>'Balance sheet'!I40/'Balance sheet'!$C40</f>
        <v>2015.74437280948</v>
      </c>
      <c r="AF41" s="191">
        <f>'Balance sheet'!J40/'Balance sheet'!$C40</f>
        <v>2395.11672831587</v>
      </c>
      <c r="AG41" s="111">
        <f>'Balance sheet'!K40/'Balance sheet'!$C40</f>
        <v>2693.29870858267</v>
      </c>
      <c r="AH41" s="111">
        <f>'Balance sheet'!L40/'Balance sheet'!$C40</f>
        <v>3047.05463363065</v>
      </c>
      <c r="AI41" s="111">
        <f>'Balance sheet'!M40/'Balance sheet'!$C40</f>
        <v>1665.36880904963</v>
      </c>
      <c r="AJ41" s="191">
        <f>'Balance sheet'!N40/'Balance sheet'!$C40</f>
        <v>2015.74437280948</v>
      </c>
      <c r="AK41" s="111">
        <f>'Balance sheet'!O40/'Balance sheet'!$C40</f>
        <v>2395.11672831587</v>
      </c>
      <c r="AL41" s="111">
        <f>'Balance sheet'!P40/'Balance sheet'!$C40</f>
        <v>2693.29870858267</v>
      </c>
      <c r="AM41" s="111">
        <f>'Balance sheet'!Q40/'Balance sheet'!$C40</f>
        <v>3047.05463363065</v>
      </c>
      <c r="AN41" s="191">
        <f>'Balance sheet'!R40/'Balance sheet'!$C40</f>
        <v>1665.36880904963</v>
      </c>
      <c r="AO41" s="111">
        <f>'Balance sheet'!S40/'Balance sheet'!$C40</f>
        <v>2015.74437280948</v>
      </c>
      <c r="AP41" s="111">
        <f>'Balance sheet'!T40/'Balance sheet'!$C40</f>
        <v>2395.11672831587</v>
      </c>
      <c r="AQ41" s="111">
        <f>'Balance sheet'!U40/'Balance sheet'!$C40</f>
        <v>2693.29870858267</v>
      </c>
      <c r="AR41" s="112">
        <f>'Balance sheet'!V40/'Balance sheet'!$C40</f>
        <v>3047.05463363065</v>
      </c>
    </row>
    <row r="42" spans="1:44">
      <c r="A42" s="66" t="s">
        <v>99</v>
      </c>
      <c r="B42" s="76" t="s">
        <v>100</v>
      </c>
      <c r="C42" s="145">
        <f>'Balance sheet'!C41/'Balance sheet'!C$44</f>
        <v>0</v>
      </c>
      <c r="D42" s="145">
        <f>'Balance sheet'!D41/'Balance sheet'!D$44</f>
        <v>0</v>
      </c>
      <c r="E42" s="145">
        <f>'Balance sheet'!E41/'Balance sheet'!E$44</f>
        <v>-0.0142280993979249</v>
      </c>
      <c r="F42" s="146">
        <f>'Balance sheet'!F41/'Balance sheet'!F$44</f>
        <v>-0.0207987677900373</v>
      </c>
      <c r="G42" s="145">
        <f>'Balance sheet'!G41/'Balance sheet'!G$44</f>
        <v>0.0137047901030729</v>
      </c>
      <c r="H42" s="145">
        <f>'Balance sheet'!H41/'Balance sheet'!H$44</f>
        <v>0.0177076749036292</v>
      </c>
      <c r="I42" s="145">
        <f>'Balance sheet'!I41/'Balance sheet'!I$44</f>
        <v>0.0180229538757107</v>
      </c>
      <c r="J42" s="146">
        <f>'Balance sheet'!J41/'Balance sheet'!J$44</f>
        <v>0.0139989191598873</v>
      </c>
      <c r="K42" s="145">
        <f>'Balance sheet'!K41/'Balance sheet'!K$44</f>
        <v>0.0128547760831366</v>
      </c>
      <c r="L42" s="145">
        <f>'Balance sheet'!L41/'Balance sheet'!L$44</f>
        <v>0.0137047901030729</v>
      </c>
      <c r="M42" s="145">
        <f>'Balance sheet'!M41/'Balance sheet'!M$44</f>
        <v>0.0177076749036292</v>
      </c>
      <c r="N42" s="146">
        <f>'Balance sheet'!N41/'Balance sheet'!N$44</f>
        <v>0.0180229538757107</v>
      </c>
      <c r="O42" s="145">
        <f>'Balance sheet'!O41/'Balance sheet'!O$44</f>
        <v>0.0139989191598873</v>
      </c>
      <c r="P42" s="145">
        <f>'Balance sheet'!P41/'Balance sheet'!P$44</f>
        <v>0.0128547760831366</v>
      </c>
      <c r="Q42" s="145">
        <f>'Balance sheet'!Q41/'Balance sheet'!Q$44</f>
        <v>0.0137047901030729</v>
      </c>
      <c r="R42" s="146">
        <f>'Balance sheet'!R41/'Balance sheet'!R$44</f>
        <v>0.0177076749036292</v>
      </c>
      <c r="S42" s="145">
        <f>'Balance sheet'!S41/'Balance sheet'!S$44</f>
        <v>0.0180229538757107</v>
      </c>
      <c r="T42" s="145">
        <f>'Balance sheet'!T41/'Balance sheet'!T$44</f>
        <v>0.0139989191598873</v>
      </c>
      <c r="U42" s="145">
        <f>'Balance sheet'!U41/'Balance sheet'!U$44</f>
        <v>0.0128547760831366</v>
      </c>
      <c r="V42" s="146">
        <f>'Balance sheet'!V41/'Balance sheet'!V$44</f>
        <v>0.0137047901030729</v>
      </c>
      <c r="W42" s="182"/>
      <c r="Y42" s="104" t="e">
        <f>'Balance sheet'!C41/'Balance sheet'!$C41</f>
        <v>#DIV/0!</v>
      </c>
      <c r="Z42" s="111" t="e">
        <f>'Balance sheet'!D41/'Balance sheet'!$C41</f>
        <v>#DIV/0!</v>
      </c>
      <c r="AA42" s="111" t="e">
        <f>'Balance sheet'!E41/'Balance sheet'!$C41</f>
        <v>#DIV/0!</v>
      </c>
      <c r="AB42" s="191" t="e">
        <f>'Balance sheet'!F41/'Balance sheet'!$C41</f>
        <v>#DIV/0!</v>
      </c>
      <c r="AC42" s="104" t="e">
        <f>'Balance sheet'!G41/'Balance sheet'!$C41</f>
        <v>#DIV/0!</v>
      </c>
      <c r="AD42" s="111" t="e">
        <f>'Balance sheet'!H41/'Balance sheet'!$C41</f>
        <v>#DIV/0!</v>
      </c>
      <c r="AE42" s="111" t="e">
        <f>'Balance sheet'!I41/'Balance sheet'!$C41</f>
        <v>#DIV/0!</v>
      </c>
      <c r="AF42" s="191" t="e">
        <f>'Balance sheet'!J41/'Balance sheet'!$C41</f>
        <v>#DIV/0!</v>
      </c>
      <c r="AG42" s="111" t="e">
        <f>'Balance sheet'!K41/'Balance sheet'!$C41</f>
        <v>#DIV/0!</v>
      </c>
      <c r="AH42" s="111" t="e">
        <f>'Balance sheet'!L41/'Balance sheet'!$C41</f>
        <v>#DIV/0!</v>
      </c>
      <c r="AI42" s="111" t="e">
        <f>'Balance sheet'!M41/'Balance sheet'!$C41</f>
        <v>#DIV/0!</v>
      </c>
      <c r="AJ42" s="191" t="e">
        <f>'Balance sheet'!N41/'Balance sheet'!$C41</f>
        <v>#DIV/0!</v>
      </c>
      <c r="AK42" s="111" t="e">
        <f>'Balance sheet'!O41/'Balance sheet'!$C41</f>
        <v>#DIV/0!</v>
      </c>
      <c r="AL42" s="111" t="e">
        <f>'Balance sheet'!P41/'Balance sheet'!$C41</f>
        <v>#DIV/0!</v>
      </c>
      <c r="AM42" s="111" t="e">
        <f>'Balance sheet'!Q41/'Balance sheet'!$C41</f>
        <v>#DIV/0!</v>
      </c>
      <c r="AN42" s="191" t="e">
        <f>'Balance sheet'!R41/'Balance sheet'!$C41</f>
        <v>#DIV/0!</v>
      </c>
      <c r="AO42" s="111" t="e">
        <f>'Balance sheet'!S41/'Balance sheet'!$C41</f>
        <v>#DIV/0!</v>
      </c>
      <c r="AP42" s="111" t="e">
        <f>'Balance sheet'!T41/'Balance sheet'!$C41</f>
        <v>#DIV/0!</v>
      </c>
      <c r="AQ42" s="111" t="e">
        <f>'Balance sheet'!U41/'Balance sheet'!$C41</f>
        <v>#DIV/0!</v>
      </c>
      <c r="AR42" s="112" t="e">
        <f>'Balance sheet'!V41/'Balance sheet'!$C41</f>
        <v>#DIV/0!</v>
      </c>
    </row>
    <row r="43" ht="15.75" spans="1:44">
      <c r="A43" s="66" t="s">
        <v>101</v>
      </c>
      <c r="B43" s="76" t="s">
        <v>102</v>
      </c>
      <c r="C43" s="145">
        <f>'Balance sheet'!C42/'Balance sheet'!C$44</f>
        <v>0</v>
      </c>
      <c r="D43" s="145">
        <f>'Balance sheet'!D42/'Balance sheet'!D$44</f>
        <v>0</v>
      </c>
      <c r="E43" s="145">
        <f>'Balance sheet'!E42/'Balance sheet'!E$44</f>
        <v>0</v>
      </c>
      <c r="F43" s="146">
        <f>'Balance sheet'!F42/'Balance sheet'!F$44</f>
        <v>0</v>
      </c>
      <c r="G43" s="145">
        <f>'Balance sheet'!G42/'Balance sheet'!G$44</f>
        <v>0.00636009985427859</v>
      </c>
      <c r="H43" s="145">
        <f>'Balance sheet'!H42/'Balance sheet'!H$44</f>
        <v>0.0107686076230734</v>
      </c>
      <c r="I43" s="145">
        <f>'Balance sheet'!I42/'Balance sheet'!I$44</f>
        <v>0.0106341598182269</v>
      </c>
      <c r="J43" s="146">
        <f>'Balance sheet'!J42/'Balance sheet'!J$44</f>
        <v>0.00924417020673072</v>
      </c>
      <c r="K43" s="145">
        <f>'Balance sheet'!K42/'Balance sheet'!K$44</f>
        <v>0.00799747760013954</v>
      </c>
      <c r="L43" s="145">
        <f>'Balance sheet'!L42/'Balance sheet'!L$44</f>
        <v>0.00636009985427859</v>
      </c>
      <c r="M43" s="145">
        <f>'Balance sheet'!M42/'Balance sheet'!M$44</f>
        <v>0.0107686076230734</v>
      </c>
      <c r="N43" s="146">
        <f>'Balance sheet'!N42/'Balance sheet'!N$44</f>
        <v>0.0106341598182269</v>
      </c>
      <c r="O43" s="145">
        <f>'Balance sheet'!O42/'Balance sheet'!O$44</f>
        <v>0.00924417020673072</v>
      </c>
      <c r="P43" s="145">
        <f>'Balance sheet'!P42/'Balance sheet'!P$44</f>
        <v>0.00799747760013954</v>
      </c>
      <c r="Q43" s="145">
        <f>'Balance sheet'!Q42/'Balance sheet'!Q$44</f>
        <v>0.00636009985427859</v>
      </c>
      <c r="R43" s="146">
        <f>'Balance sheet'!R42/'Balance sheet'!R$44</f>
        <v>0.0107686076230734</v>
      </c>
      <c r="S43" s="145">
        <f>'Balance sheet'!S42/'Balance sheet'!S$44</f>
        <v>0.0106341598182269</v>
      </c>
      <c r="T43" s="145">
        <f>'Balance sheet'!T42/'Balance sheet'!T$44</f>
        <v>0.00924417020673072</v>
      </c>
      <c r="U43" s="145">
        <f>'Balance sheet'!U42/'Balance sheet'!U$44</f>
        <v>0.00799747760013954</v>
      </c>
      <c r="V43" s="146">
        <f>'Balance sheet'!V42/'Balance sheet'!V$44</f>
        <v>0.00636009985427859</v>
      </c>
      <c r="W43" s="182"/>
      <c r="Y43" s="104" t="e">
        <f>'Balance sheet'!C42/'Balance sheet'!$C42</f>
        <v>#DIV/0!</v>
      </c>
      <c r="Z43" s="111" t="e">
        <f>'Balance sheet'!D42/'Balance sheet'!$C42</f>
        <v>#DIV/0!</v>
      </c>
      <c r="AA43" s="111" t="e">
        <f>'Balance sheet'!E42/'Balance sheet'!$C42</f>
        <v>#DIV/0!</v>
      </c>
      <c r="AB43" s="191" t="e">
        <f>'Balance sheet'!F42/'Balance sheet'!$C42</f>
        <v>#DIV/0!</v>
      </c>
      <c r="AC43" s="104" t="e">
        <f>'Balance sheet'!G42/'Balance sheet'!$C42</f>
        <v>#DIV/0!</v>
      </c>
      <c r="AD43" s="111" t="e">
        <f>'Balance sheet'!H42/'Balance sheet'!$C42</f>
        <v>#DIV/0!</v>
      </c>
      <c r="AE43" s="111" t="e">
        <f>'Balance sheet'!I42/'Balance sheet'!$C42</f>
        <v>#DIV/0!</v>
      </c>
      <c r="AF43" s="191" t="e">
        <f>'Balance sheet'!J42/'Balance sheet'!$C42</f>
        <v>#DIV/0!</v>
      </c>
      <c r="AG43" s="111" t="e">
        <f>'Balance sheet'!K42/'Balance sheet'!$C42</f>
        <v>#DIV/0!</v>
      </c>
      <c r="AH43" s="111" t="e">
        <f>'Balance sheet'!L42/'Balance sheet'!$C42</f>
        <v>#DIV/0!</v>
      </c>
      <c r="AI43" s="111" t="e">
        <f>'Balance sheet'!M42/'Balance sheet'!$C42</f>
        <v>#DIV/0!</v>
      </c>
      <c r="AJ43" s="191" t="e">
        <f>'Balance sheet'!N42/'Balance sheet'!$C42</f>
        <v>#DIV/0!</v>
      </c>
      <c r="AK43" s="111" t="e">
        <f>'Balance sheet'!O42/'Balance sheet'!$C42</f>
        <v>#DIV/0!</v>
      </c>
      <c r="AL43" s="111" t="e">
        <f>'Balance sheet'!P42/'Balance sheet'!$C42</f>
        <v>#DIV/0!</v>
      </c>
      <c r="AM43" s="111" t="e">
        <f>'Balance sheet'!Q42/'Balance sheet'!$C42</f>
        <v>#DIV/0!</v>
      </c>
      <c r="AN43" s="191" t="e">
        <f>'Balance sheet'!R42/'Balance sheet'!$C42</f>
        <v>#DIV/0!</v>
      </c>
      <c r="AO43" s="111" t="e">
        <f>'Balance sheet'!S42/'Balance sheet'!$C42</f>
        <v>#DIV/0!</v>
      </c>
      <c r="AP43" s="111" t="e">
        <f>'Balance sheet'!T42/'Balance sheet'!$C42</f>
        <v>#DIV/0!</v>
      </c>
      <c r="AQ43" s="111" t="e">
        <f>'Balance sheet'!U42/'Balance sheet'!$C42</f>
        <v>#DIV/0!</v>
      </c>
      <c r="AR43" s="112" t="e">
        <f>'Balance sheet'!V42/'Balance sheet'!$C42</f>
        <v>#DIV/0!</v>
      </c>
    </row>
    <row r="44" ht="15.75" spans="1:44">
      <c r="A44" s="171" t="s">
        <v>103</v>
      </c>
      <c r="B44" s="172" t="s">
        <v>104</v>
      </c>
      <c r="C44" s="173">
        <f>'Balance sheet'!C43/'Balance sheet'!C$44</f>
        <v>1</v>
      </c>
      <c r="D44" s="173">
        <f>'Balance sheet'!D43/'Balance sheet'!D$44</f>
        <v>1</v>
      </c>
      <c r="E44" s="173">
        <f>'Balance sheet'!E43/'Balance sheet'!E$44</f>
        <v>0.98631317322718</v>
      </c>
      <c r="F44" s="174">
        <f>'Balance sheet'!F43/'Balance sheet'!F$44</f>
        <v>0.999381227451632</v>
      </c>
      <c r="G44" s="173">
        <f>'Balance sheet'!G43/'Balance sheet'!G$44</f>
        <v>0.226946716527416</v>
      </c>
      <c r="H44" s="173">
        <f>'Balance sheet'!H43/'Balance sheet'!H$44</f>
        <v>0.316779411370805</v>
      </c>
      <c r="I44" s="173">
        <f>'Balance sheet'!I43/'Balance sheet'!I$44</f>
        <v>0.310267248437729</v>
      </c>
      <c r="J44" s="174">
        <f>'Balance sheet'!J43/'Balance sheet'!J$44</f>
        <v>0.285136308512881</v>
      </c>
      <c r="K44" s="173">
        <f>'Balance sheet'!K43/'Balance sheet'!K$44</f>
        <v>0.25262428394472</v>
      </c>
      <c r="L44" s="173">
        <f>'Balance sheet'!L43/'Balance sheet'!L$44</f>
        <v>0.226946716527416</v>
      </c>
      <c r="M44" s="173">
        <f>'Balance sheet'!M43/'Balance sheet'!M$44</f>
        <v>0.316779411370805</v>
      </c>
      <c r="N44" s="174">
        <f>'Balance sheet'!N43/'Balance sheet'!N$44</f>
        <v>0.310267248437729</v>
      </c>
      <c r="O44" s="173">
        <f>'Balance sheet'!O43/'Balance sheet'!O$44</f>
        <v>0.285136308512881</v>
      </c>
      <c r="P44" s="173">
        <f>'Balance sheet'!P43/'Balance sheet'!P$44</f>
        <v>0.25262428394472</v>
      </c>
      <c r="Q44" s="173">
        <f>'Balance sheet'!Q43/'Balance sheet'!Q$44</f>
        <v>0.226946716527416</v>
      </c>
      <c r="R44" s="174">
        <f>'Balance sheet'!R43/'Balance sheet'!R$44</f>
        <v>0.316779411370805</v>
      </c>
      <c r="S44" s="173">
        <f>'Balance sheet'!S43/'Balance sheet'!S$44</f>
        <v>0.310267248437729</v>
      </c>
      <c r="T44" s="173">
        <f>'Balance sheet'!T43/'Balance sheet'!T$44</f>
        <v>0.285136308512881</v>
      </c>
      <c r="U44" s="173">
        <f>'Balance sheet'!U43/'Balance sheet'!U$44</f>
        <v>0.25262428394472</v>
      </c>
      <c r="V44" s="174">
        <f>'Balance sheet'!V43/'Balance sheet'!V$44</f>
        <v>0.226946716527416</v>
      </c>
      <c r="W44" s="93"/>
      <c r="Y44" s="204">
        <f>'Balance sheet'!C43/'Balance sheet'!$C43</f>
        <v>1</v>
      </c>
      <c r="Z44" s="173">
        <f>'Balance sheet'!D43/'Balance sheet'!$C43</f>
        <v>1</v>
      </c>
      <c r="AA44" s="173">
        <f>'Balance sheet'!E43/'Balance sheet'!$C43</f>
        <v>0.985779597716549</v>
      </c>
      <c r="AB44" s="205">
        <f>'Balance sheet'!F43/'Balance sheet'!$C43</f>
        <v>0.979612648858979</v>
      </c>
      <c r="AC44" s="204">
        <f>'Balance sheet'!G43/'Balance sheet'!$C43</f>
        <v>270.174077495469</v>
      </c>
      <c r="AD44" s="173">
        <f>'Balance sheet'!H43/'Balance sheet'!$C43</f>
        <v>223.124838470781</v>
      </c>
      <c r="AE44" s="173">
        <f>'Balance sheet'!I43/'Balance sheet'!$C43</f>
        <v>235.807180260818</v>
      </c>
      <c r="AF44" s="205">
        <f>'Balance sheet'!J43/'Balance sheet'!$C43</f>
        <v>245.942558674339</v>
      </c>
      <c r="AG44" s="173">
        <f>'Balance sheet'!K43/'Balance sheet'!$C43</f>
        <v>256.384287676327</v>
      </c>
      <c r="AH44" s="173">
        <f>'Balance sheet'!L43/'Balance sheet'!$C43</f>
        <v>270.174077495469</v>
      </c>
      <c r="AI44" s="173">
        <f>'Balance sheet'!M43/'Balance sheet'!$C43</f>
        <v>223.124838470781</v>
      </c>
      <c r="AJ44" s="205">
        <f>'Balance sheet'!N43/'Balance sheet'!$C43</f>
        <v>235.807180260818</v>
      </c>
      <c r="AK44" s="173">
        <f>'Balance sheet'!O43/'Balance sheet'!$C43</f>
        <v>245.942558674339</v>
      </c>
      <c r="AL44" s="173">
        <f>'Balance sheet'!P43/'Balance sheet'!$C43</f>
        <v>256.384287676327</v>
      </c>
      <c r="AM44" s="173">
        <f>'Balance sheet'!Q43/'Balance sheet'!$C43</f>
        <v>270.174077495469</v>
      </c>
      <c r="AN44" s="205">
        <f>'Balance sheet'!R43/'Balance sheet'!$C43</f>
        <v>223.124838470781</v>
      </c>
      <c r="AO44" s="173">
        <f>'Balance sheet'!S43/'Balance sheet'!$C43</f>
        <v>235.807180260818</v>
      </c>
      <c r="AP44" s="173">
        <f>'Balance sheet'!T43/'Balance sheet'!$C43</f>
        <v>245.942558674339</v>
      </c>
      <c r="AQ44" s="173">
        <f>'Balance sheet'!U43/'Balance sheet'!$C43</f>
        <v>256.384287676327</v>
      </c>
      <c r="AR44" s="174">
        <f>'Balance sheet'!V43/'Balance sheet'!$C43</f>
        <v>270.174077495469</v>
      </c>
    </row>
    <row r="45" ht="27" spans="1:44">
      <c r="A45" s="175" t="s">
        <v>105</v>
      </c>
      <c r="B45" s="176" t="s">
        <v>106</v>
      </c>
      <c r="C45" s="177">
        <f>'Balance sheet'!C44/'Balance sheet'!C$44</f>
        <v>1</v>
      </c>
      <c r="D45" s="177">
        <f>'Balance sheet'!D44/'Balance sheet'!D$44</f>
        <v>1</v>
      </c>
      <c r="E45" s="177">
        <f>'Balance sheet'!E44/'Balance sheet'!E$44</f>
        <v>1</v>
      </c>
      <c r="F45" s="178">
        <f>'Balance sheet'!F44/'Balance sheet'!F$44</f>
        <v>1</v>
      </c>
      <c r="G45" s="177">
        <f>'Balance sheet'!G44/'Balance sheet'!G$44</f>
        <v>1</v>
      </c>
      <c r="H45" s="177">
        <f>'Balance sheet'!H44/'Balance sheet'!H$44</f>
        <v>1</v>
      </c>
      <c r="I45" s="177">
        <f>'Balance sheet'!I44/'Balance sheet'!I$44</f>
        <v>1</v>
      </c>
      <c r="J45" s="178">
        <f>'Balance sheet'!J44/'Balance sheet'!J$44</f>
        <v>1</v>
      </c>
      <c r="K45" s="179">
        <f>'Balance sheet'!K44/'Balance sheet'!K$44</f>
        <v>1</v>
      </c>
      <c r="L45" s="177">
        <f>'Balance sheet'!L44/'Balance sheet'!L$44</f>
        <v>1</v>
      </c>
      <c r="M45" s="177">
        <f>'Balance sheet'!M44/'Balance sheet'!M$44</f>
        <v>1</v>
      </c>
      <c r="N45" s="178">
        <f>'Balance sheet'!N44/'Balance sheet'!N$44</f>
        <v>1</v>
      </c>
      <c r="O45" s="177">
        <f>'Balance sheet'!O44/'Balance sheet'!O$44</f>
        <v>1</v>
      </c>
      <c r="P45" s="179">
        <f>'Balance sheet'!P44/'Balance sheet'!P$44</f>
        <v>1</v>
      </c>
      <c r="Q45" s="179">
        <f>'Balance sheet'!Q44/'Balance sheet'!Q$44</f>
        <v>1</v>
      </c>
      <c r="R45" s="178">
        <f>'Balance sheet'!R44/'Balance sheet'!R$44</f>
        <v>1</v>
      </c>
      <c r="S45" s="177">
        <f>'Balance sheet'!S44/'Balance sheet'!S$44</f>
        <v>1</v>
      </c>
      <c r="T45" s="177">
        <f>'Balance sheet'!T44/'Balance sheet'!T$44</f>
        <v>1</v>
      </c>
      <c r="U45" s="179">
        <f>'Balance sheet'!U44/'Balance sheet'!U$44</f>
        <v>1</v>
      </c>
      <c r="V45" s="178">
        <f>'Balance sheet'!V44/'Balance sheet'!V$44</f>
        <v>1</v>
      </c>
      <c r="W45" s="188"/>
      <c r="Y45" s="206">
        <f>'Balance sheet'!C44/'Balance sheet'!$C44</f>
        <v>1</v>
      </c>
      <c r="Z45" s="179">
        <f>'Balance sheet'!D44/'Balance sheet'!$C44</f>
        <v>1</v>
      </c>
      <c r="AA45" s="179">
        <f>'Balance sheet'!E44/'Balance sheet'!$C44</f>
        <v>0.999459020192456</v>
      </c>
      <c r="AB45" s="207">
        <f>'Balance sheet'!F44/'Balance sheet'!$C44</f>
        <v>0.980219181579924</v>
      </c>
      <c r="AC45" s="206">
        <f>'Balance sheet'!G44/'Balance sheet'!$C44</f>
        <v>1190.47361261484</v>
      </c>
      <c r="AD45" s="179">
        <f>'Balance sheet'!H44/'Balance sheet'!$C44</f>
        <v>704.353977757735</v>
      </c>
      <c r="AE45" s="179">
        <f>'Balance sheet'!I44/'Balance sheet'!$C44</f>
        <v>760.013122390984</v>
      </c>
      <c r="AF45" s="207">
        <f>'Balance sheet'!J44/'Balance sheet'!$C44</f>
        <v>862.543812666454</v>
      </c>
      <c r="AG45" s="179">
        <f>'Balance sheet'!K44/'Balance sheet'!$C44</f>
        <v>1014.88377788902</v>
      </c>
      <c r="AH45" s="179">
        <f>'Balance sheet'!L44/'Balance sheet'!$C44</f>
        <v>1190.47361261484</v>
      </c>
      <c r="AI45" s="179">
        <f>'Balance sheet'!M44/'Balance sheet'!$C44</f>
        <v>704.353977757735</v>
      </c>
      <c r="AJ45" s="207">
        <f>'Balance sheet'!N44/'Balance sheet'!$C44</f>
        <v>760.013122390984</v>
      </c>
      <c r="AK45" s="179">
        <f>'Balance sheet'!O44/'Balance sheet'!$C44</f>
        <v>862.543812666454</v>
      </c>
      <c r="AL45" s="179">
        <f>'Balance sheet'!P44/'Balance sheet'!$C44</f>
        <v>1014.88377788902</v>
      </c>
      <c r="AM45" s="179">
        <f>'Balance sheet'!Q44/'Balance sheet'!$C44</f>
        <v>1190.47361261484</v>
      </c>
      <c r="AN45" s="207">
        <f>'Balance sheet'!R44/'Balance sheet'!$C44</f>
        <v>704.353977757735</v>
      </c>
      <c r="AO45" s="179">
        <f>'Balance sheet'!S44/'Balance sheet'!$C44</f>
        <v>760.013122390984</v>
      </c>
      <c r="AP45" s="179">
        <f>'Balance sheet'!T44/'Balance sheet'!$C44</f>
        <v>862.543812666454</v>
      </c>
      <c r="AQ45" s="179">
        <f>'Balance sheet'!U44/'Balance sheet'!$C44</f>
        <v>1014.88377788902</v>
      </c>
      <c r="AR45" s="210">
        <f>'Balance sheet'!V44/'Balance sheet'!$C44</f>
        <v>1190.47361261484</v>
      </c>
    </row>
    <row r="46" ht="15.75"/>
  </sheetData>
  <mergeCells count="2">
    <mergeCell ref="C1:V1"/>
    <mergeCell ref="Y1:AR1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D2" sqref="D2"/>
    </sheetView>
  </sheetViews>
  <sheetFormatPr defaultColWidth="9" defaultRowHeight="15"/>
  <cols>
    <col min="1" max="1" width="31.1428571428571" customWidth="1"/>
    <col min="2" max="2" width="37.7142857142857" customWidth="1"/>
    <col min="3" max="5" width="17" customWidth="1"/>
    <col min="6" max="6" width="16.7142857142857" customWidth="1"/>
    <col min="7" max="7" width="18.1428571428571" customWidth="1"/>
    <col min="8" max="8" width="17" customWidth="1"/>
    <col min="9" max="9" width="18.1428571428571" customWidth="1"/>
    <col min="10" max="10" width="16.7142857142857" customWidth="1"/>
    <col min="11" max="11" width="17.2857142857143" customWidth="1"/>
    <col min="12" max="12" width="18.1428571428571" customWidth="1"/>
    <col min="13" max="13" width="17" customWidth="1"/>
    <col min="14" max="14" width="16.7142857142857" customWidth="1"/>
    <col min="15" max="15" width="18.1428571428571" customWidth="1"/>
    <col min="16" max="16" width="18.4285714285714" customWidth="1"/>
    <col min="17" max="17" width="17.2857142857143" customWidth="1"/>
    <col min="18" max="18" width="16.7142857142857" customWidth="1"/>
    <col min="19" max="19" width="18.1428571428571" customWidth="1"/>
    <col min="20" max="20" width="18.4285714285714" customWidth="1"/>
    <col min="21" max="21" width="17.2857142857143" customWidth="1"/>
    <col min="22" max="22" width="16.7142857142857" customWidth="1"/>
  </cols>
  <sheetData>
    <row r="1" ht="26.25" spans="1:22">
      <c r="A1" s="69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7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70" t="s">
        <v>12</v>
      </c>
      <c r="N1" s="41" t="s">
        <v>13</v>
      </c>
      <c r="O1" s="70" t="s">
        <v>14</v>
      </c>
      <c r="P1" s="40" t="s">
        <v>15</v>
      </c>
      <c r="Q1" s="40" t="s">
        <v>16</v>
      </c>
      <c r="R1" s="41" t="s">
        <v>17</v>
      </c>
      <c r="S1" s="70" t="s">
        <v>18</v>
      </c>
      <c r="T1" s="40" t="s">
        <v>19</v>
      </c>
      <c r="U1" s="40" t="s">
        <v>20</v>
      </c>
      <c r="V1" s="41" t="s">
        <v>21</v>
      </c>
    </row>
    <row r="2" ht="15.75" spans="1:22">
      <c r="A2" s="72" t="s">
        <v>110</v>
      </c>
      <c r="B2" s="113" t="s">
        <v>111</v>
      </c>
      <c r="C2" s="114">
        <v>553996</v>
      </c>
      <c r="D2" s="114">
        <v>553996</v>
      </c>
      <c r="E2" s="114">
        <v>553996</v>
      </c>
      <c r="F2" s="115">
        <v>623996</v>
      </c>
      <c r="G2" s="116">
        <v>19870450770</v>
      </c>
      <c r="H2" s="116">
        <v>10927563942</v>
      </c>
      <c r="I2" s="116">
        <v>11743571187</v>
      </c>
      <c r="J2" s="115">
        <v>14097789855</v>
      </c>
      <c r="K2" s="116">
        <v>15347969512</v>
      </c>
      <c r="L2" s="116">
        <v>19870450770</v>
      </c>
      <c r="M2" s="116">
        <v>10927563942</v>
      </c>
      <c r="N2" s="115">
        <v>11743571187</v>
      </c>
      <c r="O2" s="116">
        <v>14097789855</v>
      </c>
      <c r="P2" s="116">
        <v>15347969512</v>
      </c>
      <c r="Q2" s="116">
        <v>19870450770</v>
      </c>
      <c r="R2" s="115">
        <v>10927563942</v>
      </c>
      <c r="S2" s="116">
        <v>11743571187</v>
      </c>
      <c r="T2" s="116">
        <v>14097789855</v>
      </c>
      <c r="U2" s="116">
        <v>15347969512</v>
      </c>
      <c r="V2" s="115">
        <v>19870450770</v>
      </c>
    </row>
    <row r="3" ht="15.75" spans="1:22">
      <c r="A3" s="76" t="s">
        <v>112</v>
      </c>
      <c r="B3" s="67" t="s">
        <v>113</v>
      </c>
      <c r="C3" s="117">
        <v>-211773</v>
      </c>
      <c r="D3" s="117">
        <v>-211773</v>
      </c>
      <c r="E3" s="117">
        <v>-211773</v>
      </c>
      <c r="F3" s="115">
        <v>-353862</v>
      </c>
      <c r="G3" s="118">
        <v>-13631806000</v>
      </c>
      <c r="H3" s="119">
        <v>-6870771415</v>
      </c>
      <c r="I3" s="118">
        <v>-7231784811</v>
      </c>
      <c r="J3" s="115">
        <v>-9984386773</v>
      </c>
      <c r="K3" s="116">
        <v>-10354195360</v>
      </c>
      <c r="L3" s="118">
        <v>-13631806000</v>
      </c>
      <c r="M3" s="119">
        <v>-6870771415</v>
      </c>
      <c r="N3" s="115">
        <v>-7231784811</v>
      </c>
      <c r="O3" s="118">
        <v>-9984386773</v>
      </c>
      <c r="P3" s="116">
        <v>-10354195360</v>
      </c>
      <c r="Q3" s="116">
        <v>-13631806000</v>
      </c>
      <c r="R3" s="115">
        <v>-6870771415</v>
      </c>
      <c r="S3" s="118">
        <v>-7231784811</v>
      </c>
      <c r="T3" s="116">
        <v>-9984386773</v>
      </c>
      <c r="U3" s="116">
        <v>-10354195360</v>
      </c>
      <c r="V3" s="115">
        <v>-13631806000</v>
      </c>
    </row>
    <row r="4" ht="15.75" spans="1:22">
      <c r="A4" s="80" t="s">
        <v>114</v>
      </c>
      <c r="B4" s="120" t="s">
        <v>115</v>
      </c>
      <c r="C4" s="121">
        <f t="shared" ref="C4:I4" si="0">C2+C3</f>
        <v>342223</v>
      </c>
      <c r="D4" s="121">
        <f t="shared" si="0"/>
        <v>342223</v>
      </c>
      <c r="E4" s="121">
        <f t="shared" si="0"/>
        <v>342223</v>
      </c>
      <c r="F4" s="122">
        <f t="shared" si="0"/>
        <v>270134</v>
      </c>
      <c r="G4" s="123">
        <f t="shared" si="0"/>
        <v>6238644770</v>
      </c>
      <c r="H4" s="124">
        <f t="shared" si="0"/>
        <v>4056792527</v>
      </c>
      <c r="I4" s="123">
        <f t="shared" si="0"/>
        <v>4511786376</v>
      </c>
      <c r="J4" s="122">
        <f t="shared" ref="J4:N4" si="1">J2+J3</f>
        <v>4113403082</v>
      </c>
      <c r="K4" s="123">
        <f t="shared" si="1"/>
        <v>4993774152</v>
      </c>
      <c r="L4" s="123">
        <f t="shared" si="1"/>
        <v>6238644770</v>
      </c>
      <c r="M4" s="124">
        <f t="shared" si="1"/>
        <v>4056792527</v>
      </c>
      <c r="N4" s="122">
        <f t="shared" si="1"/>
        <v>4511786376</v>
      </c>
      <c r="O4" s="123">
        <f t="shared" ref="O4:S4" si="2">O2+O3</f>
        <v>4113403082</v>
      </c>
      <c r="P4" s="123">
        <f t="shared" si="2"/>
        <v>4993774152</v>
      </c>
      <c r="Q4" s="123">
        <f t="shared" si="2"/>
        <v>6238644770</v>
      </c>
      <c r="R4" s="122">
        <f t="shared" si="2"/>
        <v>4056792527</v>
      </c>
      <c r="S4" s="123">
        <f t="shared" si="2"/>
        <v>4511786376</v>
      </c>
      <c r="T4" s="123">
        <f t="shared" ref="T4:V4" si="3">T2+T3</f>
        <v>4113403082</v>
      </c>
      <c r="U4" s="123">
        <f t="shared" si="3"/>
        <v>4993774152</v>
      </c>
      <c r="V4" s="122">
        <f t="shared" si="3"/>
        <v>6238644770</v>
      </c>
    </row>
    <row r="5" ht="15.75" spans="1:22">
      <c r="A5" s="76" t="s">
        <v>116</v>
      </c>
      <c r="B5" s="67" t="s">
        <v>117</v>
      </c>
      <c r="C5" s="125">
        <v>-2261701</v>
      </c>
      <c r="D5" s="125">
        <v>-2261701</v>
      </c>
      <c r="E5" s="125">
        <v>-2261701</v>
      </c>
      <c r="F5" s="126">
        <v>-1319653</v>
      </c>
      <c r="G5" s="127">
        <v>-1065545945</v>
      </c>
      <c r="H5" s="128">
        <v>-592651611</v>
      </c>
      <c r="I5" s="127">
        <v>-713787350</v>
      </c>
      <c r="J5" s="126">
        <v>-654626273</v>
      </c>
      <c r="K5" s="127">
        <v>-751020145</v>
      </c>
      <c r="L5" s="127">
        <v>-1065545945</v>
      </c>
      <c r="M5" s="128">
        <v>-592651611</v>
      </c>
      <c r="N5" s="126">
        <v>-713787350</v>
      </c>
      <c r="O5" s="127">
        <v>-654626273</v>
      </c>
      <c r="P5" s="127">
        <v>-751020145</v>
      </c>
      <c r="Q5" s="127">
        <v>-1065545945</v>
      </c>
      <c r="R5" s="126">
        <v>-592651611</v>
      </c>
      <c r="S5" s="127">
        <v>-713787350</v>
      </c>
      <c r="T5" s="127">
        <v>-654626273</v>
      </c>
      <c r="U5" s="127">
        <v>-751020145</v>
      </c>
      <c r="V5" s="126">
        <v>-1065545945</v>
      </c>
    </row>
    <row r="6" ht="15.75" spans="1:22">
      <c r="A6" s="80" t="s">
        <v>118</v>
      </c>
      <c r="B6" s="120" t="s">
        <v>119</v>
      </c>
      <c r="C6" s="121">
        <f>C4+C5</f>
        <v>-1919478</v>
      </c>
      <c r="D6" s="121">
        <f>D4+D5</f>
        <v>-1919478</v>
      </c>
      <c r="E6" s="121">
        <f>E4+E5</f>
        <v>-1919478</v>
      </c>
      <c r="F6" s="122">
        <f t="shared" ref="F6:I6" si="4">F4+F5</f>
        <v>-1049519</v>
      </c>
      <c r="G6" s="123">
        <f t="shared" si="4"/>
        <v>5173098825</v>
      </c>
      <c r="H6" s="124">
        <f t="shared" si="4"/>
        <v>3464140916</v>
      </c>
      <c r="I6" s="123">
        <f t="shared" si="4"/>
        <v>3797999026</v>
      </c>
      <c r="J6" s="122">
        <f t="shared" ref="J6:N6" si="5">J4+J5</f>
        <v>3458776809</v>
      </c>
      <c r="K6" s="123">
        <f t="shared" si="5"/>
        <v>4242754007</v>
      </c>
      <c r="L6" s="123">
        <f t="shared" si="5"/>
        <v>5173098825</v>
      </c>
      <c r="M6" s="124">
        <f t="shared" si="5"/>
        <v>3464140916</v>
      </c>
      <c r="N6" s="122">
        <f t="shared" si="5"/>
        <v>3797999026</v>
      </c>
      <c r="O6" s="123">
        <f t="shared" ref="O6:S6" si="6">O4+O5</f>
        <v>3458776809</v>
      </c>
      <c r="P6" s="123">
        <f t="shared" si="6"/>
        <v>4242754007</v>
      </c>
      <c r="Q6" s="123">
        <f t="shared" si="6"/>
        <v>5173098825</v>
      </c>
      <c r="R6" s="122">
        <f t="shared" si="6"/>
        <v>3464140916</v>
      </c>
      <c r="S6" s="123">
        <f t="shared" si="6"/>
        <v>3797999026</v>
      </c>
      <c r="T6" s="123">
        <f t="shared" ref="T6:V6" si="7">T4+T5</f>
        <v>3458776809</v>
      </c>
      <c r="U6" s="123">
        <f t="shared" si="7"/>
        <v>4242754007</v>
      </c>
      <c r="V6" s="122">
        <f t="shared" si="7"/>
        <v>5173098825</v>
      </c>
    </row>
    <row r="7" spans="1:22">
      <c r="A7" s="76" t="s">
        <v>120</v>
      </c>
      <c r="B7" s="67" t="s">
        <v>121</v>
      </c>
      <c r="C7" s="125"/>
      <c r="D7" s="125"/>
      <c r="E7" s="125"/>
      <c r="F7" s="126">
        <v>7186</v>
      </c>
      <c r="G7" s="127">
        <v>857771879</v>
      </c>
      <c r="H7" s="128">
        <v>526087513</v>
      </c>
      <c r="I7" s="127">
        <v>431178613</v>
      </c>
      <c r="J7" s="126">
        <v>496995312</v>
      </c>
      <c r="K7" s="127">
        <v>553221691</v>
      </c>
      <c r="L7" s="127">
        <v>857771879</v>
      </c>
      <c r="M7" s="128">
        <v>526087513</v>
      </c>
      <c r="N7" s="126">
        <v>431178613</v>
      </c>
      <c r="O7" s="127">
        <v>496995312</v>
      </c>
      <c r="P7" s="127">
        <v>553221691</v>
      </c>
      <c r="Q7" s="127">
        <v>857771879</v>
      </c>
      <c r="R7" s="126">
        <v>526087513</v>
      </c>
      <c r="S7" s="127">
        <v>431178613</v>
      </c>
      <c r="T7" s="127">
        <v>496995312</v>
      </c>
      <c r="U7" s="127">
        <v>553221691</v>
      </c>
      <c r="V7" s="126">
        <v>857771879</v>
      </c>
    </row>
    <row r="8" ht="15.75" spans="1:22">
      <c r="A8" s="76" t="s">
        <v>122</v>
      </c>
      <c r="B8" s="67" t="s">
        <v>123</v>
      </c>
      <c r="C8" s="129">
        <v>-11206</v>
      </c>
      <c r="D8" s="129">
        <v>-11206</v>
      </c>
      <c r="E8" s="129">
        <v>-11206</v>
      </c>
      <c r="F8" s="126">
        <v>-1700298</v>
      </c>
      <c r="G8" s="127">
        <v>-1840938778</v>
      </c>
      <c r="H8" s="130">
        <v>-1187116521</v>
      </c>
      <c r="I8" s="127">
        <v>-2504681982</v>
      </c>
      <c r="J8" s="126">
        <v>-737918714</v>
      </c>
      <c r="K8" s="127">
        <v>-1328277687</v>
      </c>
      <c r="L8" s="127">
        <v>-1840938778</v>
      </c>
      <c r="M8" s="130">
        <v>-1187116521</v>
      </c>
      <c r="N8" s="126">
        <v>-2504681982</v>
      </c>
      <c r="O8" s="127">
        <v>-737918714</v>
      </c>
      <c r="P8" s="127">
        <v>-1328277687</v>
      </c>
      <c r="Q8" s="127">
        <v>-1840938778</v>
      </c>
      <c r="R8" s="126">
        <v>-1187116521</v>
      </c>
      <c r="S8" s="127">
        <v>-2504681982</v>
      </c>
      <c r="T8" s="127">
        <v>-737918714</v>
      </c>
      <c r="U8" s="127">
        <v>-1328277687</v>
      </c>
      <c r="V8" s="126">
        <v>-1840938778</v>
      </c>
    </row>
    <row r="9" ht="15.75" spans="1:22">
      <c r="A9" s="80" t="s">
        <v>124</v>
      </c>
      <c r="B9" s="80" t="s">
        <v>125</v>
      </c>
      <c r="C9" s="127">
        <f>C6+C7+C8</f>
        <v>-1930684</v>
      </c>
      <c r="D9" s="127">
        <f>D6+D7+D8</f>
        <v>-1930684</v>
      </c>
      <c r="E9" s="127">
        <f>E6+E7+E8</f>
        <v>-1930684</v>
      </c>
      <c r="F9" s="122">
        <f t="shared" ref="F9:I9" si="8">F6+F7+F8</f>
        <v>-2742631</v>
      </c>
      <c r="G9" s="123">
        <f t="shared" si="8"/>
        <v>4189931926</v>
      </c>
      <c r="H9" s="127">
        <f t="shared" si="8"/>
        <v>2803111908</v>
      </c>
      <c r="I9" s="123">
        <f t="shared" si="8"/>
        <v>1724495657</v>
      </c>
      <c r="J9" s="122">
        <f t="shared" ref="J9:N9" si="9">J6+J7+J8</f>
        <v>3217853407</v>
      </c>
      <c r="K9" s="123">
        <f t="shared" si="9"/>
        <v>3467698011</v>
      </c>
      <c r="L9" s="123">
        <f t="shared" si="9"/>
        <v>4189931926</v>
      </c>
      <c r="M9" s="127">
        <f t="shared" si="9"/>
        <v>2803111908</v>
      </c>
      <c r="N9" s="122">
        <f t="shared" si="9"/>
        <v>1724495657</v>
      </c>
      <c r="O9" s="123">
        <f t="shared" ref="O9:S9" si="10">O6+O7+O8</f>
        <v>3217853407</v>
      </c>
      <c r="P9" s="123">
        <f t="shared" si="10"/>
        <v>3467698011</v>
      </c>
      <c r="Q9" s="123">
        <f t="shared" si="10"/>
        <v>4189931926</v>
      </c>
      <c r="R9" s="122">
        <f t="shared" si="10"/>
        <v>2803111908</v>
      </c>
      <c r="S9" s="123">
        <f t="shared" si="10"/>
        <v>1724495657</v>
      </c>
      <c r="T9" s="123">
        <f t="shared" ref="T9:V9" si="11">T6+T7+T8</f>
        <v>3217853407</v>
      </c>
      <c r="U9" s="123">
        <f t="shared" si="11"/>
        <v>3467698011</v>
      </c>
      <c r="V9" s="122">
        <f t="shared" si="11"/>
        <v>4189931926</v>
      </c>
    </row>
    <row r="10" ht="15.75" spans="1:22">
      <c r="A10" s="76" t="s">
        <v>126</v>
      </c>
      <c r="B10" s="67" t="s">
        <v>127</v>
      </c>
      <c r="C10" s="131">
        <v>0</v>
      </c>
      <c r="D10" s="131">
        <v>0</v>
      </c>
      <c r="E10" s="131">
        <v>0</v>
      </c>
      <c r="F10" s="126">
        <v>0</v>
      </c>
      <c r="G10" s="127">
        <v>0</v>
      </c>
      <c r="H10" s="132">
        <v>0</v>
      </c>
      <c r="I10" s="127">
        <v>0</v>
      </c>
      <c r="J10" s="126">
        <v>0</v>
      </c>
      <c r="K10" s="127">
        <v>0</v>
      </c>
      <c r="L10" s="127">
        <v>0</v>
      </c>
      <c r="M10" s="132">
        <v>0</v>
      </c>
      <c r="N10" s="126">
        <v>0</v>
      </c>
      <c r="O10" s="127">
        <v>0</v>
      </c>
      <c r="P10" s="127">
        <v>0</v>
      </c>
      <c r="Q10" s="127">
        <v>0</v>
      </c>
      <c r="R10" s="126">
        <v>0</v>
      </c>
      <c r="S10" s="127">
        <v>0</v>
      </c>
      <c r="T10" s="127">
        <v>0</v>
      </c>
      <c r="U10" s="127">
        <v>0</v>
      </c>
      <c r="V10" s="126">
        <v>0</v>
      </c>
    </row>
    <row r="11" ht="15.75" spans="1:22">
      <c r="A11" s="80" t="s">
        <v>128</v>
      </c>
      <c r="B11" s="80" t="s">
        <v>129</v>
      </c>
      <c r="C11" s="121">
        <f>C9-C10</f>
        <v>-1930684</v>
      </c>
      <c r="D11" s="121">
        <f>D9-D10</f>
        <v>-1930684</v>
      </c>
      <c r="E11" s="121">
        <f>E9-E10</f>
        <v>-1930684</v>
      </c>
      <c r="F11" s="122">
        <f t="shared" ref="F11:I11" si="12">F9-F10</f>
        <v>-2742631</v>
      </c>
      <c r="G11" s="123">
        <f t="shared" si="12"/>
        <v>4189931926</v>
      </c>
      <c r="H11" s="124">
        <f t="shared" si="12"/>
        <v>2803111908</v>
      </c>
      <c r="I11" s="123">
        <f t="shared" si="12"/>
        <v>1724495657</v>
      </c>
      <c r="J11" s="122">
        <f t="shared" ref="J11:N11" si="13">J9-J10</f>
        <v>3217853407</v>
      </c>
      <c r="K11" s="123">
        <f t="shared" si="13"/>
        <v>3467698011</v>
      </c>
      <c r="L11" s="123">
        <f t="shared" si="13"/>
        <v>4189931926</v>
      </c>
      <c r="M11" s="124">
        <f t="shared" si="13"/>
        <v>2803111908</v>
      </c>
      <c r="N11" s="122">
        <f t="shared" si="13"/>
        <v>1724495657</v>
      </c>
      <c r="O11" s="123">
        <f t="shared" ref="O11:S11" si="14">O9-O10</f>
        <v>3217853407</v>
      </c>
      <c r="P11" s="123">
        <f t="shared" si="14"/>
        <v>3467698011</v>
      </c>
      <c r="Q11" s="123">
        <f t="shared" si="14"/>
        <v>4189931926</v>
      </c>
      <c r="R11" s="122">
        <f t="shared" si="14"/>
        <v>2803111908</v>
      </c>
      <c r="S11" s="123">
        <f t="shared" si="14"/>
        <v>1724495657</v>
      </c>
      <c r="T11" s="123">
        <f t="shared" ref="T11:V11" si="15">T9-T10</f>
        <v>3217853407</v>
      </c>
      <c r="U11" s="123">
        <f t="shared" si="15"/>
        <v>3467698011</v>
      </c>
      <c r="V11" s="122">
        <f t="shared" si="15"/>
        <v>4189931926</v>
      </c>
    </row>
    <row r="12" spans="1:22">
      <c r="A12" s="76" t="s">
        <v>130</v>
      </c>
      <c r="B12" s="67" t="s">
        <v>131</v>
      </c>
      <c r="C12" s="133"/>
      <c r="D12" s="133"/>
      <c r="E12" s="133"/>
      <c r="F12" s="126"/>
      <c r="G12" s="127">
        <v>-817100008</v>
      </c>
      <c r="H12" s="127">
        <v>-404340278</v>
      </c>
      <c r="I12" s="127">
        <v>-345100132</v>
      </c>
      <c r="J12" s="126">
        <v>-610081265</v>
      </c>
      <c r="K12" s="127">
        <v>-635871760</v>
      </c>
      <c r="L12" s="127">
        <v>-817100008</v>
      </c>
      <c r="M12" s="127">
        <v>-404340278</v>
      </c>
      <c r="N12" s="126">
        <v>-345100132</v>
      </c>
      <c r="O12" s="127">
        <v>-610081265</v>
      </c>
      <c r="P12" s="127">
        <v>-635871760</v>
      </c>
      <c r="Q12" s="127">
        <v>-817100008</v>
      </c>
      <c r="R12" s="126">
        <v>-404340278</v>
      </c>
      <c r="S12" s="127">
        <v>-345100132</v>
      </c>
      <c r="T12" s="127">
        <v>-610081265</v>
      </c>
      <c r="U12" s="127">
        <v>-635871760</v>
      </c>
      <c r="V12" s="126">
        <v>-817100008</v>
      </c>
    </row>
    <row r="13" ht="15.75" spans="1:22">
      <c r="A13" s="76" t="s">
        <v>132</v>
      </c>
      <c r="B13" s="67" t="s">
        <v>133</v>
      </c>
      <c r="C13" s="133">
        <v>-13010</v>
      </c>
      <c r="D13" s="133">
        <v>-13010</v>
      </c>
      <c r="E13" s="133">
        <v>-13010</v>
      </c>
      <c r="F13" s="126">
        <v>-43983</v>
      </c>
      <c r="G13" s="127">
        <v>-1142814919</v>
      </c>
      <c r="H13" s="127">
        <v>-628602588</v>
      </c>
      <c r="I13" s="127">
        <v>-762203831</v>
      </c>
      <c r="J13" s="126">
        <v>-957362769</v>
      </c>
      <c r="K13" s="127">
        <v>-1048639460</v>
      </c>
      <c r="L13" s="127">
        <v>-1142814919</v>
      </c>
      <c r="M13" s="127">
        <v>-628602588</v>
      </c>
      <c r="N13" s="126">
        <v>-762203831</v>
      </c>
      <c r="O13" s="127">
        <v>-957362769</v>
      </c>
      <c r="P13" s="127">
        <v>-1048639460</v>
      </c>
      <c r="Q13" s="127">
        <v>-1142814919</v>
      </c>
      <c r="R13" s="126">
        <v>-628602588</v>
      </c>
      <c r="S13" s="127">
        <v>-762203831</v>
      </c>
      <c r="T13" s="127">
        <v>-957362769</v>
      </c>
      <c r="U13" s="127">
        <v>-1048639460</v>
      </c>
      <c r="V13" s="126">
        <v>-1142814919</v>
      </c>
    </row>
    <row r="14" ht="15.75" spans="1:22">
      <c r="A14" s="80" t="s">
        <v>134</v>
      </c>
      <c r="B14" s="80" t="s">
        <v>135</v>
      </c>
      <c r="C14" s="134">
        <f t="shared" ref="C14:V14" si="16">C11+C12+C13</f>
        <v>-1943694</v>
      </c>
      <c r="D14" s="134">
        <f t="shared" ref="D14" si="17">D11+D12+D13</f>
        <v>-1943694</v>
      </c>
      <c r="E14" s="134">
        <f t="shared" ref="E14" si="18">E11+E12+E13</f>
        <v>-1943694</v>
      </c>
      <c r="F14" s="122">
        <f t="shared" si="16"/>
        <v>-2786614</v>
      </c>
      <c r="G14" s="123">
        <f t="shared" si="16"/>
        <v>2230016999</v>
      </c>
      <c r="H14" s="123">
        <f t="shared" si="16"/>
        <v>1770169042</v>
      </c>
      <c r="I14" s="123">
        <f t="shared" si="16"/>
        <v>617191694</v>
      </c>
      <c r="J14" s="122">
        <f t="shared" si="16"/>
        <v>1650409373</v>
      </c>
      <c r="K14" s="123">
        <f t="shared" si="16"/>
        <v>1783186791</v>
      </c>
      <c r="L14" s="123">
        <f t="shared" si="16"/>
        <v>2230016999</v>
      </c>
      <c r="M14" s="123">
        <f t="shared" si="16"/>
        <v>1770169042</v>
      </c>
      <c r="N14" s="122">
        <f t="shared" si="16"/>
        <v>617191694</v>
      </c>
      <c r="O14" s="123">
        <f t="shared" si="16"/>
        <v>1650409373</v>
      </c>
      <c r="P14" s="123">
        <f t="shared" si="16"/>
        <v>1783186791</v>
      </c>
      <c r="Q14" s="123">
        <f t="shared" si="16"/>
        <v>2230016999</v>
      </c>
      <c r="R14" s="122">
        <f t="shared" si="16"/>
        <v>1770169042</v>
      </c>
      <c r="S14" s="123">
        <f t="shared" si="16"/>
        <v>617191694</v>
      </c>
      <c r="T14" s="123">
        <f t="shared" si="16"/>
        <v>1650409373</v>
      </c>
      <c r="U14" s="123">
        <f t="shared" si="16"/>
        <v>1783186791</v>
      </c>
      <c r="V14" s="122">
        <f t="shared" si="16"/>
        <v>2230016999</v>
      </c>
    </row>
    <row r="15" ht="15.75" spans="14:22">
      <c r="N15" s="67"/>
      <c r="R15" s="67"/>
      <c r="V15" s="67"/>
    </row>
    <row r="16" ht="26.25" spans="1:22">
      <c r="A16" s="69" t="s">
        <v>0</v>
      </c>
      <c r="B16" s="41" t="s">
        <v>1</v>
      </c>
      <c r="C16" s="40" t="s">
        <v>2</v>
      </c>
      <c r="D16" s="40" t="s">
        <v>2</v>
      </c>
      <c r="E16" s="40" t="s">
        <v>2</v>
      </c>
      <c r="F16" s="40" t="s">
        <v>5</v>
      </c>
      <c r="G16" s="40" t="s">
        <v>6</v>
      </c>
      <c r="H16" s="70" t="s">
        <v>7</v>
      </c>
      <c r="I16" s="40" t="s">
        <v>8</v>
      </c>
      <c r="J16" s="40" t="s">
        <v>9</v>
      </c>
      <c r="K16" s="40" t="s">
        <v>10</v>
      </c>
      <c r="L16" s="40" t="s">
        <v>11</v>
      </c>
      <c r="M16" s="70" t="s">
        <v>12</v>
      </c>
      <c r="N16" s="41" t="s">
        <v>13</v>
      </c>
      <c r="O16" s="70" t="s">
        <v>14</v>
      </c>
      <c r="P16" s="40" t="s">
        <v>15</v>
      </c>
      <c r="Q16" s="40" t="s">
        <v>16</v>
      </c>
      <c r="R16" s="41" t="s">
        <v>17</v>
      </c>
      <c r="S16" s="70" t="s">
        <v>18</v>
      </c>
      <c r="T16" s="40" t="s">
        <v>19</v>
      </c>
      <c r="U16" s="40" t="s">
        <v>20</v>
      </c>
      <c r="V16" s="41" t="s">
        <v>21</v>
      </c>
    </row>
    <row r="17" ht="15.75" spans="1:22">
      <c r="A17" s="121" t="s">
        <v>136</v>
      </c>
      <c r="B17" s="121" t="s">
        <v>137</v>
      </c>
      <c r="C17" s="121">
        <v>149036</v>
      </c>
      <c r="D17" s="121">
        <v>149036</v>
      </c>
      <c r="E17" s="121">
        <v>149036</v>
      </c>
      <c r="F17" s="121">
        <v>2398617</v>
      </c>
      <c r="G17" s="134">
        <v>5491474416</v>
      </c>
      <c r="H17" s="124">
        <v>2689511001</v>
      </c>
      <c r="I17" s="121">
        <v>1993477254</v>
      </c>
      <c r="J17" s="121">
        <v>1049861865</v>
      </c>
      <c r="K17" s="121">
        <v>2116329103</v>
      </c>
      <c r="L17" s="134">
        <v>5491474416</v>
      </c>
      <c r="M17" s="124">
        <v>2689511001</v>
      </c>
      <c r="N17" s="135">
        <v>1993477254</v>
      </c>
      <c r="O17" s="124">
        <v>1049861865</v>
      </c>
      <c r="P17" s="121">
        <v>2116329103</v>
      </c>
      <c r="Q17" s="121">
        <v>5491474416</v>
      </c>
      <c r="R17" s="135">
        <v>2689511001</v>
      </c>
      <c r="S17" s="124">
        <v>1993477254</v>
      </c>
      <c r="T17" s="121">
        <v>1049861865</v>
      </c>
      <c r="U17" s="121">
        <v>2116329103</v>
      </c>
      <c r="V17" s="135">
        <v>5491474416</v>
      </c>
    </row>
    <row r="18" ht="15.75" spans="1:22">
      <c r="A18" s="121" t="s">
        <v>138</v>
      </c>
      <c r="B18" s="121" t="s">
        <v>139</v>
      </c>
      <c r="C18" s="121">
        <v>-466031</v>
      </c>
      <c r="D18" s="121">
        <v>-466031</v>
      </c>
      <c r="E18" s="121">
        <v>-466031</v>
      </c>
      <c r="F18" s="121">
        <v>-1003700</v>
      </c>
      <c r="G18" s="134">
        <v>-2370927073</v>
      </c>
      <c r="H18" s="124">
        <v>-1067108128</v>
      </c>
      <c r="I18" s="121">
        <v>-1778135981</v>
      </c>
      <c r="J18" s="121">
        <v>-413373929</v>
      </c>
      <c r="K18" s="121">
        <v>-3796005081</v>
      </c>
      <c r="L18" s="134">
        <v>-2370927073</v>
      </c>
      <c r="M18" s="124">
        <v>-1067108128</v>
      </c>
      <c r="N18" s="135">
        <v>-1778135981</v>
      </c>
      <c r="O18" s="124">
        <v>-413373929</v>
      </c>
      <c r="P18" s="121">
        <v>-3796005081</v>
      </c>
      <c r="Q18" s="121">
        <v>-2370927073</v>
      </c>
      <c r="R18" s="135">
        <v>-1067108128</v>
      </c>
      <c r="S18" s="124">
        <v>-1778135981</v>
      </c>
      <c r="T18" s="121">
        <v>-413373929</v>
      </c>
      <c r="U18" s="121">
        <v>-3796005081</v>
      </c>
      <c r="V18" s="135">
        <v>-2370927073</v>
      </c>
    </row>
    <row r="19" ht="15.75" spans="1:22">
      <c r="A19" s="121" t="s">
        <v>140</v>
      </c>
      <c r="B19" s="121" t="s">
        <v>141</v>
      </c>
      <c r="C19" s="121"/>
      <c r="D19" s="121"/>
      <c r="E19" s="121"/>
      <c r="F19" s="121"/>
      <c r="G19" s="134">
        <v>-1089801846</v>
      </c>
      <c r="H19" s="124">
        <v>-23272713</v>
      </c>
      <c r="I19" s="121">
        <v>-563545927</v>
      </c>
      <c r="J19" s="121">
        <v>1569984706</v>
      </c>
      <c r="K19" s="121">
        <v>2285519307</v>
      </c>
      <c r="L19" s="134">
        <v>-1089801846</v>
      </c>
      <c r="M19" s="124">
        <v>-23272713</v>
      </c>
      <c r="N19" s="135">
        <v>-563545927</v>
      </c>
      <c r="O19" s="124">
        <v>1569984706</v>
      </c>
      <c r="P19" s="121">
        <v>2285519307</v>
      </c>
      <c r="Q19" s="121">
        <v>-1089801846</v>
      </c>
      <c r="R19" s="135">
        <v>-23272713</v>
      </c>
      <c r="S19" s="124">
        <v>-563545927</v>
      </c>
      <c r="T19" s="121">
        <v>1569984706</v>
      </c>
      <c r="U19" s="121">
        <v>2285519307</v>
      </c>
      <c r="V19" s="135">
        <v>-1089801846</v>
      </c>
    </row>
    <row r="20" ht="15.75" spans="1:22">
      <c r="A20" s="121" t="s">
        <v>54</v>
      </c>
      <c r="B20" s="121" t="s">
        <v>55</v>
      </c>
      <c r="C20" s="121">
        <v>136609532</v>
      </c>
      <c r="D20" s="121">
        <v>136609532</v>
      </c>
      <c r="E20" s="121">
        <v>136609532</v>
      </c>
      <c r="F20" s="121">
        <v>138717841483</v>
      </c>
      <c r="G20" s="134">
        <v>162718070268</v>
      </c>
      <c r="H20" s="124">
        <v>96273549310</v>
      </c>
      <c r="I20" s="121">
        <v>103881234614</v>
      </c>
      <c r="J20" s="121">
        <v>117895485655</v>
      </c>
      <c r="K20" s="121">
        <v>138717841483</v>
      </c>
      <c r="L20" s="134">
        <v>162718070268</v>
      </c>
      <c r="M20" s="124">
        <v>96273549310</v>
      </c>
      <c r="N20" s="135">
        <v>103881234614</v>
      </c>
      <c r="O20" s="124">
        <v>117895485655</v>
      </c>
      <c r="P20" s="121">
        <v>138717841483</v>
      </c>
      <c r="Q20" s="121">
        <v>162718070268</v>
      </c>
      <c r="R20" s="135">
        <v>96273549310</v>
      </c>
      <c r="S20" s="124">
        <v>103881234614</v>
      </c>
      <c r="T20" s="121">
        <v>117895485655</v>
      </c>
      <c r="U20" s="121">
        <v>138717841483</v>
      </c>
      <c r="V20" s="135">
        <v>162718070268</v>
      </c>
    </row>
    <row r="21" ht="15.75" spans="1:22">
      <c r="A21" s="121" t="s">
        <v>76</v>
      </c>
      <c r="B21" s="121" t="s">
        <v>77</v>
      </c>
      <c r="C21" s="121">
        <v>1856741</v>
      </c>
      <c r="D21" s="121">
        <v>1856741</v>
      </c>
      <c r="E21" s="121">
        <v>1856741</v>
      </c>
      <c r="F21" s="121">
        <v>133896861</v>
      </c>
      <c r="G21" s="134">
        <v>104096826348</v>
      </c>
      <c r="H21" s="124">
        <v>59413168862</v>
      </c>
      <c r="I21" s="121">
        <v>66758759663</v>
      </c>
      <c r="J21" s="121">
        <v>62277655396</v>
      </c>
      <c r="K21" s="121">
        <v>75294060779</v>
      </c>
      <c r="L21" s="134">
        <v>104096826348</v>
      </c>
      <c r="M21" s="124">
        <v>59413168862</v>
      </c>
      <c r="N21" s="135">
        <v>66758759663</v>
      </c>
      <c r="O21" s="124">
        <v>62277655396</v>
      </c>
      <c r="P21" s="121">
        <v>75294060779</v>
      </c>
      <c r="Q21" s="121">
        <v>104096826348</v>
      </c>
      <c r="R21" s="135">
        <v>59413168862</v>
      </c>
      <c r="S21" s="124">
        <v>66758759663</v>
      </c>
      <c r="T21" s="121">
        <v>62277655396</v>
      </c>
      <c r="U21" s="121">
        <v>75294060779</v>
      </c>
      <c r="V21" s="135">
        <v>104096826348</v>
      </c>
    </row>
    <row r="22" ht="15.75" spans="1:22">
      <c r="A22" s="121" t="s">
        <v>89</v>
      </c>
      <c r="B22" s="121" t="s">
        <v>90</v>
      </c>
      <c r="C22" s="121">
        <v>13010</v>
      </c>
      <c r="D22" s="121">
        <v>13010</v>
      </c>
      <c r="E22" s="121">
        <v>13010</v>
      </c>
      <c r="F22" s="121">
        <v>43983</v>
      </c>
      <c r="G22" s="134">
        <v>21692912153</v>
      </c>
      <c r="H22" s="124">
        <v>6362902167</v>
      </c>
      <c r="I22" s="121">
        <v>4891530123</v>
      </c>
      <c r="J22" s="121">
        <v>22001546689</v>
      </c>
      <c r="K22" s="121">
        <v>28380285329</v>
      </c>
      <c r="L22" s="134">
        <v>21692912153</v>
      </c>
      <c r="M22" s="124">
        <v>6362902167</v>
      </c>
      <c r="N22" s="135">
        <v>4891530123</v>
      </c>
      <c r="O22" s="124">
        <v>22001546689</v>
      </c>
      <c r="P22" s="121">
        <v>28380285329</v>
      </c>
      <c r="Q22" s="121">
        <v>21692912153</v>
      </c>
      <c r="R22" s="135">
        <v>6362902167</v>
      </c>
      <c r="S22" s="124">
        <v>4891530123</v>
      </c>
      <c r="T22" s="121">
        <v>22001546689</v>
      </c>
      <c r="U22" s="121">
        <v>28380285329</v>
      </c>
      <c r="V22" s="135">
        <v>21692912153</v>
      </c>
    </row>
    <row r="23" ht="15.75" spans="1:22">
      <c r="A23" s="121" t="s">
        <v>91</v>
      </c>
      <c r="B23" s="121" t="s">
        <v>92</v>
      </c>
      <c r="C23" s="121">
        <f>C21+C22</f>
        <v>1869751</v>
      </c>
      <c r="D23" s="121">
        <f>D21+D22</f>
        <v>1869751</v>
      </c>
      <c r="E23" s="121">
        <f>E21+E22</f>
        <v>1869751</v>
      </c>
      <c r="F23" s="121">
        <v>82903</v>
      </c>
      <c r="G23" s="134">
        <v>125789738501</v>
      </c>
      <c r="H23" s="124">
        <v>65776071029</v>
      </c>
      <c r="I23" s="121">
        <v>71650289786</v>
      </c>
      <c r="J23" s="121">
        <v>84279202085</v>
      </c>
      <c r="K23" s="121">
        <v>103674346108</v>
      </c>
      <c r="L23" s="134">
        <v>125789738501</v>
      </c>
      <c r="M23" s="124">
        <v>65776071029</v>
      </c>
      <c r="N23" s="135">
        <v>71650289786</v>
      </c>
      <c r="O23" s="124">
        <v>84279202085</v>
      </c>
      <c r="P23" s="121">
        <v>103674346108</v>
      </c>
      <c r="Q23" s="121">
        <v>125789738501</v>
      </c>
      <c r="R23" s="135">
        <v>65776071029</v>
      </c>
      <c r="S23" s="124">
        <v>71650289786</v>
      </c>
      <c r="T23" s="121">
        <v>84279202085</v>
      </c>
      <c r="U23" s="121">
        <v>103674346108</v>
      </c>
      <c r="V23" s="135">
        <v>125789738501</v>
      </c>
    </row>
    <row r="24" ht="15.75" spans="1:22">
      <c r="A24" s="121" t="s">
        <v>70</v>
      </c>
      <c r="B24" s="121" t="s">
        <v>71</v>
      </c>
      <c r="C24" s="121"/>
      <c r="D24" s="121"/>
      <c r="E24" s="121"/>
      <c r="F24" s="121"/>
      <c r="G24" s="134">
        <v>1371901063</v>
      </c>
      <c r="H24" s="124">
        <v>1744967762</v>
      </c>
      <c r="I24" s="121">
        <v>1242105267</v>
      </c>
      <c r="J24" s="121">
        <v>1544486575</v>
      </c>
      <c r="K24" s="121">
        <v>1522717934</v>
      </c>
      <c r="L24" s="134">
        <v>1371901063</v>
      </c>
      <c r="M24" s="124">
        <v>1744967762</v>
      </c>
      <c r="N24" s="135">
        <v>1242105267</v>
      </c>
      <c r="O24" s="124">
        <v>1544486575</v>
      </c>
      <c r="P24" s="121">
        <v>1522717934</v>
      </c>
      <c r="Q24" s="121">
        <v>1371901063</v>
      </c>
      <c r="R24" s="135">
        <v>1744967762</v>
      </c>
      <c r="S24" s="124">
        <v>1242105267</v>
      </c>
      <c r="T24" s="121">
        <v>1544486575</v>
      </c>
      <c r="U24" s="121">
        <v>1522717934</v>
      </c>
      <c r="V24" s="135">
        <v>1371901063</v>
      </c>
    </row>
    <row r="25" ht="15.75" spans="1:22">
      <c r="A25" s="121" t="s">
        <v>72</v>
      </c>
      <c r="B25" s="121" t="s">
        <v>73</v>
      </c>
      <c r="C25" s="121"/>
      <c r="D25" s="121"/>
      <c r="E25" s="121"/>
      <c r="F25" s="121"/>
      <c r="G25" s="134">
        <v>251091697</v>
      </c>
      <c r="H25" s="124">
        <v>407461574</v>
      </c>
      <c r="I25" s="121">
        <v>402747194</v>
      </c>
      <c r="J25" s="121">
        <v>12522105</v>
      </c>
      <c r="K25" s="121">
        <v>1579988521</v>
      </c>
      <c r="L25" s="134">
        <v>251091697</v>
      </c>
      <c r="M25" s="124">
        <v>407461574</v>
      </c>
      <c r="N25" s="135">
        <v>402747194</v>
      </c>
      <c r="O25" s="124">
        <v>12522105</v>
      </c>
      <c r="P25" s="121">
        <v>1579988521</v>
      </c>
      <c r="Q25" s="121">
        <v>251091697</v>
      </c>
      <c r="R25" s="135">
        <v>407461574</v>
      </c>
      <c r="S25" s="124">
        <v>402747194</v>
      </c>
      <c r="T25" s="121">
        <v>12522105</v>
      </c>
      <c r="U25" s="121">
        <v>1579988521</v>
      </c>
      <c r="V25" s="135">
        <v>251091697</v>
      </c>
    </row>
    <row r="26" ht="15.75" spans="1:22">
      <c r="A26" s="121"/>
      <c r="B26" s="121"/>
      <c r="C26" s="121">
        <f>C24+C25</f>
        <v>0</v>
      </c>
      <c r="D26" s="121">
        <f>D24+D25</f>
        <v>0</v>
      </c>
      <c r="E26" s="121">
        <f>E24+E25</f>
        <v>0</v>
      </c>
      <c r="F26" s="121">
        <f t="shared" ref="F26:H26" si="19">F24+F25</f>
        <v>0</v>
      </c>
      <c r="G26" s="134">
        <f t="shared" si="19"/>
        <v>1622992760</v>
      </c>
      <c r="H26" s="124">
        <f t="shared" si="19"/>
        <v>2152429336</v>
      </c>
      <c r="I26" s="121">
        <f t="shared" ref="I26:M26" si="20">I24+I25</f>
        <v>1644852461</v>
      </c>
      <c r="J26" s="121">
        <f t="shared" si="20"/>
        <v>1557008680</v>
      </c>
      <c r="K26" s="121">
        <f t="shared" si="20"/>
        <v>3102706455</v>
      </c>
      <c r="L26" s="134">
        <f t="shared" si="20"/>
        <v>1622992760</v>
      </c>
      <c r="M26" s="124">
        <f t="shared" si="20"/>
        <v>2152429336</v>
      </c>
      <c r="N26" s="135">
        <f t="shared" ref="N26:R26" si="21">N24+N25</f>
        <v>1644852461</v>
      </c>
      <c r="O26" s="124">
        <f t="shared" si="21"/>
        <v>1557008680</v>
      </c>
      <c r="P26" s="121">
        <f t="shared" si="21"/>
        <v>3102706455</v>
      </c>
      <c r="Q26" s="121">
        <f t="shared" si="21"/>
        <v>1622992760</v>
      </c>
      <c r="R26" s="135">
        <f t="shared" si="21"/>
        <v>2152429336</v>
      </c>
      <c r="S26" s="124">
        <f t="shared" ref="S26:V26" si="22">S24+S25</f>
        <v>1644852461</v>
      </c>
      <c r="T26" s="121">
        <f t="shared" si="22"/>
        <v>1557008680</v>
      </c>
      <c r="U26" s="121">
        <f t="shared" si="22"/>
        <v>3102706455</v>
      </c>
      <c r="V26" s="135">
        <f t="shared" si="22"/>
        <v>1622992760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05"/>
  <sheetViews>
    <sheetView topLeftCell="C1" workbookViewId="0">
      <selection activeCell="C2" sqref="C2:V2"/>
    </sheetView>
  </sheetViews>
  <sheetFormatPr defaultColWidth="9" defaultRowHeight="15"/>
  <cols>
    <col min="1" max="1" width="31.1428571428571" customWidth="1"/>
    <col min="2" max="2" width="34.5714285714286" customWidth="1"/>
    <col min="3" max="3" width="9" style="66" customWidth="1"/>
    <col min="4" max="4" width="8" customWidth="1"/>
    <col min="5" max="5" width="8.71428571428571" customWidth="1"/>
    <col min="6" max="6" width="9" style="67" customWidth="1"/>
    <col min="7" max="7" width="9" style="66" customWidth="1"/>
    <col min="8" max="8" width="8" customWidth="1"/>
    <col min="9" max="9" width="8.71428571428571" customWidth="1"/>
    <col min="10" max="10" width="9" style="67" customWidth="1"/>
    <col min="11" max="11" width="9" style="66" customWidth="1"/>
    <col min="12" max="12" width="8" customWidth="1"/>
    <col min="13" max="13" width="8.71428571428571" customWidth="1"/>
    <col min="14" max="14" width="9" style="67" customWidth="1"/>
    <col min="15" max="15" width="9" style="66" customWidth="1"/>
    <col min="16" max="16" width="8" customWidth="1"/>
    <col min="17" max="17" width="8.71428571428571" customWidth="1"/>
    <col min="18" max="18" width="9" style="67" customWidth="1"/>
    <col min="19" max="19" width="9" style="66" customWidth="1"/>
    <col min="20" max="20" width="8" customWidth="1"/>
    <col min="21" max="21" width="8.71428571428571" customWidth="1"/>
    <col min="22" max="22" width="9" style="67" customWidth="1"/>
    <col min="24" max="24" width="9.14285714285714" style="66"/>
    <col min="27" max="27" width="9.14285714285714" style="67"/>
    <col min="28" max="28" width="9.14285714285714" style="66"/>
    <col min="31" max="31" width="9.14285714285714" style="67"/>
    <col min="32" max="32" width="9.14285714285714" style="66"/>
    <col min="35" max="35" width="9.14285714285714" style="67"/>
    <col min="36" max="36" width="9.14285714285714" style="66"/>
    <col min="39" max="39" width="9.14285714285714" style="67"/>
    <col min="40" max="40" width="9.14285714285714" style="66"/>
    <col min="43" max="43" width="9.14285714285714" style="67"/>
  </cols>
  <sheetData>
    <row r="1" ht="21.75" spans="3:43">
      <c r="C1" s="4" t="s">
        <v>107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00"/>
      <c r="X1" s="4" t="s">
        <v>108</v>
      </c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100"/>
    </row>
    <row r="2" ht="26.25" spans="1:43">
      <c r="A2" s="69" t="s">
        <v>0</v>
      </c>
      <c r="B2" s="40" t="s">
        <v>1</v>
      </c>
      <c r="C2" s="40" t="s">
        <v>2</v>
      </c>
      <c r="D2" s="70" t="s">
        <v>3</v>
      </c>
      <c r="E2" s="70" t="s">
        <v>4</v>
      </c>
      <c r="F2" s="71" t="s">
        <v>5</v>
      </c>
      <c r="G2" s="40" t="s">
        <v>6</v>
      </c>
      <c r="H2" s="70" t="s">
        <v>7</v>
      </c>
      <c r="I2" s="70" t="s">
        <v>8</v>
      </c>
      <c r="J2" s="71" t="s">
        <v>9</v>
      </c>
      <c r="K2" s="40" t="s">
        <v>10</v>
      </c>
      <c r="L2" s="70" t="s">
        <v>11</v>
      </c>
      <c r="M2" s="70" t="s">
        <v>12</v>
      </c>
      <c r="N2" s="71" t="s">
        <v>13</v>
      </c>
      <c r="O2" s="40" t="s">
        <v>14</v>
      </c>
      <c r="P2" s="70" t="s">
        <v>15</v>
      </c>
      <c r="Q2" s="70" t="s">
        <v>16</v>
      </c>
      <c r="R2" s="71" t="s">
        <v>17</v>
      </c>
      <c r="S2" s="40" t="s">
        <v>18</v>
      </c>
      <c r="T2" s="70" t="s">
        <v>19</v>
      </c>
      <c r="U2" s="70" t="s">
        <v>20</v>
      </c>
      <c r="V2" s="71" t="s">
        <v>21</v>
      </c>
      <c r="X2" s="40" t="s">
        <v>2</v>
      </c>
      <c r="Y2" s="70" t="s">
        <v>3</v>
      </c>
      <c r="Z2" s="70" t="s">
        <v>4</v>
      </c>
      <c r="AA2" s="71" t="s">
        <v>5</v>
      </c>
      <c r="AB2" s="40" t="s">
        <v>6</v>
      </c>
      <c r="AC2" s="70" t="s">
        <v>7</v>
      </c>
      <c r="AD2" s="70" t="s">
        <v>8</v>
      </c>
      <c r="AE2" s="71" t="s">
        <v>9</v>
      </c>
      <c r="AF2" s="40" t="s">
        <v>10</v>
      </c>
      <c r="AG2" s="70" t="s">
        <v>11</v>
      </c>
      <c r="AH2" s="70" t="s">
        <v>12</v>
      </c>
      <c r="AI2" s="71" t="s">
        <v>13</v>
      </c>
      <c r="AJ2" s="40" t="s">
        <v>14</v>
      </c>
      <c r="AK2" s="70" t="s">
        <v>15</v>
      </c>
      <c r="AL2" s="70" t="s">
        <v>16</v>
      </c>
      <c r="AM2" s="71" t="s">
        <v>17</v>
      </c>
      <c r="AN2" s="40" t="s">
        <v>18</v>
      </c>
      <c r="AO2" s="70" t="s">
        <v>19</v>
      </c>
      <c r="AP2" s="70" t="s">
        <v>20</v>
      </c>
      <c r="AQ2" s="71" t="s">
        <v>21</v>
      </c>
    </row>
    <row r="3" spans="1:43">
      <c r="A3" s="72" t="s">
        <v>110</v>
      </c>
      <c r="B3" s="3" t="s">
        <v>111</v>
      </c>
      <c r="C3" s="73">
        <f>'Income Statement'!C2/'Income Statement'!C$2</f>
        <v>1</v>
      </c>
      <c r="D3" s="74">
        <f>'Income Statement'!D2/'Income Statement'!D$2</f>
        <v>1</v>
      </c>
      <c r="E3" s="74">
        <f>'Income Statement'!E2/'Income Statement'!E$2</f>
        <v>1</v>
      </c>
      <c r="F3" s="75">
        <f>'Income Statement'!F2/'Income Statement'!F$2</f>
        <v>1</v>
      </c>
      <c r="G3" s="73">
        <f>'Income Statement'!G2/'Income Statement'!G$2</f>
        <v>1</v>
      </c>
      <c r="H3" s="74">
        <f>'Income Statement'!H2/'Income Statement'!H$2</f>
        <v>1</v>
      </c>
      <c r="I3" s="74">
        <f>'Income Statement'!I2/'Income Statement'!I$2</f>
        <v>1</v>
      </c>
      <c r="J3" s="75">
        <f>'Income Statement'!J2/'Income Statement'!J$2</f>
        <v>1</v>
      </c>
      <c r="K3" s="73">
        <f>'Income Statement'!K2/'Income Statement'!K$2</f>
        <v>1</v>
      </c>
      <c r="L3" s="74">
        <f>'Income Statement'!L2/'Income Statement'!L$2</f>
        <v>1</v>
      </c>
      <c r="M3" s="74">
        <f>'Income Statement'!M2/'Income Statement'!M$2</f>
        <v>1</v>
      </c>
      <c r="N3" s="75">
        <f>'Income Statement'!N2/'Income Statement'!N$2</f>
        <v>1</v>
      </c>
      <c r="O3" s="73">
        <f>'Income Statement'!O2/'Income Statement'!O$2</f>
        <v>1</v>
      </c>
      <c r="P3" s="74">
        <f>'Income Statement'!P2/'Income Statement'!P$2</f>
        <v>1</v>
      </c>
      <c r="Q3" s="74">
        <f>'Income Statement'!Q2/'Income Statement'!Q$2</f>
        <v>1</v>
      </c>
      <c r="R3" s="75">
        <f>'Income Statement'!R2/'Income Statement'!R$2</f>
        <v>1</v>
      </c>
      <c r="S3" s="73">
        <f>'Income Statement'!S2/'Income Statement'!S$2</f>
        <v>1</v>
      </c>
      <c r="T3" s="74">
        <f>'Income Statement'!T2/'Income Statement'!T$2</f>
        <v>1</v>
      </c>
      <c r="U3" s="74">
        <f>'Income Statement'!U2/'Income Statement'!U$2</f>
        <v>1</v>
      </c>
      <c r="V3" s="75">
        <f>'Income Statement'!V2/'Income Statement'!V$2</f>
        <v>1</v>
      </c>
      <c r="X3" s="101">
        <f>'Income Statement'!C2/'Income Statement'!$C2</f>
        <v>1</v>
      </c>
      <c r="Y3" s="105">
        <f>'Income Statement'!D2/'Income Statement'!$C2</f>
        <v>1</v>
      </c>
      <c r="Z3" s="105">
        <f>'Income Statement'!E2/'Income Statement'!$C2</f>
        <v>1</v>
      </c>
      <c r="AA3" s="106">
        <f>'Income Statement'!F2/'Income Statement'!$C2</f>
        <v>1.12635470292204</v>
      </c>
      <c r="AB3" s="101">
        <f>'Income Statement'!G2/'Income Statement'!$C2</f>
        <v>35867.4986281489</v>
      </c>
      <c r="AC3" s="105">
        <f>'Income Statement'!H2/'Income Statement'!$C2</f>
        <v>19724.9870793291</v>
      </c>
      <c r="AD3" s="105">
        <f>'Income Statement'!I2/'Income Statement'!$C2</f>
        <v>21197.9349796749</v>
      </c>
      <c r="AE3" s="106">
        <f>'Income Statement'!J2/'Income Statement'!$C2</f>
        <v>25447.4578426559</v>
      </c>
      <c r="AF3" s="101">
        <f>'Income Statement'!K2/'Income Statement'!$C2</f>
        <v>27704.1161163619</v>
      </c>
      <c r="AG3" s="105">
        <f>'Income Statement'!L2/'Income Statement'!$C2</f>
        <v>35867.4986281489</v>
      </c>
      <c r="AH3" s="105">
        <f>'Income Statement'!M2/'Income Statement'!$C2</f>
        <v>19724.9870793291</v>
      </c>
      <c r="AI3" s="106">
        <f>'Income Statement'!N2/'Income Statement'!$C2</f>
        <v>21197.9349796749</v>
      </c>
      <c r="AJ3" s="101">
        <f>'Income Statement'!O2/'Income Statement'!$C2</f>
        <v>25447.4578426559</v>
      </c>
      <c r="AK3" s="105">
        <f>'Income Statement'!P2/'Income Statement'!$C2</f>
        <v>27704.1161163619</v>
      </c>
      <c r="AL3" s="105">
        <f>'Income Statement'!Q2/'Income Statement'!$C2</f>
        <v>35867.4986281489</v>
      </c>
      <c r="AM3" s="106">
        <f>'Income Statement'!R2/'Income Statement'!$C2</f>
        <v>19724.9870793291</v>
      </c>
      <c r="AN3" s="101">
        <f>'Income Statement'!S2/'Income Statement'!$C2</f>
        <v>21197.9349796749</v>
      </c>
      <c r="AO3" s="105">
        <f>'Income Statement'!T2/'Income Statement'!$C2</f>
        <v>25447.4578426559</v>
      </c>
      <c r="AP3" s="105">
        <f>'Income Statement'!U2/'Income Statement'!$C2</f>
        <v>27704.1161163619</v>
      </c>
      <c r="AQ3" s="106">
        <f>'Income Statement'!V2/'Income Statement'!$C2</f>
        <v>35867.4986281489</v>
      </c>
    </row>
    <row r="4" ht="15.75" spans="1:43">
      <c r="A4" s="76" t="s">
        <v>112</v>
      </c>
      <c r="B4" t="s">
        <v>113</v>
      </c>
      <c r="C4" s="77">
        <f>'Income Statement'!C3/'Income Statement'!C$2</f>
        <v>-0.382264492884425</v>
      </c>
      <c r="D4" s="78">
        <f>'Income Statement'!D3/'Income Statement'!D$2</f>
        <v>-0.382264492884425</v>
      </c>
      <c r="E4" s="78">
        <f>'Income Statement'!E3/'Income Statement'!E$2</f>
        <v>-0.382264492884425</v>
      </c>
      <c r="F4" s="79">
        <f>'Income Statement'!F3/'Income Statement'!F$2</f>
        <v>-0.567090173654959</v>
      </c>
      <c r="G4" s="77">
        <f>'Income Statement'!G3/'Income Statement'!G$2</f>
        <v>-0.686034059206197</v>
      </c>
      <c r="H4" s="78">
        <f>'Income Statement'!H3/'Income Statement'!H$2</f>
        <v>-0.628756001929419</v>
      </c>
      <c r="I4" s="78">
        <f>'Income Statement'!I3/'Income Statement'!I$2</f>
        <v>-0.615807976623457</v>
      </c>
      <c r="J4" s="79">
        <f>'Income Statement'!J3/'Income Statement'!J$2</f>
        <v>-0.708223549626744</v>
      </c>
      <c r="K4" s="77">
        <f>'Income Statement'!K3/'Income Statement'!K$2</f>
        <v>-0.674629653903368</v>
      </c>
      <c r="L4" s="78">
        <f>'Income Statement'!L3/'Income Statement'!L$2</f>
        <v>-0.686034059206197</v>
      </c>
      <c r="M4" s="78">
        <f>'Income Statement'!M3/'Income Statement'!M$2</f>
        <v>-0.628756001929419</v>
      </c>
      <c r="N4" s="79">
        <f>'Income Statement'!N3/'Income Statement'!N$2</f>
        <v>-0.615807976623457</v>
      </c>
      <c r="O4" s="77">
        <f>'Income Statement'!O3/'Income Statement'!O$2</f>
        <v>-0.708223549626744</v>
      </c>
      <c r="P4" s="78">
        <f>'Income Statement'!P3/'Income Statement'!P$2</f>
        <v>-0.674629653903368</v>
      </c>
      <c r="Q4" s="78">
        <f>'Income Statement'!Q3/'Income Statement'!Q$2</f>
        <v>-0.686034059206197</v>
      </c>
      <c r="R4" s="79">
        <f>'Income Statement'!R3/'Income Statement'!R$2</f>
        <v>-0.628756001929419</v>
      </c>
      <c r="S4" s="77">
        <f>'Income Statement'!S3/'Income Statement'!S$2</f>
        <v>-0.615807976623457</v>
      </c>
      <c r="T4" s="78">
        <f>'Income Statement'!T3/'Income Statement'!T$2</f>
        <v>-0.708223549626744</v>
      </c>
      <c r="U4" s="78">
        <f>'Income Statement'!U3/'Income Statement'!U$2</f>
        <v>-0.674629653903368</v>
      </c>
      <c r="V4" s="79">
        <f>'Income Statement'!V3/'Income Statement'!V$2</f>
        <v>-0.686034059206197</v>
      </c>
      <c r="X4" s="102">
        <f>'Income Statement'!C3/'Income Statement'!$C3</f>
        <v>1</v>
      </c>
      <c r="Y4" s="107">
        <f>'Income Statement'!D3/'Income Statement'!$C3</f>
        <v>1</v>
      </c>
      <c r="Z4" s="107">
        <f>'Income Statement'!E3/'Income Statement'!$C3</f>
        <v>1</v>
      </c>
      <c r="AA4" s="108">
        <f>'Income Statement'!F3/'Income Statement'!$C3</f>
        <v>1.67094955447578</v>
      </c>
      <c r="AB4" s="102">
        <f>'Income Statement'!G3/'Income Statement'!$C3</f>
        <v>64369.8960679596</v>
      </c>
      <c r="AC4" s="107">
        <f>'Income Statement'!H3/'Income Statement'!$C3</f>
        <v>32444.0387348718</v>
      </c>
      <c r="AD4" s="107">
        <f>'Income Statement'!I3/'Income Statement'!$C3</f>
        <v>34148.7574478333</v>
      </c>
      <c r="AE4" s="108">
        <f>'Income Statement'!J3/'Income Statement'!$C3</f>
        <v>47146.6465177336</v>
      </c>
      <c r="AF4" s="102">
        <f>'Income Statement'!K3/'Income Statement'!$C3</f>
        <v>48892.8964504446</v>
      </c>
      <c r="AG4" s="107">
        <f>'Income Statement'!L3/'Income Statement'!$C3</f>
        <v>64369.8960679596</v>
      </c>
      <c r="AH4" s="107">
        <f>'Income Statement'!M3/'Income Statement'!$C3</f>
        <v>32444.0387348718</v>
      </c>
      <c r="AI4" s="108">
        <f>'Income Statement'!N3/'Income Statement'!$C3</f>
        <v>34148.7574478333</v>
      </c>
      <c r="AJ4" s="102">
        <f>'Income Statement'!O3/'Income Statement'!$C3</f>
        <v>47146.6465177336</v>
      </c>
      <c r="AK4" s="107">
        <f>'Income Statement'!P3/'Income Statement'!$C3</f>
        <v>48892.8964504446</v>
      </c>
      <c r="AL4" s="107">
        <f>'Income Statement'!Q3/'Income Statement'!$C3</f>
        <v>64369.8960679596</v>
      </c>
      <c r="AM4" s="108">
        <f>'Income Statement'!R3/'Income Statement'!$C3</f>
        <v>32444.0387348718</v>
      </c>
      <c r="AN4" s="102">
        <f>'Income Statement'!S3/'Income Statement'!$C3</f>
        <v>34148.7574478333</v>
      </c>
      <c r="AO4" s="107">
        <f>'Income Statement'!T3/'Income Statement'!$C3</f>
        <v>47146.6465177336</v>
      </c>
      <c r="AP4" s="107">
        <f>'Income Statement'!U3/'Income Statement'!$C3</f>
        <v>48892.8964504446</v>
      </c>
      <c r="AQ4" s="108">
        <f>'Income Statement'!V3/'Income Statement'!$C3</f>
        <v>64369.8960679596</v>
      </c>
    </row>
    <row r="5" ht="15.75" spans="1:43">
      <c r="A5" s="80" t="s">
        <v>114</v>
      </c>
      <c r="B5" s="81" t="s">
        <v>115</v>
      </c>
      <c r="C5" s="82">
        <f>'Income Statement'!C4/'Income Statement'!C$2</f>
        <v>0.617735507115575</v>
      </c>
      <c r="D5" s="83">
        <f>'Income Statement'!D4/'Income Statement'!D$2</f>
        <v>0.617735507115575</v>
      </c>
      <c r="E5" s="83">
        <f>'Income Statement'!E4/'Income Statement'!E$2</f>
        <v>0.617735507115575</v>
      </c>
      <c r="F5" s="84">
        <f>'Income Statement'!F4/'Income Statement'!F$2</f>
        <v>0.432909826345041</v>
      </c>
      <c r="G5" s="82">
        <f>'Income Statement'!G4/'Income Statement'!G$2</f>
        <v>0.313965940793803</v>
      </c>
      <c r="H5" s="83">
        <f>'Income Statement'!H4/'Income Statement'!H$2</f>
        <v>0.371243998070581</v>
      </c>
      <c r="I5" s="83">
        <f>'Income Statement'!I4/'Income Statement'!I$2</f>
        <v>0.384192023376543</v>
      </c>
      <c r="J5" s="84">
        <f>'Income Statement'!J4/'Income Statement'!J$2</f>
        <v>0.291776450373256</v>
      </c>
      <c r="K5" s="82">
        <f>'Income Statement'!K4/'Income Statement'!K$2</f>
        <v>0.325370346096632</v>
      </c>
      <c r="L5" s="83">
        <f>'Income Statement'!L4/'Income Statement'!L$2</f>
        <v>0.313965940793803</v>
      </c>
      <c r="M5" s="83">
        <f>'Income Statement'!M4/'Income Statement'!M$2</f>
        <v>0.371243998070581</v>
      </c>
      <c r="N5" s="84">
        <f>'Income Statement'!N4/'Income Statement'!N$2</f>
        <v>0.384192023376543</v>
      </c>
      <c r="O5" s="82">
        <f>'Income Statement'!O4/'Income Statement'!O$2</f>
        <v>0.291776450373256</v>
      </c>
      <c r="P5" s="83">
        <f>'Income Statement'!P4/'Income Statement'!P$2</f>
        <v>0.325370346096632</v>
      </c>
      <c r="Q5" s="83">
        <f>'Income Statement'!Q4/'Income Statement'!Q$2</f>
        <v>0.313965940793803</v>
      </c>
      <c r="R5" s="84">
        <f>'Income Statement'!R4/'Income Statement'!R$2</f>
        <v>0.371243998070581</v>
      </c>
      <c r="S5" s="82">
        <f>'Income Statement'!S4/'Income Statement'!S$2</f>
        <v>0.384192023376543</v>
      </c>
      <c r="T5" s="83">
        <f>'Income Statement'!T4/'Income Statement'!T$2</f>
        <v>0.291776450373256</v>
      </c>
      <c r="U5" s="83">
        <f>'Income Statement'!U4/'Income Statement'!U$2</f>
        <v>0.325370346096632</v>
      </c>
      <c r="V5" s="84">
        <f>'Income Statement'!V4/'Income Statement'!V$2</f>
        <v>0.313965940793803</v>
      </c>
      <c r="X5" s="103">
        <f>'Income Statement'!C4/'Income Statement'!$C4</f>
        <v>1</v>
      </c>
      <c r="Y5" s="109">
        <f>'Income Statement'!D4/'Income Statement'!$C4</f>
        <v>1</v>
      </c>
      <c r="Z5" s="109">
        <f>'Income Statement'!E4/'Income Statement'!$C4</f>
        <v>1</v>
      </c>
      <c r="AA5" s="110">
        <f>'Income Statement'!F4/'Income Statement'!$C4</f>
        <v>0.789350803423499</v>
      </c>
      <c r="AB5" s="103">
        <f>'Income Statement'!G4/'Income Statement'!$C4</f>
        <v>18229.7647148205</v>
      </c>
      <c r="AC5" s="109">
        <f>'Income Statement'!H4/'Income Statement'!$C4</f>
        <v>11854.2369361498</v>
      </c>
      <c r="AD5" s="109">
        <f>'Income Statement'!I4/'Income Statement'!$C4</f>
        <v>13183.7613953475</v>
      </c>
      <c r="AE5" s="110">
        <f>'Income Statement'!J4/'Income Statement'!$C4</f>
        <v>12019.6570131172</v>
      </c>
      <c r="AF5" s="103">
        <f>'Income Statement'!K4/'Income Statement'!$C4</f>
        <v>14592.1640333934</v>
      </c>
      <c r="AG5" s="109">
        <f>'Income Statement'!L4/'Income Statement'!$C4</f>
        <v>18229.7647148205</v>
      </c>
      <c r="AH5" s="109">
        <f>'Income Statement'!M4/'Income Statement'!$C4</f>
        <v>11854.2369361498</v>
      </c>
      <c r="AI5" s="110">
        <f>'Income Statement'!N4/'Income Statement'!$C4</f>
        <v>13183.7613953475</v>
      </c>
      <c r="AJ5" s="103">
        <f>'Income Statement'!O4/'Income Statement'!$C4</f>
        <v>12019.6570131172</v>
      </c>
      <c r="AK5" s="109">
        <f>'Income Statement'!P4/'Income Statement'!$C4</f>
        <v>14592.1640333934</v>
      </c>
      <c r="AL5" s="109">
        <f>'Income Statement'!Q4/'Income Statement'!$C4</f>
        <v>18229.7647148205</v>
      </c>
      <c r="AM5" s="110">
        <f>'Income Statement'!R4/'Income Statement'!$C4</f>
        <v>11854.2369361498</v>
      </c>
      <c r="AN5" s="103">
        <f>'Income Statement'!S4/'Income Statement'!$C4</f>
        <v>13183.7613953475</v>
      </c>
      <c r="AO5" s="109">
        <f>'Income Statement'!T4/'Income Statement'!$C4</f>
        <v>12019.6570131172</v>
      </c>
      <c r="AP5" s="109">
        <f>'Income Statement'!U4/'Income Statement'!$C4</f>
        <v>14592.1640333934</v>
      </c>
      <c r="AQ5" s="110">
        <f>'Income Statement'!V4/'Income Statement'!$C4</f>
        <v>18229.7647148205</v>
      </c>
    </row>
    <row r="6" ht="15.75" spans="1:43">
      <c r="A6" s="76" t="s">
        <v>116</v>
      </c>
      <c r="B6" t="s">
        <v>117</v>
      </c>
      <c r="C6" s="73">
        <f>'Income Statement'!C5/'Income Statement'!C$2</f>
        <v>-4.08252225647839</v>
      </c>
      <c r="D6" s="74">
        <f>'Income Statement'!D5/'Income Statement'!D$2</f>
        <v>-4.08252225647839</v>
      </c>
      <c r="E6" s="74">
        <f>'Income Statement'!E5/'Income Statement'!E$2</f>
        <v>-4.08252225647839</v>
      </c>
      <c r="F6" s="75">
        <f>'Income Statement'!F5/'Income Statement'!F$2</f>
        <v>-2.11484208232104</v>
      </c>
      <c r="G6" s="73">
        <f>'Income Statement'!G5/'Income Statement'!G$2</f>
        <v>-0.0536246488483663</v>
      </c>
      <c r="H6" s="74">
        <f>'Income Statement'!H5/'Income Statement'!H$2</f>
        <v>-0.0542345589690076</v>
      </c>
      <c r="I6" s="74">
        <f>'Income Statement'!I5/'Income Statement'!I$2</f>
        <v>-0.060781114929516</v>
      </c>
      <c r="J6" s="75">
        <f>'Income Statement'!J5/'Income Statement'!J$2</f>
        <v>-0.0464346737845455</v>
      </c>
      <c r="K6" s="73">
        <f>'Income Statement'!K5/'Income Statement'!K$2</f>
        <v>-0.0489328666187932</v>
      </c>
      <c r="L6" s="74">
        <f>'Income Statement'!L5/'Income Statement'!L$2</f>
        <v>-0.0536246488483663</v>
      </c>
      <c r="M6" s="74">
        <f>'Income Statement'!M5/'Income Statement'!M$2</f>
        <v>-0.0542345589690076</v>
      </c>
      <c r="N6" s="75">
        <f>'Income Statement'!N5/'Income Statement'!N$2</f>
        <v>-0.060781114929516</v>
      </c>
      <c r="O6" s="73">
        <f>'Income Statement'!O5/'Income Statement'!O$2</f>
        <v>-0.0464346737845455</v>
      </c>
      <c r="P6" s="74">
        <f>'Income Statement'!P5/'Income Statement'!P$2</f>
        <v>-0.0489328666187932</v>
      </c>
      <c r="Q6" s="74">
        <f>'Income Statement'!Q5/'Income Statement'!Q$2</f>
        <v>-0.0536246488483663</v>
      </c>
      <c r="R6" s="75">
        <f>'Income Statement'!R5/'Income Statement'!R$2</f>
        <v>-0.0542345589690076</v>
      </c>
      <c r="S6" s="73">
        <f>'Income Statement'!S5/'Income Statement'!S$2</f>
        <v>-0.060781114929516</v>
      </c>
      <c r="T6" s="74">
        <f>'Income Statement'!T5/'Income Statement'!T$2</f>
        <v>-0.0464346737845455</v>
      </c>
      <c r="U6" s="74">
        <f>'Income Statement'!U5/'Income Statement'!U$2</f>
        <v>-0.0489328666187932</v>
      </c>
      <c r="V6" s="75">
        <f>'Income Statement'!V5/'Income Statement'!V$2</f>
        <v>-0.0536246488483663</v>
      </c>
      <c r="X6" s="101">
        <f>'Income Statement'!C5/'Income Statement'!$C5</f>
        <v>1</v>
      </c>
      <c r="Y6" s="105">
        <f>'Income Statement'!D5/'Income Statement'!$C5</f>
        <v>1</v>
      </c>
      <c r="Z6" s="105">
        <f>'Income Statement'!E5/'Income Statement'!$C5</f>
        <v>1</v>
      </c>
      <c r="AA6" s="106">
        <f>'Income Statement'!F5/'Income Statement'!$C5</f>
        <v>0.583478099006014</v>
      </c>
      <c r="AB6" s="101">
        <f>'Income Statement'!G5/'Income Statement'!$C5</f>
        <v>471.125911426842</v>
      </c>
      <c r="AC6" s="105">
        <f>'Income Statement'!H5/'Income Statement'!$C5</f>
        <v>262.038001928637</v>
      </c>
      <c r="AD6" s="105">
        <f>'Income Statement'!I5/'Income Statement'!$C5</f>
        <v>315.597574568875</v>
      </c>
      <c r="AE6" s="106">
        <f>'Income Statement'!J5/'Income Statement'!$C5</f>
        <v>289.439794650133</v>
      </c>
      <c r="AF6" s="101">
        <f>'Income Statement'!K5/'Income Statement'!$C5</f>
        <v>332.059872193539</v>
      </c>
      <c r="AG6" s="105">
        <f>'Income Statement'!L5/'Income Statement'!$C5</f>
        <v>471.125911426842</v>
      </c>
      <c r="AH6" s="105">
        <f>'Income Statement'!M5/'Income Statement'!$C5</f>
        <v>262.038001928637</v>
      </c>
      <c r="AI6" s="106">
        <f>'Income Statement'!N5/'Income Statement'!$C5</f>
        <v>315.597574568875</v>
      </c>
      <c r="AJ6" s="101">
        <f>'Income Statement'!O5/'Income Statement'!$C5</f>
        <v>289.439794650133</v>
      </c>
      <c r="AK6" s="105">
        <f>'Income Statement'!P5/'Income Statement'!$C5</f>
        <v>332.059872193539</v>
      </c>
      <c r="AL6" s="105">
        <f>'Income Statement'!Q5/'Income Statement'!$C5</f>
        <v>471.125911426842</v>
      </c>
      <c r="AM6" s="106">
        <f>'Income Statement'!R5/'Income Statement'!$C5</f>
        <v>262.038001928637</v>
      </c>
      <c r="AN6" s="101">
        <f>'Income Statement'!S5/'Income Statement'!$C5</f>
        <v>315.597574568875</v>
      </c>
      <c r="AO6" s="105">
        <f>'Income Statement'!T5/'Income Statement'!$C5</f>
        <v>289.439794650133</v>
      </c>
      <c r="AP6" s="105">
        <f>'Income Statement'!U5/'Income Statement'!$C5</f>
        <v>332.059872193539</v>
      </c>
      <c r="AQ6" s="106">
        <f>'Income Statement'!V5/'Income Statement'!$C5</f>
        <v>471.125911426842</v>
      </c>
    </row>
    <row r="7" ht="15.75" spans="1:43">
      <c r="A7" s="80" t="s">
        <v>118</v>
      </c>
      <c r="B7" s="81" t="s">
        <v>119</v>
      </c>
      <c r="C7" s="85">
        <f>'Income Statement'!C6/'Income Statement'!C$2</f>
        <v>-3.46478674936281</v>
      </c>
      <c r="D7" s="86">
        <f>'Income Statement'!D6/'Income Statement'!D$2</f>
        <v>-3.46478674936281</v>
      </c>
      <c r="E7" s="86">
        <f>'Income Statement'!E6/'Income Statement'!E$2</f>
        <v>-3.46478674936281</v>
      </c>
      <c r="F7" s="87">
        <f>'Income Statement'!F6/'Income Statement'!F$2</f>
        <v>-1.681932255976</v>
      </c>
      <c r="G7" s="85">
        <f>'Income Statement'!G6/'Income Statement'!G$2</f>
        <v>0.260341291945437</v>
      </c>
      <c r="H7" s="86">
        <f>'Income Statement'!H6/'Income Statement'!H$2</f>
        <v>0.317009439101574</v>
      </c>
      <c r="I7" s="86">
        <f>'Income Statement'!I6/'Income Statement'!I$2</f>
        <v>0.323410908447027</v>
      </c>
      <c r="J7" s="87">
        <f>'Income Statement'!J6/'Income Statement'!J$2</f>
        <v>0.245341776588711</v>
      </c>
      <c r="K7" s="85">
        <f>'Income Statement'!K6/'Income Statement'!K$2</f>
        <v>0.276437479477839</v>
      </c>
      <c r="L7" s="86">
        <f>'Income Statement'!L6/'Income Statement'!L$2</f>
        <v>0.260341291945437</v>
      </c>
      <c r="M7" s="86">
        <f>'Income Statement'!M6/'Income Statement'!M$2</f>
        <v>0.317009439101574</v>
      </c>
      <c r="N7" s="87">
        <f>'Income Statement'!N6/'Income Statement'!N$2</f>
        <v>0.323410908447027</v>
      </c>
      <c r="O7" s="85">
        <f>'Income Statement'!O6/'Income Statement'!O$2</f>
        <v>0.245341776588711</v>
      </c>
      <c r="P7" s="86">
        <f>'Income Statement'!P6/'Income Statement'!P$2</f>
        <v>0.276437479477839</v>
      </c>
      <c r="Q7" s="86">
        <f>'Income Statement'!Q6/'Income Statement'!Q$2</f>
        <v>0.260341291945437</v>
      </c>
      <c r="R7" s="87">
        <f>'Income Statement'!R6/'Income Statement'!R$2</f>
        <v>0.317009439101574</v>
      </c>
      <c r="S7" s="85">
        <f>'Income Statement'!S6/'Income Statement'!S$2</f>
        <v>0.323410908447027</v>
      </c>
      <c r="T7" s="86">
        <f>'Income Statement'!T6/'Income Statement'!T$2</f>
        <v>0.245341776588711</v>
      </c>
      <c r="U7" s="86">
        <f>'Income Statement'!U6/'Income Statement'!U$2</f>
        <v>0.276437479477839</v>
      </c>
      <c r="V7" s="87">
        <f>'Income Statement'!V6/'Income Statement'!V$2</f>
        <v>0.260341291945437</v>
      </c>
      <c r="X7" s="103">
        <f>'Income Statement'!C6/'Income Statement'!$C6</f>
        <v>1</v>
      </c>
      <c r="Y7" s="109">
        <f>'Income Statement'!D6/'Income Statement'!$C6</f>
        <v>1</v>
      </c>
      <c r="Z7" s="109">
        <f>'Income Statement'!E6/'Income Statement'!$C6</f>
        <v>1</v>
      </c>
      <c r="AA7" s="110">
        <f>'Income Statement'!F6/'Income Statement'!$C6</f>
        <v>0.546773133112232</v>
      </c>
      <c r="AB7" s="103">
        <f>'Income Statement'!G6/'Income Statement'!$C6</f>
        <v>-2695.05502277182</v>
      </c>
      <c r="AC7" s="109">
        <f>'Income Statement'!H6/'Income Statement'!$C6</f>
        <v>-1804.7307215816</v>
      </c>
      <c r="AD7" s="109">
        <f>'Income Statement'!I6/'Income Statement'!$C6</f>
        <v>-1978.66244155963</v>
      </c>
      <c r="AE7" s="110">
        <f>'Income Statement'!J6/'Income Statement'!$C6</f>
        <v>-1801.93615607993</v>
      </c>
      <c r="AF7" s="103">
        <f>'Income Statement'!K6/'Income Statement'!$C6</f>
        <v>-2210.36865595751</v>
      </c>
      <c r="AG7" s="109">
        <f>'Income Statement'!L6/'Income Statement'!$C6</f>
        <v>-2695.05502277182</v>
      </c>
      <c r="AH7" s="109">
        <f>'Income Statement'!M6/'Income Statement'!$C6</f>
        <v>-1804.7307215816</v>
      </c>
      <c r="AI7" s="110">
        <f>'Income Statement'!N6/'Income Statement'!$C6</f>
        <v>-1978.66244155963</v>
      </c>
      <c r="AJ7" s="103">
        <f>'Income Statement'!O6/'Income Statement'!$C6</f>
        <v>-1801.93615607993</v>
      </c>
      <c r="AK7" s="109">
        <f>'Income Statement'!P6/'Income Statement'!$C6</f>
        <v>-2210.36865595751</v>
      </c>
      <c r="AL7" s="109">
        <f>'Income Statement'!Q6/'Income Statement'!$C6</f>
        <v>-2695.05502277182</v>
      </c>
      <c r="AM7" s="110">
        <f>'Income Statement'!R6/'Income Statement'!$C6</f>
        <v>-1804.7307215816</v>
      </c>
      <c r="AN7" s="103">
        <f>'Income Statement'!S6/'Income Statement'!$C6</f>
        <v>-1978.66244155963</v>
      </c>
      <c r="AO7" s="109">
        <f>'Income Statement'!T6/'Income Statement'!$C6</f>
        <v>-1801.93615607993</v>
      </c>
      <c r="AP7" s="109">
        <f>'Income Statement'!U6/'Income Statement'!$C6</f>
        <v>-2210.36865595751</v>
      </c>
      <c r="AQ7" s="110">
        <f>'Income Statement'!V6/'Income Statement'!$C6</f>
        <v>-2695.05502277182</v>
      </c>
    </row>
    <row r="8" spans="1:43">
      <c r="A8" s="76" t="s">
        <v>120</v>
      </c>
      <c r="B8" t="s">
        <v>121</v>
      </c>
      <c r="C8" s="73">
        <f>'Income Statement'!C7/'Income Statement'!C$2</f>
        <v>0</v>
      </c>
      <c r="D8" s="74">
        <f>'Income Statement'!D7/'Income Statement'!D$2</f>
        <v>0</v>
      </c>
      <c r="E8" s="74">
        <f>'Income Statement'!E7/'Income Statement'!E$2</f>
        <v>0</v>
      </c>
      <c r="F8" s="75">
        <f>'Income Statement'!F7/'Income Statement'!F$2</f>
        <v>0.011516099462176</v>
      </c>
      <c r="G8" s="73">
        <f>'Income Statement'!G7/'Income Statement'!G$2</f>
        <v>0.0431682143967789</v>
      </c>
      <c r="H8" s="74">
        <f>'Income Statement'!H7/'Income Statement'!H$2</f>
        <v>0.0481431649169297</v>
      </c>
      <c r="I8" s="74">
        <f>'Income Statement'!I7/'Income Statement'!I$2</f>
        <v>0.0367161407832491</v>
      </c>
      <c r="J8" s="75">
        <f>'Income Statement'!J7/'Income Statement'!J$2</f>
        <v>0.0352534203667203</v>
      </c>
      <c r="K8" s="73">
        <f>'Income Statement'!K7/'Income Statement'!K$2</f>
        <v>0.0360452690870579</v>
      </c>
      <c r="L8" s="74">
        <f>'Income Statement'!L7/'Income Statement'!L$2</f>
        <v>0.0431682143967789</v>
      </c>
      <c r="M8" s="74">
        <f>'Income Statement'!M7/'Income Statement'!M$2</f>
        <v>0.0481431649169297</v>
      </c>
      <c r="N8" s="75">
        <f>'Income Statement'!N7/'Income Statement'!N$2</f>
        <v>0.0367161407832491</v>
      </c>
      <c r="O8" s="73">
        <f>'Income Statement'!O7/'Income Statement'!O$2</f>
        <v>0.0352534203667203</v>
      </c>
      <c r="P8" s="74">
        <f>'Income Statement'!P7/'Income Statement'!P$2</f>
        <v>0.0360452690870579</v>
      </c>
      <c r="Q8" s="74">
        <f>'Income Statement'!Q7/'Income Statement'!Q$2</f>
        <v>0.0431682143967789</v>
      </c>
      <c r="R8" s="75">
        <f>'Income Statement'!R7/'Income Statement'!R$2</f>
        <v>0.0481431649169297</v>
      </c>
      <c r="S8" s="73">
        <f>'Income Statement'!S7/'Income Statement'!S$2</f>
        <v>0.0367161407832491</v>
      </c>
      <c r="T8" s="74">
        <f>'Income Statement'!T7/'Income Statement'!T$2</f>
        <v>0.0352534203667203</v>
      </c>
      <c r="U8" s="74">
        <f>'Income Statement'!U7/'Income Statement'!U$2</f>
        <v>0.0360452690870579</v>
      </c>
      <c r="V8" s="75">
        <f>'Income Statement'!V7/'Income Statement'!V$2</f>
        <v>0.0431682143967789</v>
      </c>
      <c r="X8" s="101" t="e">
        <f>'Income Statement'!C7/'Income Statement'!$C7</f>
        <v>#DIV/0!</v>
      </c>
      <c r="Y8" s="105" t="e">
        <f>'Income Statement'!D7/'Income Statement'!$C7</f>
        <v>#DIV/0!</v>
      </c>
      <c r="Z8" s="105" t="e">
        <f>'Income Statement'!E7/'Income Statement'!$C7</f>
        <v>#DIV/0!</v>
      </c>
      <c r="AA8" s="106" t="e">
        <f>'Income Statement'!F7/'Income Statement'!$C7</f>
        <v>#DIV/0!</v>
      </c>
      <c r="AB8" s="101" t="e">
        <f>'Income Statement'!G7/'Income Statement'!$C7</f>
        <v>#DIV/0!</v>
      </c>
      <c r="AC8" s="105" t="e">
        <f>'Income Statement'!H7/'Income Statement'!$C7</f>
        <v>#DIV/0!</v>
      </c>
      <c r="AD8" s="105" t="e">
        <f>'Income Statement'!I7/'Income Statement'!$C7</f>
        <v>#DIV/0!</v>
      </c>
      <c r="AE8" s="106" t="e">
        <f>'Income Statement'!J7/'Income Statement'!$C7</f>
        <v>#DIV/0!</v>
      </c>
      <c r="AF8" s="101" t="e">
        <f>'Income Statement'!K7/'Income Statement'!$C7</f>
        <v>#DIV/0!</v>
      </c>
      <c r="AG8" s="105" t="e">
        <f>'Income Statement'!L7/'Income Statement'!$C7</f>
        <v>#DIV/0!</v>
      </c>
      <c r="AH8" s="105" t="e">
        <f>'Income Statement'!M7/'Income Statement'!$C7</f>
        <v>#DIV/0!</v>
      </c>
      <c r="AI8" s="106" t="e">
        <f>'Income Statement'!N7/'Income Statement'!$C7</f>
        <v>#DIV/0!</v>
      </c>
      <c r="AJ8" s="101" t="e">
        <f>'Income Statement'!O7/'Income Statement'!$C7</f>
        <v>#DIV/0!</v>
      </c>
      <c r="AK8" s="105" t="e">
        <f>'Income Statement'!P7/'Income Statement'!$C7</f>
        <v>#DIV/0!</v>
      </c>
      <c r="AL8" s="105" t="e">
        <f>'Income Statement'!Q7/'Income Statement'!$C7</f>
        <v>#DIV/0!</v>
      </c>
      <c r="AM8" s="106" t="e">
        <f>'Income Statement'!R7/'Income Statement'!$C7</f>
        <v>#DIV/0!</v>
      </c>
      <c r="AN8" s="101" t="e">
        <f>'Income Statement'!S7/'Income Statement'!$C7</f>
        <v>#DIV/0!</v>
      </c>
      <c r="AO8" s="105" t="e">
        <f>'Income Statement'!T7/'Income Statement'!$C7</f>
        <v>#DIV/0!</v>
      </c>
      <c r="AP8" s="105" t="e">
        <f>'Income Statement'!U7/'Income Statement'!$C7</f>
        <v>#DIV/0!</v>
      </c>
      <c r="AQ8" s="106" t="e">
        <f>'Income Statement'!V7/'Income Statement'!$C7</f>
        <v>#DIV/0!</v>
      </c>
    </row>
    <row r="9" ht="15.75" spans="1:43">
      <c r="A9" s="76" t="s">
        <v>122</v>
      </c>
      <c r="B9" t="s">
        <v>123</v>
      </c>
      <c r="C9" s="77">
        <f>'Income Statement'!C8/'Income Statement'!C$2</f>
        <v>-0.0202275828706344</v>
      </c>
      <c r="D9" s="78">
        <f>'Income Statement'!D8/'Income Statement'!D$2</f>
        <v>-0.0202275828706344</v>
      </c>
      <c r="E9" s="78">
        <f>'Income Statement'!E8/'Income Statement'!E$2</f>
        <v>-0.0202275828706344</v>
      </c>
      <c r="F9" s="79">
        <f>'Income Statement'!F8/'Income Statement'!F$2</f>
        <v>-2.72485400547439</v>
      </c>
      <c r="G9" s="77">
        <f>'Income Statement'!G8/'Income Statement'!G$2</f>
        <v>-0.0926470566424901</v>
      </c>
      <c r="H9" s="78">
        <f>'Income Statement'!H8/'Income Statement'!H$2</f>
        <v>-0.108635056019881</v>
      </c>
      <c r="I9" s="78">
        <f>'Income Statement'!I8/'Income Statement'!I$2</f>
        <v>-0.213281117142003</v>
      </c>
      <c r="J9" s="79">
        <f>'Income Statement'!J8/'Income Statement'!J$2</f>
        <v>-0.0523428652001282</v>
      </c>
      <c r="K9" s="77">
        <f>'Income Statement'!K8/'Income Statement'!K$2</f>
        <v>-0.0865441963486746</v>
      </c>
      <c r="L9" s="78">
        <f>'Income Statement'!L8/'Income Statement'!L$2</f>
        <v>-0.0926470566424901</v>
      </c>
      <c r="M9" s="78">
        <f>'Income Statement'!M8/'Income Statement'!M$2</f>
        <v>-0.108635056019881</v>
      </c>
      <c r="N9" s="79">
        <f>'Income Statement'!N8/'Income Statement'!N$2</f>
        <v>-0.213281117142003</v>
      </c>
      <c r="O9" s="77">
        <f>'Income Statement'!O8/'Income Statement'!O$2</f>
        <v>-0.0523428652001282</v>
      </c>
      <c r="P9" s="78">
        <f>'Income Statement'!P8/'Income Statement'!P$2</f>
        <v>-0.0865441963486746</v>
      </c>
      <c r="Q9" s="78">
        <f>'Income Statement'!Q8/'Income Statement'!Q$2</f>
        <v>-0.0926470566424901</v>
      </c>
      <c r="R9" s="79">
        <f>'Income Statement'!R8/'Income Statement'!R$2</f>
        <v>-0.108635056019881</v>
      </c>
      <c r="S9" s="77">
        <f>'Income Statement'!S8/'Income Statement'!S$2</f>
        <v>-0.213281117142003</v>
      </c>
      <c r="T9" s="78">
        <f>'Income Statement'!T8/'Income Statement'!T$2</f>
        <v>-0.0523428652001282</v>
      </c>
      <c r="U9" s="78">
        <f>'Income Statement'!U8/'Income Statement'!U$2</f>
        <v>-0.0865441963486746</v>
      </c>
      <c r="V9" s="79">
        <f>'Income Statement'!V8/'Income Statement'!V$2</f>
        <v>-0.0926470566424901</v>
      </c>
      <c r="X9" s="102">
        <f>'Income Statement'!C8/'Income Statement'!$C8</f>
        <v>1</v>
      </c>
      <c r="Y9" s="107">
        <f>'Income Statement'!D8/'Income Statement'!$C8</f>
        <v>1</v>
      </c>
      <c r="Z9" s="107">
        <f>'Income Statement'!E8/'Income Statement'!$C8</f>
        <v>1</v>
      </c>
      <c r="AA9" s="108">
        <f>'Income Statement'!F8/'Income Statement'!$C8</f>
        <v>151.731036944494</v>
      </c>
      <c r="AB9" s="102">
        <f>'Income Statement'!G8/'Income Statement'!$C8</f>
        <v>164281.525789755</v>
      </c>
      <c r="AC9" s="107">
        <f>'Income Statement'!H8/'Income Statement'!$C8</f>
        <v>105935.795199001</v>
      </c>
      <c r="AD9" s="107">
        <f>'Income Statement'!I8/'Income Statement'!$C8</f>
        <v>223512.580938783</v>
      </c>
      <c r="AE9" s="108">
        <f>'Income Statement'!J8/'Income Statement'!$C8</f>
        <v>65850.3225058005</v>
      </c>
      <c r="AF9" s="102">
        <f>'Income Statement'!K8/'Income Statement'!$C8</f>
        <v>118532.722380867</v>
      </c>
      <c r="AG9" s="107">
        <f>'Income Statement'!L8/'Income Statement'!$C8</f>
        <v>164281.525789755</v>
      </c>
      <c r="AH9" s="107">
        <f>'Income Statement'!M8/'Income Statement'!$C8</f>
        <v>105935.795199001</v>
      </c>
      <c r="AI9" s="108">
        <f>'Income Statement'!N8/'Income Statement'!$C8</f>
        <v>223512.580938783</v>
      </c>
      <c r="AJ9" s="102">
        <f>'Income Statement'!O8/'Income Statement'!$C8</f>
        <v>65850.3225058005</v>
      </c>
      <c r="AK9" s="107">
        <f>'Income Statement'!P8/'Income Statement'!$C8</f>
        <v>118532.722380867</v>
      </c>
      <c r="AL9" s="107">
        <f>'Income Statement'!Q8/'Income Statement'!$C8</f>
        <v>164281.525789755</v>
      </c>
      <c r="AM9" s="108">
        <f>'Income Statement'!R8/'Income Statement'!$C8</f>
        <v>105935.795199001</v>
      </c>
      <c r="AN9" s="102">
        <f>'Income Statement'!S8/'Income Statement'!$C8</f>
        <v>223512.580938783</v>
      </c>
      <c r="AO9" s="107">
        <f>'Income Statement'!T8/'Income Statement'!$C8</f>
        <v>65850.3225058005</v>
      </c>
      <c r="AP9" s="107">
        <f>'Income Statement'!U8/'Income Statement'!$C8</f>
        <v>118532.722380867</v>
      </c>
      <c r="AQ9" s="108">
        <f>'Income Statement'!V8/'Income Statement'!$C8</f>
        <v>164281.525789755</v>
      </c>
    </row>
    <row r="10" ht="15.75" spans="1:43">
      <c r="A10" s="80" t="s">
        <v>124</v>
      </c>
      <c r="B10" s="88" t="s">
        <v>125</v>
      </c>
      <c r="C10" s="85">
        <f>'Income Statement'!C9/'Income Statement'!C$2</f>
        <v>-3.48501433223345</v>
      </c>
      <c r="D10" s="86">
        <f>'Income Statement'!D9/'Income Statement'!D$2</f>
        <v>-3.48501433223345</v>
      </c>
      <c r="E10" s="86">
        <f>'Income Statement'!E9/'Income Statement'!E$2</f>
        <v>-3.48501433223345</v>
      </c>
      <c r="F10" s="87">
        <f>'Income Statement'!F9/'Income Statement'!F$2</f>
        <v>-4.39527016198822</v>
      </c>
      <c r="G10" s="85">
        <f>'Income Statement'!G9/'Income Statement'!G$2</f>
        <v>0.210862449699726</v>
      </c>
      <c r="H10" s="86">
        <f>'Income Statement'!H9/'Income Statement'!H$2</f>
        <v>0.256517547998622</v>
      </c>
      <c r="I10" s="86">
        <f>'Income Statement'!I9/'Income Statement'!I$2</f>
        <v>0.146845932088273</v>
      </c>
      <c r="J10" s="87">
        <f>'Income Statement'!J9/'Income Statement'!J$2</f>
        <v>0.228252331755303</v>
      </c>
      <c r="K10" s="85">
        <f>'Income Statement'!K9/'Income Statement'!K$2</f>
        <v>0.225938552216222</v>
      </c>
      <c r="L10" s="86">
        <f>'Income Statement'!L9/'Income Statement'!L$2</f>
        <v>0.210862449699726</v>
      </c>
      <c r="M10" s="86">
        <f>'Income Statement'!M9/'Income Statement'!M$2</f>
        <v>0.256517547998622</v>
      </c>
      <c r="N10" s="87">
        <f>'Income Statement'!N9/'Income Statement'!N$2</f>
        <v>0.146845932088273</v>
      </c>
      <c r="O10" s="85">
        <f>'Income Statement'!O9/'Income Statement'!O$2</f>
        <v>0.228252331755303</v>
      </c>
      <c r="P10" s="86">
        <f>'Income Statement'!P9/'Income Statement'!P$2</f>
        <v>0.225938552216222</v>
      </c>
      <c r="Q10" s="86">
        <f>'Income Statement'!Q9/'Income Statement'!Q$2</f>
        <v>0.210862449699726</v>
      </c>
      <c r="R10" s="87">
        <f>'Income Statement'!R9/'Income Statement'!R$2</f>
        <v>0.256517547998622</v>
      </c>
      <c r="S10" s="85">
        <f>'Income Statement'!S9/'Income Statement'!S$2</f>
        <v>0.146845932088273</v>
      </c>
      <c r="T10" s="86">
        <f>'Income Statement'!T9/'Income Statement'!T$2</f>
        <v>0.228252331755303</v>
      </c>
      <c r="U10" s="86">
        <f>'Income Statement'!U9/'Income Statement'!U$2</f>
        <v>0.225938552216222</v>
      </c>
      <c r="V10" s="87">
        <f>'Income Statement'!V9/'Income Statement'!V$2</f>
        <v>0.210862449699726</v>
      </c>
      <c r="X10" s="103">
        <f>'Income Statement'!C9/'Income Statement'!$C9</f>
        <v>1</v>
      </c>
      <c r="Y10" s="109">
        <f>'Income Statement'!D9/'Income Statement'!$C9</f>
        <v>1</v>
      </c>
      <c r="Z10" s="109">
        <f>'Income Statement'!E9/'Income Statement'!$C9</f>
        <v>1</v>
      </c>
      <c r="AA10" s="110">
        <f>'Income Statement'!F9/'Income Statement'!$C9</f>
        <v>1.42054888319373</v>
      </c>
      <c r="AB10" s="103">
        <f>'Income Statement'!G9/'Income Statement'!$C9</f>
        <v>-2170.18006364584</v>
      </c>
      <c r="AC10" s="109">
        <f>'Income Statement'!H9/'Income Statement'!$C9</f>
        <v>-1451.87503910531</v>
      </c>
      <c r="AD10" s="109">
        <f>'Income Statement'!I9/'Income Statement'!$C9</f>
        <v>-893.204510422213</v>
      </c>
      <c r="AE10" s="110">
        <f>'Income Statement'!J9/'Income Statement'!$C9</f>
        <v>-1666.69087587611</v>
      </c>
      <c r="AF10" s="103">
        <f>'Income Statement'!K9/'Income Statement'!$C9</f>
        <v>-1796.09817608682</v>
      </c>
      <c r="AG10" s="109">
        <f>'Income Statement'!L9/'Income Statement'!$C9</f>
        <v>-2170.18006364584</v>
      </c>
      <c r="AH10" s="109">
        <f>'Income Statement'!M9/'Income Statement'!$C9</f>
        <v>-1451.87503910531</v>
      </c>
      <c r="AI10" s="110">
        <f>'Income Statement'!N9/'Income Statement'!$C9</f>
        <v>-893.204510422213</v>
      </c>
      <c r="AJ10" s="103">
        <f>'Income Statement'!O9/'Income Statement'!$C9</f>
        <v>-1666.69087587611</v>
      </c>
      <c r="AK10" s="109">
        <f>'Income Statement'!P9/'Income Statement'!$C9</f>
        <v>-1796.09817608682</v>
      </c>
      <c r="AL10" s="109">
        <f>'Income Statement'!Q9/'Income Statement'!$C9</f>
        <v>-2170.18006364584</v>
      </c>
      <c r="AM10" s="110">
        <f>'Income Statement'!R9/'Income Statement'!$C9</f>
        <v>-1451.87503910531</v>
      </c>
      <c r="AN10" s="103">
        <f>'Income Statement'!S9/'Income Statement'!$C9</f>
        <v>-893.204510422213</v>
      </c>
      <c r="AO10" s="109">
        <f>'Income Statement'!T9/'Income Statement'!$C9</f>
        <v>-1666.69087587611</v>
      </c>
      <c r="AP10" s="109">
        <f>'Income Statement'!U9/'Income Statement'!$C9</f>
        <v>-1796.09817608682</v>
      </c>
      <c r="AQ10" s="110">
        <f>'Income Statement'!V9/'Income Statement'!$C9</f>
        <v>-2170.18006364584</v>
      </c>
    </row>
    <row r="11" ht="15.75" spans="1:43">
      <c r="A11" s="76" t="s">
        <v>126</v>
      </c>
      <c r="B11" t="s">
        <v>127</v>
      </c>
      <c r="C11" s="73">
        <f>'Income Statement'!C10/'Income Statement'!C$2</f>
        <v>0</v>
      </c>
      <c r="D11" s="74">
        <f>'Income Statement'!D10/'Income Statement'!D$2</f>
        <v>0</v>
      </c>
      <c r="E11" s="74">
        <f>'Income Statement'!E10/'Income Statement'!E$2</f>
        <v>0</v>
      </c>
      <c r="F11" s="75">
        <f>'Income Statement'!F10/'Income Statement'!F$2</f>
        <v>0</v>
      </c>
      <c r="G11" s="73">
        <f>'Income Statement'!G10/'Income Statement'!G$2</f>
        <v>0</v>
      </c>
      <c r="H11" s="74">
        <f>'Income Statement'!H10/'Income Statement'!H$2</f>
        <v>0</v>
      </c>
      <c r="I11" s="74">
        <f>'Income Statement'!I10/'Income Statement'!I$2</f>
        <v>0</v>
      </c>
      <c r="J11" s="75">
        <f>'Income Statement'!J10/'Income Statement'!J$2</f>
        <v>0</v>
      </c>
      <c r="K11" s="73">
        <f>'Income Statement'!K10/'Income Statement'!K$2</f>
        <v>0</v>
      </c>
      <c r="L11" s="74">
        <f>'Income Statement'!L10/'Income Statement'!L$2</f>
        <v>0</v>
      </c>
      <c r="M11" s="74">
        <f>'Income Statement'!M10/'Income Statement'!M$2</f>
        <v>0</v>
      </c>
      <c r="N11" s="75">
        <f>'Income Statement'!N10/'Income Statement'!N$2</f>
        <v>0</v>
      </c>
      <c r="O11" s="73">
        <f>'Income Statement'!O10/'Income Statement'!O$2</f>
        <v>0</v>
      </c>
      <c r="P11" s="74">
        <f>'Income Statement'!P10/'Income Statement'!P$2</f>
        <v>0</v>
      </c>
      <c r="Q11" s="74">
        <f>'Income Statement'!Q10/'Income Statement'!Q$2</f>
        <v>0</v>
      </c>
      <c r="R11" s="75">
        <f>'Income Statement'!R10/'Income Statement'!R$2</f>
        <v>0</v>
      </c>
      <c r="S11" s="73">
        <f>'Income Statement'!S10/'Income Statement'!S$2</f>
        <v>0</v>
      </c>
      <c r="T11" s="74">
        <f>'Income Statement'!T10/'Income Statement'!T$2</f>
        <v>0</v>
      </c>
      <c r="U11" s="74">
        <f>'Income Statement'!U10/'Income Statement'!U$2</f>
        <v>0</v>
      </c>
      <c r="V11" s="75">
        <f>'Income Statement'!V10/'Income Statement'!V$2</f>
        <v>0</v>
      </c>
      <c r="X11" s="101">
        <v>0</v>
      </c>
      <c r="Y11" s="105">
        <v>0</v>
      </c>
      <c r="Z11" s="105">
        <v>0</v>
      </c>
      <c r="AA11" s="106">
        <v>0</v>
      </c>
      <c r="AB11" s="101">
        <v>0</v>
      </c>
      <c r="AC11" s="105">
        <v>0</v>
      </c>
      <c r="AD11" s="105">
        <v>0</v>
      </c>
      <c r="AE11" s="106">
        <v>0</v>
      </c>
      <c r="AF11" s="101">
        <v>0</v>
      </c>
      <c r="AG11" s="105">
        <v>0</v>
      </c>
      <c r="AH11" s="105">
        <v>0</v>
      </c>
      <c r="AI11" s="106">
        <v>0</v>
      </c>
      <c r="AJ11" s="101">
        <v>0</v>
      </c>
      <c r="AK11" s="105">
        <v>0</v>
      </c>
      <c r="AL11" s="105">
        <v>0</v>
      </c>
      <c r="AM11" s="106">
        <v>0</v>
      </c>
      <c r="AN11" s="101">
        <v>0</v>
      </c>
      <c r="AO11" s="105">
        <v>0</v>
      </c>
      <c r="AP11" s="105">
        <v>0</v>
      </c>
      <c r="AQ11" s="106">
        <v>0</v>
      </c>
    </row>
    <row r="12" ht="15.75" spans="1:43">
      <c r="A12" s="80" t="s">
        <v>128</v>
      </c>
      <c r="B12" s="88" t="s">
        <v>129</v>
      </c>
      <c r="C12" s="85">
        <f>'Income Statement'!C11/'Income Statement'!C$2</f>
        <v>-3.48501433223345</v>
      </c>
      <c r="D12" s="86">
        <f>'Income Statement'!D11/'Income Statement'!D$2</f>
        <v>-3.48501433223345</v>
      </c>
      <c r="E12" s="86">
        <f>'Income Statement'!E11/'Income Statement'!E$2</f>
        <v>-3.48501433223345</v>
      </c>
      <c r="F12" s="87">
        <f>'Income Statement'!F11/'Income Statement'!F$2</f>
        <v>-4.39527016198822</v>
      </c>
      <c r="G12" s="85">
        <f>'Income Statement'!G11/'Income Statement'!G$2</f>
        <v>0.210862449699726</v>
      </c>
      <c r="H12" s="86">
        <f>'Income Statement'!H11/'Income Statement'!H$2</f>
        <v>0.256517547998622</v>
      </c>
      <c r="I12" s="86">
        <f>'Income Statement'!I11/'Income Statement'!I$2</f>
        <v>0.146845932088273</v>
      </c>
      <c r="J12" s="87">
        <f>'Income Statement'!J11/'Income Statement'!J$2</f>
        <v>0.228252331755303</v>
      </c>
      <c r="K12" s="85">
        <f>'Income Statement'!K11/'Income Statement'!K$2</f>
        <v>0.225938552216222</v>
      </c>
      <c r="L12" s="86">
        <f>'Income Statement'!L11/'Income Statement'!L$2</f>
        <v>0.210862449699726</v>
      </c>
      <c r="M12" s="86">
        <f>'Income Statement'!M11/'Income Statement'!M$2</f>
        <v>0.256517547998622</v>
      </c>
      <c r="N12" s="87">
        <f>'Income Statement'!N11/'Income Statement'!N$2</f>
        <v>0.146845932088273</v>
      </c>
      <c r="O12" s="85">
        <f>'Income Statement'!O11/'Income Statement'!O$2</f>
        <v>0.228252331755303</v>
      </c>
      <c r="P12" s="86">
        <f>'Income Statement'!P11/'Income Statement'!P$2</f>
        <v>0.225938552216222</v>
      </c>
      <c r="Q12" s="86">
        <f>'Income Statement'!Q11/'Income Statement'!Q$2</f>
        <v>0.210862449699726</v>
      </c>
      <c r="R12" s="87">
        <f>'Income Statement'!R11/'Income Statement'!R$2</f>
        <v>0.256517547998622</v>
      </c>
      <c r="S12" s="85">
        <f>'Income Statement'!S11/'Income Statement'!S$2</f>
        <v>0.146845932088273</v>
      </c>
      <c r="T12" s="86">
        <f>'Income Statement'!T11/'Income Statement'!T$2</f>
        <v>0.228252331755303</v>
      </c>
      <c r="U12" s="86">
        <f>'Income Statement'!U11/'Income Statement'!U$2</f>
        <v>0.225938552216222</v>
      </c>
      <c r="V12" s="87">
        <f>'Income Statement'!V11/'Income Statement'!V$2</f>
        <v>0.210862449699726</v>
      </c>
      <c r="X12" s="103">
        <f>'Income Statement'!C11/'Income Statement'!$C11</f>
        <v>1</v>
      </c>
      <c r="Y12" s="109">
        <f>'Income Statement'!D11/'Income Statement'!$C11</f>
        <v>1</v>
      </c>
      <c r="Z12" s="109">
        <f>'Income Statement'!E11/'Income Statement'!$C11</f>
        <v>1</v>
      </c>
      <c r="AA12" s="110">
        <f>'Income Statement'!F11/'Income Statement'!$C11</f>
        <v>1.42054888319373</v>
      </c>
      <c r="AB12" s="103">
        <f>'Income Statement'!G11/'Income Statement'!$C11</f>
        <v>-2170.18006364584</v>
      </c>
      <c r="AC12" s="109">
        <f>'Income Statement'!H11/'Income Statement'!$C11</f>
        <v>-1451.87503910531</v>
      </c>
      <c r="AD12" s="109">
        <f>'Income Statement'!I11/'Income Statement'!$C11</f>
        <v>-893.204510422213</v>
      </c>
      <c r="AE12" s="110">
        <f>'Income Statement'!J11/'Income Statement'!$C11</f>
        <v>-1666.69087587611</v>
      </c>
      <c r="AF12" s="103">
        <f>'Income Statement'!K11/'Income Statement'!$C11</f>
        <v>-1796.09817608682</v>
      </c>
      <c r="AG12" s="109">
        <f>'Income Statement'!L11/'Income Statement'!$C11</f>
        <v>-2170.18006364584</v>
      </c>
      <c r="AH12" s="109">
        <f>'Income Statement'!M11/'Income Statement'!$C11</f>
        <v>-1451.87503910531</v>
      </c>
      <c r="AI12" s="110">
        <f>'Income Statement'!N11/'Income Statement'!$C11</f>
        <v>-893.204510422213</v>
      </c>
      <c r="AJ12" s="103">
        <f>'Income Statement'!O11/'Income Statement'!$C11</f>
        <v>-1666.69087587611</v>
      </c>
      <c r="AK12" s="109">
        <f>'Income Statement'!P11/'Income Statement'!$C11</f>
        <v>-1796.09817608682</v>
      </c>
      <c r="AL12" s="109">
        <f>'Income Statement'!Q11/'Income Statement'!$C11</f>
        <v>-2170.18006364584</v>
      </c>
      <c r="AM12" s="110">
        <f>'Income Statement'!R11/'Income Statement'!$C11</f>
        <v>-1451.87503910531</v>
      </c>
      <c r="AN12" s="103">
        <f>'Income Statement'!S11/'Income Statement'!$C11</f>
        <v>-893.204510422213</v>
      </c>
      <c r="AO12" s="109">
        <f>'Income Statement'!T11/'Income Statement'!$C11</f>
        <v>-1666.69087587611</v>
      </c>
      <c r="AP12" s="109">
        <f>'Income Statement'!U11/'Income Statement'!$C11</f>
        <v>-1796.09817608682</v>
      </c>
      <c r="AQ12" s="110">
        <f>'Income Statement'!V11/'Income Statement'!$C11</f>
        <v>-2170.18006364584</v>
      </c>
    </row>
    <row r="13" spans="1:43">
      <c r="A13" s="76" t="s">
        <v>130</v>
      </c>
      <c r="B13" t="s">
        <v>131</v>
      </c>
      <c r="C13" s="73">
        <f>'Income Statement'!C12/'Income Statement'!C$2</f>
        <v>0</v>
      </c>
      <c r="D13" s="74">
        <f>'Income Statement'!D12/'Income Statement'!D$2</f>
        <v>0</v>
      </c>
      <c r="E13" s="74">
        <f>'Income Statement'!E12/'Income Statement'!E$2</f>
        <v>0</v>
      </c>
      <c r="F13" s="75">
        <f>'Income Statement'!F12/'Income Statement'!F$2</f>
        <v>0</v>
      </c>
      <c r="G13" s="73">
        <f>'Income Statement'!G12/'Income Statement'!G$2</f>
        <v>-0.0411213624420459</v>
      </c>
      <c r="H13" s="74">
        <f>'Income Statement'!H12/'Income Statement'!H$2</f>
        <v>-0.0370018679502685</v>
      </c>
      <c r="I13" s="74">
        <f>'Income Statement'!I12/'Income Statement'!I$2</f>
        <v>-0.0293863022163158</v>
      </c>
      <c r="J13" s="75">
        <f>'Income Statement'!J12/'Income Statement'!J$2</f>
        <v>-0.0432749580802997</v>
      </c>
      <c r="K13" s="73">
        <f>'Income Statement'!K12/'Income Statement'!K$2</f>
        <v>-0.0414303507381114</v>
      </c>
      <c r="L13" s="74">
        <f>'Income Statement'!L12/'Income Statement'!L$2</f>
        <v>-0.0411213624420459</v>
      </c>
      <c r="M13" s="74">
        <f>'Income Statement'!M12/'Income Statement'!M$2</f>
        <v>-0.0370018679502685</v>
      </c>
      <c r="N13" s="75">
        <f>'Income Statement'!N12/'Income Statement'!N$2</f>
        <v>-0.0293863022163158</v>
      </c>
      <c r="O13" s="73">
        <f>'Income Statement'!O12/'Income Statement'!O$2</f>
        <v>-0.0432749580802997</v>
      </c>
      <c r="P13" s="74">
        <f>'Income Statement'!P12/'Income Statement'!P$2</f>
        <v>-0.0414303507381114</v>
      </c>
      <c r="Q13" s="74">
        <f>'Income Statement'!Q12/'Income Statement'!Q$2</f>
        <v>-0.0411213624420459</v>
      </c>
      <c r="R13" s="75">
        <f>'Income Statement'!R12/'Income Statement'!R$2</f>
        <v>-0.0370018679502685</v>
      </c>
      <c r="S13" s="73">
        <f>'Income Statement'!S12/'Income Statement'!S$2</f>
        <v>-0.0293863022163158</v>
      </c>
      <c r="T13" s="74">
        <f>'Income Statement'!T12/'Income Statement'!T$2</f>
        <v>-0.0432749580802997</v>
      </c>
      <c r="U13" s="74">
        <f>'Income Statement'!U12/'Income Statement'!U$2</f>
        <v>-0.0414303507381114</v>
      </c>
      <c r="V13" s="75">
        <f>'Income Statement'!V12/'Income Statement'!V$2</f>
        <v>-0.0411213624420459</v>
      </c>
      <c r="X13" s="101" t="e">
        <f>'Income Statement'!C12/'Income Statement'!$C12</f>
        <v>#DIV/0!</v>
      </c>
      <c r="Y13" s="105" t="e">
        <f>'Income Statement'!D12/'Income Statement'!$C12</f>
        <v>#DIV/0!</v>
      </c>
      <c r="Z13" s="105" t="e">
        <f>'Income Statement'!E12/'Income Statement'!$C12</f>
        <v>#DIV/0!</v>
      </c>
      <c r="AA13" s="106" t="e">
        <f>'Income Statement'!F12/'Income Statement'!$C12</f>
        <v>#DIV/0!</v>
      </c>
      <c r="AB13" s="101" t="e">
        <f>'Income Statement'!G12/'Income Statement'!$C12</f>
        <v>#DIV/0!</v>
      </c>
      <c r="AC13" s="105" t="e">
        <f>'Income Statement'!H12/'Income Statement'!$C12</f>
        <v>#DIV/0!</v>
      </c>
      <c r="AD13" s="105" t="e">
        <f>'Income Statement'!I12/'Income Statement'!$C12</f>
        <v>#DIV/0!</v>
      </c>
      <c r="AE13" s="106" t="e">
        <f>'Income Statement'!J12/'Income Statement'!$C12</f>
        <v>#DIV/0!</v>
      </c>
      <c r="AF13" s="101" t="e">
        <f>'Income Statement'!K12/'Income Statement'!$C12</f>
        <v>#DIV/0!</v>
      </c>
      <c r="AG13" s="105" t="e">
        <f>'Income Statement'!L12/'Income Statement'!$C12</f>
        <v>#DIV/0!</v>
      </c>
      <c r="AH13" s="105" t="e">
        <f>'Income Statement'!M12/'Income Statement'!$C12</f>
        <v>#DIV/0!</v>
      </c>
      <c r="AI13" s="106" t="e">
        <f>'Income Statement'!N12/'Income Statement'!$C12</f>
        <v>#DIV/0!</v>
      </c>
      <c r="AJ13" s="101" t="e">
        <f>'Income Statement'!O12/'Income Statement'!$C12</f>
        <v>#DIV/0!</v>
      </c>
      <c r="AK13" s="105" t="e">
        <f>'Income Statement'!P12/'Income Statement'!$C12</f>
        <v>#DIV/0!</v>
      </c>
      <c r="AL13" s="105" t="e">
        <f>'Income Statement'!Q12/'Income Statement'!$C12</f>
        <v>#DIV/0!</v>
      </c>
      <c r="AM13" s="106" t="e">
        <f>'Income Statement'!R12/'Income Statement'!$C12</f>
        <v>#DIV/0!</v>
      </c>
      <c r="AN13" s="101" t="e">
        <f>'Income Statement'!S12/'Income Statement'!$C12</f>
        <v>#DIV/0!</v>
      </c>
      <c r="AO13" s="105" t="e">
        <f>'Income Statement'!T12/'Income Statement'!$C12</f>
        <v>#DIV/0!</v>
      </c>
      <c r="AP13" s="105" t="e">
        <f>'Income Statement'!U12/'Income Statement'!$C12</f>
        <v>#DIV/0!</v>
      </c>
      <c r="AQ13" s="106" t="e">
        <f>'Income Statement'!V12/'Income Statement'!$C12</f>
        <v>#DIV/0!</v>
      </c>
    </row>
    <row r="14" ht="15.75" spans="1:43">
      <c r="A14" s="76" t="s">
        <v>132</v>
      </c>
      <c r="B14" t="s">
        <v>133</v>
      </c>
      <c r="C14" s="77">
        <f>'Income Statement'!C13/'Income Statement'!C$2</f>
        <v>-0.0234839240716539</v>
      </c>
      <c r="D14" s="78">
        <f>'Income Statement'!D13/'Income Statement'!D$2</f>
        <v>-0.0234839240716539</v>
      </c>
      <c r="E14" s="78">
        <f>'Income Statement'!E13/'Income Statement'!E$2</f>
        <v>-0.0234839240716539</v>
      </c>
      <c r="F14" s="79">
        <f>'Income Statement'!F13/'Income Statement'!F$2</f>
        <v>-0.0704860287565946</v>
      </c>
      <c r="G14" s="77">
        <f>'Income Statement'!G13/'Income Statement'!G$2</f>
        <v>-0.0575132860461021</v>
      </c>
      <c r="H14" s="78">
        <f>'Income Statement'!H13/'Income Statement'!H$2</f>
        <v>-0.0575244941449367</v>
      </c>
      <c r="I14" s="78">
        <f>'Income Statement'!I13/'Income Statement'!I$2</f>
        <v>-0.0649039222279975</v>
      </c>
      <c r="J14" s="79">
        <f>'Income Statement'!J13/'Income Statement'!J$2</f>
        <v>-0.0679087132697227</v>
      </c>
      <c r="K14" s="77">
        <f>'Income Statement'!K13/'Income Statement'!K$2</f>
        <v>-0.0683243121626029</v>
      </c>
      <c r="L14" s="78">
        <f>'Income Statement'!L13/'Income Statement'!L$2</f>
        <v>-0.0575132860461021</v>
      </c>
      <c r="M14" s="78">
        <f>'Income Statement'!M13/'Income Statement'!M$2</f>
        <v>-0.0575244941449367</v>
      </c>
      <c r="N14" s="79">
        <f>'Income Statement'!N13/'Income Statement'!N$2</f>
        <v>-0.0649039222279975</v>
      </c>
      <c r="O14" s="77">
        <f>'Income Statement'!O13/'Income Statement'!O$2</f>
        <v>-0.0679087132697227</v>
      </c>
      <c r="P14" s="78">
        <f>'Income Statement'!P13/'Income Statement'!P$2</f>
        <v>-0.0683243121626029</v>
      </c>
      <c r="Q14" s="78">
        <f>'Income Statement'!Q13/'Income Statement'!Q$2</f>
        <v>-0.0575132860461021</v>
      </c>
      <c r="R14" s="79">
        <f>'Income Statement'!R13/'Income Statement'!R$2</f>
        <v>-0.0575244941449367</v>
      </c>
      <c r="S14" s="77">
        <f>'Income Statement'!S13/'Income Statement'!S$2</f>
        <v>-0.0649039222279975</v>
      </c>
      <c r="T14" s="78">
        <f>'Income Statement'!T13/'Income Statement'!T$2</f>
        <v>-0.0679087132697227</v>
      </c>
      <c r="U14" s="78">
        <f>'Income Statement'!U13/'Income Statement'!U$2</f>
        <v>-0.0683243121626029</v>
      </c>
      <c r="V14" s="79">
        <f>'Income Statement'!V13/'Income Statement'!V$2</f>
        <v>-0.0575132860461021</v>
      </c>
      <c r="X14" s="102">
        <f>'Income Statement'!C13/'Income Statement'!$C13</f>
        <v>1</v>
      </c>
      <c r="Y14" s="107">
        <f>'Income Statement'!D13/'Income Statement'!$C13</f>
        <v>1</v>
      </c>
      <c r="Z14" s="107">
        <f>'Income Statement'!E13/'Income Statement'!$C13</f>
        <v>1</v>
      </c>
      <c r="AA14" s="108">
        <f>'Income Statement'!F13/'Income Statement'!$C13</f>
        <v>3.38070714834742</v>
      </c>
      <c r="AB14" s="102">
        <f>'Income Statement'!G13/'Income Statement'!$C13</f>
        <v>87841.2697156034</v>
      </c>
      <c r="AC14" s="107">
        <f>'Income Statement'!H13/'Income Statement'!$C13</f>
        <v>48316.8784012298</v>
      </c>
      <c r="AD14" s="107">
        <f>'Income Statement'!I13/'Income Statement'!$C13</f>
        <v>58585.9977709454</v>
      </c>
      <c r="AE14" s="108">
        <f>'Income Statement'!J13/'Income Statement'!$C13</f>
        <v>73586.6847809377</v>
      </c>
      <c r="AF14" s="102">
        <f>'Income Statement'!K13/'Income Statement'!$C13</f>
        <v>80602.571867794</v>
      </c>
      <c r="AG14" s="107">
        <f>'Income Statement'!L13/'Income Statement'!$C13</f>
        <v>87841.2697156034</v>
      </c>
      <c r="AH14" s="107">
        <f>'Income Statement'!M13/'Income Statement'!$C13</f>
        <v>48316.8784012298</v>
      </c>
      <c r="AI14" s="108">
        <f>'Income Statement'!N13/'Income Statement'!$C13</f>
        <v>58585.9977709454</v>
      </c>
      <c r="AJ14" s="102">
        <f>'Income Statement'!O13/'Income Statement'!$C13</f>
        <v>73586.6847809377</v>
      </c>
      <c r="AK14" s="107">
        <f>'Income Statement'!P13/'Income Statement'!$C13</f>
        <v>80602.571867794</v>
      </c>
      <c r="AL14" s="107">
        <f>'Income Statement'!Q13/'Income Statement'!$C13</f>
        <v>87841.2697156034</v>
      </c>
      <c r="AM14" s="108">
        <f>'Income Statement'!R13/'Income Statement'!$C13</f>
        <v>48316.8784012298</v>
      </c>
      <c r="AN14" s="102">
        <f>'Income Statement'!S13/'Income Statement'!$C13</f>
        <v>58585.9977709454</v>
      </c>
      <c r="AO14" s="107">
        <f>'Income Statement'!T13/'Income Statement'!$C13</f>
        <v>73586.6847809377</v>
      </c>
      <c r="AP14" s="107">
        <f>'Income Statement'!U13/'Income Statement'!$C13</f>
        <v>80602.571867794</v>
      </c>
      <c r="AQ14" s="108">
        <f>'Income Statement'!V13/'Income Statement'!$C13</f>
        <v>87841.2697156034</v>
      </c>
    </row>
    <row r="15" ht="15.75" spans="1:43">
      <c r="A15" s="80" t="s">
        <v>134</v>
      </c>
      <c r="B15" s="88" t="s">
        <v>135</v>
      </c>
      <c r="C15" s="85">
        <f>'Income Statement'!C14/'Income Statement'!C$2</f>
        <v>-3.5084982563051</v>
      </c>
      <c r="D15" s="86">
        <f>'Income Statement'!D14/'Income Statement'!D$2</f>
        <v>-3.5084982563051</v>
      </c>
      <c r="E15" s="89">
        <f>'Income Statement'!E14/'Income Statement'!E$2</f>
        <v>-3.5084982563051</v>
      </c>
      <c r="F15" s="87">
        <f>'Income Statement'!F14/'Income Statement'!F$2</f>
        <v>-4.46575619074481</v>
      </c>
      <c r="G15" s="85">
        <f>'Income Statement'!G14/'Income Statement'!G$2</f>
        <v>0.112227801211578</v>
      </c>
      <c r="H15" s="86">
        <f>'Income Statement'!H14/'Income Statement'!H$2</f>
        <v>0.161991185903417</v>
      </c>
      <c r="I15" s="89">
        <f>'Income Statement'!I14/'Income Statement'!I$2</f>
        <v>0.0525557076439596</v>
      </c>
      <c r="J15" s="87">
        <f>'Income Statement'!J14/'Income Statement'!J$2</f>
        <v>0.11706866040528</v>
      </c>
      <c r="K15" s="85">
        <f>'Income Statement'!K14/'Income Statement'!K$2</f>
        <v>0.116183889315508</v>
      </c>
      <c r="L15" s="86">
        <f>'Income Statement'!L14/'Income Statement'!L$2</f>
        <v>0.112227801211578</v>
      </c>
      <c r="M15" s="89">
        <f>'Income Statement'!M14/'Income Statement'!M$2</f>
        <v>0.161991185903417</v>
      </c>
      <c r="N15" s="87">
        <f>'Income Statement'!N14/'Income Statement'!N$2</f>
        <v>0.0525557076439596</v>
      </c>
      <c r="O15" s="85">
        <f>'Income Statement'!O14/'Income Statement'!O$2</f>
        <v>0.11706866040528</v>
      </c>
      <c r="P15" s="86">
        <f>'Income Statement'!P14/'Income Statement'!P$2</f>
        <v>0.116183889315508</v>
      </c>
      <c r="Q15" s="89">
        <f>'Income Statement'!Q14/'Income Statement'!Q$2</f>
        <v>0.112227801211578</v>
      </c>
      <c r="R15" s="87">
        <f>'Income Statement'!R14/'Income Statement'!R$2</f>
        <v>0.161991185903417</v>
      </c>
      <c r="S15" s="85">
        <f>'Income Statement'!S14/'Income Statement'!S$2</f>
        <v>0.0525557076439596</v>
      </c>
      <c r="T15" s="86">
        <f>'Income Statement'!T14/'Income Statement'!T$2</f>
        <v>0.11706866040528</v>
      </c>
      <c r="U15" s="89">
        <f>'Income Statement'!U14/'Income Statement'!U$2</f>
        <v>0.116183889315508</v>
      </c>
      <c r="V15" s="87">
        <f>'Income Statement'!V14/'Income Statement'!V$2</f>
        <v>0.112227801211578</v>
      </c>
      <c r="X15" s="103">
        <f>'Income Statement'!C14/'Income Statement'!$C14</f>
        <v>1</v>
      </c>
      <c r="Y15" s="109">
        <f>'Income Statement'!D14/'Income Statement'!$C14</f>
        <v>1</v>
      </c>
      <c r="Z15" s="109">
        <f>'Income Statement'!E14/'Income Statement'!$C14</f>
        <v>1</v>
      </c>
      <c r="AA15" s="110">
        <f>'Income Statement'!F14/'Income Statement'!$C14</f>
        <v>1.43366908577173</v>
      </c>
      <c r="AB15" s="103">
        <f>'Income Statement'!G14/'Income Statement'!$C14</f>
        <v>-1147.30868079029</v>
      </c>
      <c r="AC15" s="109">
        <f>'Income Statement'!H14/'Income Statement'!$C14</f>
        <v>-910.724137647181</v>
      </c>
      <c r="AD15" s="109">
        <f>'Income Statement'!I14/'Income Statement'!$C14</f>
        <v>-317.535421727906</v>
      </c>
      <c r="AE15" s="110">
        <f>'Income Statement'!J14/'Income Statement'!$C14</f>
        <v>-849.109671069623</v>
      </c>
      <c r="AF15" s="103">
        <f>'Income Statement'!K14/'Income Statement'!$C14</f>
        <v>-917.421564814215</v>
      </c>
      <c r="AG15" s="109">
        <f>'Income Statement'!L14/'Income Statement'!$C14</f>
        <v>-1147.30868079029</v>
      </c>
      <c r="AH15" s="109">
        <f>'Income Statement'!M14/'Income Statement'!$C14</f>
        <v>-910.724137647181</v>
      </c>
      <c r="AI15" s="110">
        <f>'Income Statement'!N14/'Income Statement'!$C14</f>
        <v>-317.535421727906</v>
      </c>
      <c r="AJ15" s="103">
        <f>'Income Statement'!O14/'Income Statement'!$C14</f>
        <v>-849.109671069623</v>
      </c>
      <c r="AK15" s="109">
        <f>'Income Statement'!P14/'Income Statement'!$C14</f>
        <v>-917.421564814215</v>
      </c>
      <c r="AL15" s="109">
        <f>'Income Statement'!Q14/'Income Statement'!$C14</f>
        <v>-1147.30868079029</v>
      </c>
      <c r="AM15" s="110">
        <f>'Income Statement'!R14/'Income Statement'!$C14</f>
        <v>-910.724137647181</v>
      </c>
      <c r="AN15" s="103">
        <f>'Income Statement'!S14/'Income Statement'!$C14</f>
        <v>-317.535421727906</v>
      </c>
      <c r="AO15" s="109">
        <f>'Income Statement'!T14/'Income Statement'!$C14</f>
        <v>-849.109671069623</v>
      </c>
      <c r="AP15" s="109">
        <f>'Income Statement'!U14/'Income Statement'!$C14</f>
        <v>-917.421564814215</v>
      </c>
      <c r="AQ15" s="110">
        <f>'Income Statement'!V14/'Income Statement'!$C14</f>
        <v>-1147.30868079029</v>
      </c>
    </row>
    <row r="16" ht="15.75" spans="3:21">
      <c r="C16" s="90"/>
      <c r="D16" s="91" t="s">
        <v>142</v>
      </c>
      <c r="E16" s="91"/>
      <c r="G16" s="90"/>
      <c r="H16" s="91"/>
      <c r="I16" s="91" t="s">
        <v>142</v>
      </c>
      <c r="K16" s="90"/>
      <c r="L16" s="91"/>
      <c r="M16" s="91"/>
      <c r="N16" s="67" t="s">
        <v>142</v>
      </c>
      <c r="O16" s="90"/>
      <c r="P16" s="91"/>
      <c r="Q16" s="91"/>
      <c r="S16" s="90" t="s">
        <v>142</v>
      </c>
      <c r="T16" s="91"/>
      <c r="U16" s="91"/>
    </row>
    <row r="17" ht="26.25" spans="1:43">
      <c r="A17" s="69" t="s">
        <v>0</v>
      </c>
      <c r="B17" s="40" t="s">
        <v>1</v>
      </c>
      <c r="C17" s="40">
        <v>2018</v>
      </c>
      <c r="D17" s="70">
        <v>2019</v>
      </c>
      <c r="E17" s="70">
        <v>2020</v>
      </c>
      <c r="F17" s="71">
        <v>2021</v>
      </c>
      <c r="G17" s="40">
        <v>2022</v>
      </c>
      <c r="H17" s="70">
        <v>2018</v>
      </c>
      <c r="I17" s="70">
        <v>2019</v>
      </c>
      <c r="J17" s="71">
        <v>2020</v>
      </c>
      <c r="K17" s="40">
        <v>2021</v>
      </c>
      <c r="L17" s="70">
        <v>2022</v>
      </c>
      <c r="M17" s="70">
        <v>2018</v>
      </c>
      <c r="N17" s="71">
        <v>2019</v>
      </c>
      <c r="O17" s="40">
        <v>2020</v>
      </c>
      <c r="P17" s="70">
        <v>2021</v>
      </c>
      <c r="Q17" s="70">
        <v>2022</v>
      </c>
      <c r="R17" s="71">
        <v>2018</v>
      </c>
      <c r="S17" s="40">
        <v>2019</v>
      </c>
      <c r="T17" s="70">
        <v>2020</v>
      </c>
      <c r="U17" s="70">
        <v>2021</v>
      </c>
      <c r="V17" s="71">
        <v>2022</v>
      </c>
      <c r="X17" s="40">
        <v>2018</v>
      </c>
      <c r="Y17" s="70">
        <v>2019</v>
      </c>
      <c r="Z17" s="70">
        <v>2020</v>
      </c>
      <c r="AA17" s="71">
        <v>2021</v>
      </c>
      <c r="AB17" s="40">
        <v>2022</v>
      </c>
      <c r="AC17" s="70">
        <v>2018</v>
      </c>
      <c r="AD17" s="70">
        <v>2019</v>
      </c>
      <c r="AE17" s="71">
        <v>2020</v>
      </c>
      <c r="AF17" s="40">
        <v>2021</v>
      </c>
      <c r="AG17" s="70">
        <v>2022</v>
      </c>
      <c r="AH17" s="70">
        <v>2018</v>
      </c>
      <c r="AI17" s="71">
        <v>2019</v>
      </c>
      <c r="AJ17" s="40">
        <v>2020</v>
      </c>
      <c r="AK17" s="70">
        <v>2021</v>
      </c>
      <c r="AL17" s="70">
        <v>2022</v>
      </c>
      <c r="AM17" s="71">
        <v>2018</v>
      </c>
      <c r="AN17" s="40">
        <v>2019</v>
      </c>
      <c r="AO17" s="70">
        <v>2020</v>
      </c>
      <c r="AP17" s="70">
        <v>2021</v>
      </c>
      <c r="AQ17" s="71">
        <v>2022</v>
      </c>
    </row>
    <row r="18" spans="1:43">
      <c r="A18" t="s">
        <v>136</v>
      </c>
      <c r="B18" t="s">
        <v>137</v>
      </c>
      <c r="C18" s="92">
        <f>'Income Statement'!C17/'Income Statement'!C$20</f>
        <v>0.00109096340363716</v>
      </c>
      <c r="D18" s="93">
        <f>'Income Statement'!D17/'Income Statement'!D$20</f>
        <v>0.00109096340363716</v>
      </c>
      <c r="E18" s="93">
        <f>'Income Statement'!E17/'Income Statement'!E$20</f>
        <v>0.00109096340363716</v>
      </c>
      <c r="F18" s="94">
        <f>'Income Statement'!F17/'Income Statement'!F$20</f>
        <v>1.72913373965234e-5</v>
      </c>
      <c r="G18" s="92">
        <f>'Income Statement'!G17/'Income Statement'!G$20</f>
        <v>0.033748399344679</v>
      </c>
      <c r="H18" s="93">
        <f>'Income Statement'!H17/'Income Statement'!H$20</f>
        <v>0.0279361363559974</v>
      </c>
      <c r="I18" s="93">
        <f>'Income Statement'!I17/'Income Statement'!I$20</f>
        <v>0.019189964976902</v>
      </c>
      <c r="J18" s="94">
        <f>'Income Statement'!J17/'Income Statement'!J$20</f>
        <v>0.00890502175861282</v>
      </c>
      <c r="K18" s="92">
        <f>'Income Statement'!K17/'Income Statement'!K$20</f>
        <v>0.0152563583773711</v>
      </c>
      <c r="L18" s="93">
        <f>'Income Statement'!L17/'Income Statement'!L$20</f>
        <v>0.033748399344679</v>
      </c>
      <c r="M18" s="93">
        <f>'Income Statement'!M17/'Income Statement'!M$20</f>
        <v>0.0279361363559974</v>
      </c>
      <c r="N18" s="94">
        <f>'Income Statement'!N17/'Income Statement'!N$20</f>
        <v>0.019189964976902</v>
      </c>
      <c r="O18" s="92">
        <f>'Income Statement'!O17/'Income Statement'!O$20</f>
        <v>0.00890502175861282</v>
      </c>
      <c r="P18" s="93">
        <f>'Income Statement'!P17/'Income Statement'!P$20</f>
        <v>0.0152563583773711</v>
      </c>
      <c r="Q18" s="93">
        <f>'Income Statement'!Q17/'Income Statement'!Q$20</f>
        <v>0.033748399344679</v>
      </c>
      <c r="R18" s="94">
        <f>'Income Statement'!R17/'Income Statement'!R$20</f>
        <v>0.0279361363559974</v>
      </c>
      <c r="S18" s="92">
        <f>'Income Statement'!S17/'Income Statement'!S$20</f>
        <v>0.019189964976902</v>
      </c>
      <c r="T18" s="93">
        <f>'Income Statement'!T17/'Income Statement'!T$20</f>
        <v>0.00890502175861282</v>
      </c>
      <c r="U18" s="93">
        <f>'Income Statement'!U17/'Income Statement'!U$20</f>
        <v>0.0152563583773711</v>
      </c>
      <c r="V18" s="94">
        <f>'Income Statement'!V17/'Income Statement'!V$20</f>
        <v>0.033748399344679</v>
      </c>
      <c r="X18" s="104">
        <f>'Income Statement'!C17/'Income Statement'!$C17</f>
        <v>1</v>
      </c>
      <c r="Y18" s="111">
        <f>'Income Statement'!D17/'Income Statement'!$C17</f>
        <v>1</v>
      </c>
      <c r="Z18" s="111">
        <f>'Income Statement'!E17/'Income Statement'!$C17</f>
        <v>1</v>
      </c>
      <c r="AA18" s="112">
        <f>'Income Statement'!F17/'Income Statement'!$C17</f>
        <v>16.094212136665</v>
      </c>
      <c r="AB18" s="104">
        <f>'Income Statement'!G17/'Income Statement'!$C17</f>
        <v>36846.6304517029</v>
      </c>
      <c r="AC18" s="111">
        <f>'Income Statement'!H17/'Income Statement'!$C17</f>
        <v>18046.0492833946</v>
      </c>
      <c r="AD18" s="111">
        <f>'Income Statement'!I17/'Income Statement'!$C17</f>
        <v>13375.810233769</v>
      </c>
      <c r="AE18" s="112">
        <f>'Income Statement'!J17/'Income Statement'!$C17</f>
        <v>7044.35079443893</v>
      </c>
      <c r="AF18" s="104">
        <f>'Income Statement'!K17/'Income Statement'!$C17</f>
        <v>14200.1201253388</v>
      </c>
      <c r="AG18" s="111">
        <f>'Income Statement'!L17/'Income Statement'!$C17</f>
        <v>36846.6304517029</v>
      </c>
      <c r="AH18" s="111">
        <f>'Income Statement'!M17/'Income Statement'!$C17</f>
        <v>18046.0492833946</v>
      </c>
      <c r="AI18" s="112">
        <f>'Income Statement'!N17/'Income Statement'!$C17</f>
        <v>13375.810233769</v>
      </c>
      <c r="AJ18" s="104">
        <f>'Income Statement'!O17/'Income Statement'!$C17</f>
        <v>7044.35079443893</v>
      </c>
      <c r="AK18" s="111">
        <f>'Income Statement'!P17/'Income Statement'!$C17</f>
        <v>14200.1201253388</v>
      </c>
      <c r="AL18" s="111">
        <f>'Income Statement'!Q17/'Income Statement'!$C17</f>
        <v>36846.6304517029</v>
      </c>
      <c r="AM18" s="112">
        <f>'Income Statement'!R17/'Income Statement'!$C17</f>
        <v>18046.0492833946</v>
      </c>
      <c r="AN18" s="104">
        <f>'Income Statement'!S17/'Income Statement'!$C17</f>
        <v>13375.810233769</v>
      </c>
      <c r="AO18" s="111">
        <f>'Income Statement'!T17/'Income Statement'!$C17</f>
        <v>7044.35079443893</v>
      </c>
      <c r="AP18" s="111">
        <f>'Income Statement'!U17/'Income Statement'!$C17</f>
        <v>14200.1201253388</v>
      </c>
      <c r="AQ18" s="112">
        <f>'Income Statement'!V17/'Income Statement'!$C17</f>
        <v>36846.6304517029</v>
      </c>
    </row>
    <row r="19" spans="1:43">
      <c r="A19" t="s">
        <v>138</v>
      </c>
      <c r="B19" t="s">
        <v>139</v>
      </c>
      <c r="C19" s="92">
        <f>'Income Statement'!C18/'Income Statement'!C$20</f>
        <v>-0.00341140909552344</v>
      </c>
      <c r="D19" s="93">
        <f>'Income Statement'!D18/'Income Statement'!D$20</f>
        <v>-0.00341140909552344</v>
      </c>
      <c r="E19" s="93">
        <f>'Income Statement'!E18/'Income Statement'!E$20</f>
        <v>-0.00341140909552344</v>
      </c>
      <c r="F19" s="94">
        <f>'Income Statement'!F18/'Income Statement'!F$20</f>
        <v>-7.23555087989892e-6</v>
      </c>
      <c r="G19" s="92">
        <f>'Income Statement'!G18/'Income Statement'!G$20</f>
        <v>-0.0145707669043459</v>
      </c>
      <c r="H19" s="93">
        <f>'Income Statement'!H18/'Income Statement'!H$20</f>
        <v>-0.0110841257608974</v>
      </c>
      <c r="I19" s="93">
        <f>'Income Statement'!I18/'Income Statement'!I$20</f>
        <v>-0.0171170085493031</v>
      </c>
      <c r="J19" s="94">
        <f>'Income Statement'!J18/'Income Statement'!J$20</f>
        <v>-0.00350627444896122</v>
      </c>
      <c r="K19" s="92">
        <f>'Income Statement'!K18/'Income Statement'!K$20</f>
        <v>-0.027364937634682</v>
      </c>
      <c r="L19" s="93">
        <f>'Income Statement'!L18/'Income Statement'!L$20</f>
        <v>-0.0145707669043459</v>
      </c>
      <c r="M19" s="93">
        <f>'Income Statement'!M18/'Income Statement'!M$20</f>
        <v>-0.0110841257608974</v>
      </c>
      <c r="N19" s="94">
        <f>'Income Statement'!N18/'Income Statement'!N$20</f>
        <v>-0.0171170085493031</v>
      </c>
      <c r="O19" s="92">
        <f>'Income Statement'!O18/'Income Statement'!O$20</f>
        <v>-0.00350627444896122</v>
      </c>
      <c r="P19" s="93">
        <f>'Income Statement'!P18/'Income Statement'!P$20</f>
        <v>-0.027364937634682</v>
      </c>
      <c r="Q19" s="93">
        <f>'Income Statement'!Q18/'Income Statement'!Q$20</f>
        <v>-0.0145707669043459</v>
      </c>
      <c r="R19" s="94">
        <f>'Income Statement'!R18/'Income Statement'!R$20</f>
        <v>-0.0110841257608974</v>
      </c>
      <c r="S19" s="92">
        <f>'Income Statement'!S18/'Income Statement'!S$20</f>
        <v>-0.0171170085493031</v>
      </c>
      <c r="T19" s="93">
        <f>'Income Statement'!T18/'Income Statement'!T$20</f>
        <v>-0.00350627444896122</v>
      </c>
      <c r="U19" s="93">
        <f>'Income Statement'!U18/'Income Statement'!U$20</f>
        <v>-0.027364937634682</v>
      </c>
      <c r="V19" s="94">
        <f>'Income Statement'!V18/'Income Statement'!V$20</f>
        <v>-0.0145707669043459</v>
      </c>
      <c r="X19" s="104">
        <f>'Income Statement'!C18/'Income Statement'!$C18</f>
        <v>1</v>
      </c>
      <c r="Y19" s="111">
        <f>'Income Statement'!D18/'Income Statement'!$C18</f>
        <v>1</v>
      </c>
      <c r="Z19" s="111">
        <f>'Income Statement'!E18/'Income Statement'!$C18</f>
        <v>1</v>
      </c>
      <c r="AA19" s="112">
        <f>'Income Statement'!F18/'Income Statement'!$C18</f>
        <v>2.15371938776605</v>
      </c>
      <c r="AB19" s="104">
        <f>'Income Statement'!G18/'Income Statement'!$C18</f>
        <v>5087.48789887368</v>
      </c>
      <c r="AC19" s="111">
        <f>'Income Statement'!H18/'Income Statement'!$C18</f>
        <v>2289.77928077746</v>
      </c>
      <c r="AD19" s="111">
        <f>'Income Statement'!I18/'Income Statement'!$C18</f>
        <v>3815.48862843888</v>
      </c>
      <c r="AE19" s="112">
        <f>'Income Statement'!J18/'Income Statement'!$C18</f>
        <v>887.009510096968</v>
      </c>
      <c r="AF19" s="104">
        <f>'Income Statement'!K18/'Income Statement'!$C18</f>
        <v>8145.3917893874</v>
      </c>
      <c r="AG19" s="111">
        <f>'Income Statement'!L18/'Income Statement'!$C18</f>
        <v>5087.48789887368</v>
      </c>
      <c r="AH19" s="111">
        <f>'Income Statement'!M18/'Income Statement'!$C18</f>
        <v>2289.77928077746</v>
      </c>
      <c r="AI19" s="112">
        <f>'Income Statement'!N18/'Income Statement'!$C18</f>
        <v>3815.48862843888</v>
      </c>
      <c r="AJ19" s="104">
        <f>'Income Statement'!O18/'Income Statement'!$C18</f>
        <v>887.009510096968</v>
      </c>
      <c r="AK19" s="111">
        <f>'Income Statement'!P18/'Income Statement'!$C18</f>
        <v>8145.3917893874</v>
      </c>
      <c r="AL19" s="111">
        <f>'Income Statement'!Q18/'Income Statement'!$C18</f>
        <v>5087.48789887368</v>
      </c>
      <c r="AM19" s="112">
        <f>'Income Statement'!R18/'Income Statement'!$C18</f>
        <v>2289.77928077746</v>
      </c>
      <c r="AN19" s="104">
        <f>'Income Statement'!S18/'Income Statement'!$C18</f>
        <v>3815.48862843888</v>
      </c>
      <c r="AO19" s="111">
        <f>'Income Statement'!T18/'Income Statement'!$C18</f>
        <v>887.009510096968</v>
      </c>
      <c r="AP19" s="111">
        <f>'Income Statement'!U18/'Income Statement'!$C18</f>
        <v>8145.3917893874</v>
      </c>
      <c r="AQ19" s="112">
        <f>'Income Statement'!V18/'Income Statement'!$C18</f>
        <v>5087.48789887368</v>
      </c>
    </row>
    <row r="20" spans="1:43">
      <c r="A20" t="s">
        <v>140</v>
      </c>
      <c r="B20" t="s">
        <v>141</v>
      </c>
      <c r="C20" s="92">
        <f>'Income Statement'!C19/'Income Statement'!C$20</f>
        <v>0</v>
      </c>
      <c r="D20" s="93">
        <f>'Income Statement'!D19/'Income Statement'!D$20</f>
        <v>0</v>
      </c>
      <c r="E20" s="93">
        <f>'Income Statement'!E19/'Income Statement'!E$20</f>
        <v>0</v>
      </c>
      <c r="F20" s="94">
        <f>'Income Statement'!F19/'Income Statement'!F$20</f>
        <v>0</v>
      </c>
      <c r="G20" s="92">
        <f>'Income Statement'!G19/'Income Statement'!G$20</f>
        <v>-0.00669748506853034</v>
      </c>
      <c r="H20" s="93">
        <f>'Income Statement'!H19/'Income Statement'!H$20</f>
        <v>-0.000241735275855075</v>
      </c>
      <c r="I20" s="93">
        <f>'Income Statement'!I19/'Income Statement'!I$20</f>
        <v>-0.00542490594277218</v>
      </c>
      <c r="J20" s="94">
        <f>'Income Statement'!J19/'Income Statement'!J$20</f>
        <v>0.0133167499779786</v>
      </c>
      <c r="K20" s="92">
        <f>'Income Statement'!K19/'Income Statement'!K$20</f>
        <v>0.0164760299220781</v>
      </c>
      <c r="L20" s="93">
        <f>'Income Statement'!L19/'Income Statement'!L$20</f>
        <v>-0.00669748506853034</v>
      </c>
      <c r="M20" s="93">
        <f>'Income Statement'!M19/'Income Statement'!M$20</f>
        <v>-0.000241735275855075</v>
      </c>
      <c r="N20" s="94">
        <f>'Income Statement'!N19/'Income Statement'!N$20</f>
        <v>-0.00542490594277218</v>
      </c>
      <c r="O20" s="92">
        <f>'Income Statement'!O19/'Income Statement'!O$20</f>
        <v>0.0133167499779786</v>
      </c>
      <c r="P20" s="93">
        <f>'Income Statement'!P19/'Income Statement'!P$20</f>
        <v>0.0164760299220781</v>
      </c>
      <c r="Q20" s="93">
        <f>'Income Statement'!Q19/'Income Statement'!Q$20</f>
        <v>-0.00669748506853034</v>
      </c>
      <c r="R20" s="94">
        <f>'Income Statement'!R19/'Income Statement'!R$20</f>
        <v>-0.000241735275855075</v>
      </c>
      <c r="S20" s="92">
        <f>'Income Statement'!S19/'Income Statement'!S$20</f>
        <v>-0.00542490594277218</v>
      </c>
      <c r="T20" s="93">
        <f>'Income Statement'!T19/'Income Statement'!T$20</f>
        <v>0.0133167499779786</v>
      </c>
      <c r="U20" s="93">
        <f>'Income Statement'!U19/'Income Statement'!U$20</f>
        <v>0.0164760299220781</v>
      </c>
      <c r="V20" s="94">
        <f>'Income Statement'!V19/'Income Statement'!V$20</f>
        <v>-0.00669748506853034</v>
      </c>
      <c r="X20" s="104" t="e">
        <f>'Income Statement'!C19/'Income Statement'!$C19</f>
        <v>#DIV/0!</v>
      </c>
      <c r="Y20" s="111" t="e">
        <f>'Income Statement'!D19/'Income Statement'!$C19</f>
        <v>#DIV/0!</v>
      </c>
      <c r="Z20" s="111" t="e">
        <f>'Income Statement'!E19/'Income Statement'!$C19</f>
        <v>#DIV/0!</v>
      </c>
      <c r="AA20" s="112" t="e">
        <f>'Income Statement'!F19/'Income Statement'!$C19</f>
        <v>#DIV/0!</v>
      </c>
      <c r="AB20" s="104" t="e">
        <f>'Income Statement'!G19/'Income Statement'!$C19</f>
        <v>#DIV/0!</v>
      </c>
      <c r="AC20" s="111" t="e">
        <f>'Income Statement'!H19/'Income Statement'!$C19</f>
        <v>#DIV/0!</v>
      </c>
      <c r="AD20" s="111" t="e">
        <f>'Income Statement'!I19/'Income Statement'!$C19</f>
        <v>#DIV/0!</v>
      </c>
      <c r="AE20" s="112" t="e">
        <f>'Income Statement'!J19/'Income Statement'!$C19</f>
        <v>#DIV/0!</v>
      </c>
      <c r="AF20" s="104" t="e">
        <f>'Income Statement'!K19/'Income Statement'!$C19</f>
        <v>#DIV/0!</v>
      </c>
      <c r="AG20" s="111" t="e">
        <f>'Income Statement'!L19/'Income Statement'!$C19</f>
        <v>#DIV/0!</v>
      </c>
      <c r="AH20" s="111" t="e">
        <f>'Income Statement'!M19/'Income Statement'!$C19</f>
        <v>#DIV/0!</v>
      </c>
      <c r="AI20" s="112" t="e">
        <f>'Income Statement'!N19/'Income Statement'!$C19</f>
        <v>#DIV/0!</v>
      </c>
      <c r="AJ20" s="104" t="e">
        <f>'Income Statement'!O19/'Income Statement'!$C19</f>
        <v>#DIV/0!</v>
      </c>
      <c r="AK20" s="111" t="e">
        <f>'Income Statement'!P19/'Income Statement'!$C19</f>
        <v>#DIV/0!</v>
      </c>
      <c r="AL20" s="111" t="e">
        <f>'Income Statement'!Q19/'Income Statement'!$C19</f>
        <v>#DIV/0!</v>
      </c>
      <c r="AM20" s="112" t="e">
        <f>'Income Statement'!R19/'Income Statement'!$C19</f>
        <v>#DIV/0!</v>
      </c>
      <c r="AN20" s="104" t="e">
        <f>'Income Statement'!S19/'Income Statement'!$C19</f>
        <v>#DIV/0!</v>
      </c>
      <c r="AO20" s="111" t="e">
        <f>'Income Statement'!T19/'Income Statement'!$C19</f>
        <v>#DIV/0!</v>
      </c>
      <c r="AP20" s="111" t="e">
        <f>'Income Statement'!U19/'Income Statement'!$C19</f>
        <v>#DIV/0!</v>
      </c>
      <c r="AQ20" s="112" t="e">
        <f>'Income Statement'!V19/'Income Statement'!$C19</f>
        <v>#DIV/0!</v>
      </c>
    </row>
    <row r="21" spans="5:43">
      <c r="E21" s="93"/>
      <c r="I21" s="93"/>
      <c r="M21" s="93"/>
      <c r="O21"/>
      <c r="R21"/>
      <c r="S21"/>
      <c r="V21"/>
      <c r="X21"/>
      <c r="AA21"/>
      <c r="AB21"/>
      <c r="AE21"/>
      <c r="AF21"/>
      <c r="AI21"/>
      <c r="AJ21"/>
      <c r="AM21"/>
      <c r="AN21"/>
      <c r="AQ21"/>
    </row>
    <row r="22" spans="3:43">
      <c r="C22" s="95"/>
      <c r="D22" s="20" t="s">
        <v>143</v>
      </c>
      <c r="E22" s="20"/>
      <c r="F22" s="96"/>
      <c r="G22" s="95"/>
      <c r="H22" s="20"/>
      <c r="I22" s="20" t="s">
        <v>143</v>
      </c>
      <c r="J22" s="96"/>
      <c r="K22" s="95"/>
      <c r="L22" s="20"/>
      <c r="M22" s="20"/>
      <c r="N22" s="96" t="s">
        <v>143</v>
      </c>
      <c r="O22"/>
      <c r="R22"/>
      <c r="S22" t="s">
        <v>143</v>
      </c>
      <c r="V22"/>
      <c r="X22"/>
      <c r="AA22"/>
      <c r="AB22"/>
      <c r="AE22"/>
      <c r="AF22"/>
      <c r="AI22"/>
      <c r="AJ22"/>
      <c r="AM22"/>
      <c r="AN22"/>
      <c r="AQ22"/>
    </row>
    <row r="23" spans="1:43">
      <c r="A23" t="s">
        <v>136</v>
      </c>
      <c r="B23" t="s">
        <v>137</v>
      </c>
      <c r="C23" s="92">
        <f>'Income Statement'!C17/'Income Statement'!C21</f>
        <v>0.0802675225031386</v>
      </c>
      <c r="D23" s="93">
        <f>'Income Statement'!D17/'Income Statement'!D21</f>
        <v>0.0802675225031386</v>
      </c>
      <c r="E23" s="93">
        <f>'Income Statement'!E17/'Income Statement'!E21</f>
        <v>0.0802675225031386</v>
      </c>
      <c r="F23" s="94">
        <f>'Income Statement'!F17/'Income Statement'!F21</f>
        <v>0.0179139150991747</v>
      </c>
      <c r="G23" s="92">
        <f>'Income Statement'!G17/'Income Statement'!G21</f>
        <v>0.0527535238936274</v>
      </c>
      <c r="H23" s="93">
        <f>'Income Statement'!H17/'Income Statement'!H21</f>
        <v>0.0452679271702705</v>
      </c>
      <c r="I23" s="93">
        <f>'Income Statement'!I17/'Income Statement'!I21</f>
        <v>0.0298609091011146</v>
      </c>
      <c r="J23" s="94">
        <f>'Income Statement'!J17/'Income Statement'!J21</f>
        <v>0.0168577615570838</v>
      </c>
      <c r="K23" s="92">
        <f>'Income Statement'!K17/'Income Statement'!K21</f>
        <v>0.0281075171282335</v>
      </c>
      <c r="L23" s="93">
        <f>'Income Statement'!L17/'Income Statement'!L21</f>
        <v>0.0527535238936274</v>
      </c>
      <c r="M23" s="93">
        <f>'Income Statement'!M17/'Income Statement'!M21</f>
        <v>0.0452679271702705</v>
      </c>
      <c r="N23" s="94">
        <f>'Income Statement'!N17/'Income Statement'!N21</f>
        <v>0.0298609091011146</v>
      </c>
      <c r="O23">
        <f>'Income Statement'!O17/'Income Statement'!O21</f>
        <v>0.0168577615570838</v>
      </c>
      <c r="P23">
        <f>'Income Statement'!P17/'Income Statement'!P21</f>
        <v>0.0281075171282335</v>
      </c>
      <c r="Q23">
        <f>'Income Statement'!Q17/'Income Statement'!Q21</f>
        <v>0.0527535238936274</v>
      </c>
      <c r="R23">
        <f>'Income Statement'!R17/'Income Statement'!R21</f>
        <v>0.0452679271702705</v>
      </c>
      <c r="S23">
        <f>'Income Statement'!S17/'Income Statement'!S21</f>
        <v>0.0298609091011146</v>
      </c>
      <c r="T23">
        <f>'Income Statement'!T17/'Income Statement'!T21</f>
        <v>0.0168577615570838</v>
      </c>
      <c r="U23">
        <f>'Income Statement'!U17/'Income Statement'!U21</f>
        <v>0.0281075171282335</v>
      </c>
      <c r="V23">
        <f>'Income Statement'!V17/'Income Statement'!V21</f>
        <v>0.0527535238936274</v>
      </c>
      <c r="X23"/>
      <c r="AA23"/>
      <c r="AB23"/>
      <c r="AE23"/>
      <c r="AF23"/>
      <c r="AI23"/>
      <c r="AJ23"/>
      <c r="AM23"/>
      <c r="AN23"/>
      <c r="AQ23"/>
    </row>
    <row r="24" spans="3:43">
      <c r="C24" s="95"/>
      <c r="D24" s="20" t="s">
        <v>144</v>
      </c>
      <c r="E24" s="20"/>
      <c r="F24" s="96"/>
      <c r="G24" s="95"/>
      <c r="H24" s="20"/>
      <c r="I24" s="20" t="s">
        <v>144</v>
      </c>
      <c r="J24" s="96"/>
      <c r="K24" s="95"/>
      <c r="L24" s="20"/>
      <c r="M24" s="20"/>
      <c r="N24" s="96" t="s">
        <v>144</v>
      </c>
      <c r="O24"/>
      <c r="R24"/>
      <c r="S24" t="s">
        <v>144</v>
      </c>
      <c r="V24"/>
      <c r="X24"/>
      <c r="AA24"/>
      <c r="AB24"/>
      <c r="AE24"/>
      <c r="AF24"/>
      <c r="AI24"/>
      <c r="AJ24"/>
      <c r="AM24"/>
      <c r="AN24"/>
      <c r="AQ24"/>
    </row>
    <row r="25" spans="1:43">
      <c r="A25" t="s">
        <v>136</v>
      </c>
      <c r="B25" t="s">
        <v>137</v>
      </c>
      <c r="C25" s="97">
        <f>'Income Statement'!C17/'Income Statement'!C22</f>
        <v>11.4554957724827</v>
      </c>
      <c r="D25" s="98">
        <f>'Income Statement'!D17/'Income Statement'!D22</f>
        <v>11.4554957724827</v>
      </c>
      <c r="E25" s="98">
        <f>'Income Statement'!E17/'Income Statement'!E22</f>
        <v>11.4554957724827</v>
      </c>
      <c r="F25" s="99">
        <f>'Income Statement'!F17/'Income Statement'!F22</f>
        <v>54.5350931041539</v>
      </c>
      <c r="G25" s="97">
        <f>'Income Statement'!G17/'Income Statement'!G22</f>
        <v>0.253146021948029</v>
      </c>
      <c r="H25" s="98">
        <f>'Income Statement'!H17/'Income Statement'!H22</f>
        <v>0.422686209910416</v>
      </c>
      <c r="I25" s="98">
        <f>'Income Statement'!I17/'Income Statement'!I22</f>
        <v>0.407536538439508</v>
      </c>
      <c r="J25" s="99">
        <f>'Income Statement'!J17/'Income Statement'!J22</f>
        <v>0.0477176391205666</v>
      </c>
      <c r="K25" s="97">
        <f>'Income Statement'!K17/'Income Statement'!K22</f>
        <v>0.0745703955568572</v>
      </c>
      <c r="L25" s="98">
        <f>'Income Statement'!L17/'Income Statement'!L22</f>
        <v>0.253146021948029</v>
      </c>
      <c r="M25" s="98">
        <f>'Income Statement'!M17/'Income Statement'!M22</f>
        <v>0.422686209910416</v>
      </c>
      <c r="N25" s="99">
        <f>'Income Statement'!N17/'Income Statement'!N22</f>
        <v>0.407536538439508</v>
      </c>
      <c r="O25">
        <f>'Income Statement'!O17/'Income Statement'!O22</f>
        <v>0.0477176391205666</v>
      </c>
      <c r="P25">
        <f>'Income Statement'!P17/'Income Statement'!P22</f>
        <v>0.0745703955568572</v>
      </c>
      <c r="Q25">
        <f>'Income Statement'!Q17/'Income Statement'!Q22</f>
        <v>0.253146021948029</v>
      </c>
      <c r="R25">
        <f>'Income Statement'!R17/'Income Statement'!R22</f>
        <v>0.422686209910416</v>
      </c>
      <c r="S25">
        <f>'Income Statement'!S17/'Income Statement'!S22</f>
        <v>0.407536538439508</v>
      </c>
      <c r="T25">
        <f>'Income Statement'!T17/'Income Statement'!T22</f>
        <v>0.0477176391205666</v>
      </c>
      <c r="U25">
        <f>'Income Statement'!U17/'Income Statement'!U22</f>
        <v>0.0745703955568572</v>
      </c>
      <c r="V25">
        <f>'Income Statement'!V17/'Income Statement'!V22</f>
        <v>0.253146021948029</v>
      </c>
      <c r="X25"/>
      <c r="AA25"/>
      <c r="AB25"/>
      <c r="AE25"/>
      <c r="AF25"/>
      <c r="AI25"/>
      <c r="AJ25"/>
      <c r="AM25"/>
      <c r="AN25"/>
      <c r="AQ25"/>
    </row>
    <row r="26" spans="3:43">
      <c r="C26" s="95"/>
      <c r="D26" s="20" t="s">
        <v>145</v>
      </c>
      <c r="E26" s="20"/>
      <c r="F26" s="96"/>
      <c r="G26" s="95"/>
      <c r="H26" s="20"/>
      <c r="I26" s="20" t="s">
        <v>145</v>
      </c>
      <c r="J26" s="96"/>
      <c r="K26" s="95"/>
      <c r="L26" s="20"/>
      <c r="M26" s="20"/>
      <c r="N26" s="96" t="s">
        <v>145</v>
      </c>
      <c r="O26"/>
      <c r="R26"/>
      <c r="S26" t="s">
        <v>145</v>
      </c>
      <c r="V26"/>
      <c r="X26"/>
      <c r="AA26"/>
      <c r="AB26"/>
      <c r="AE26"/>
      <c r="AF26"/>
      <c r="AI26"/>
      <c r="AJ26"/>
      <c r="AM26"/>
      <c r="AN26"/>
      <c r="AQ26"/>
    </row>
    <row r="27" spans="1:43">
      <c r="A27" t="s">
        <v>136</v>
      </c>
      <c r="B27" t="s">
        <v>137</v>
      </c>
      <c r="C27" s="97">
        <f>'Income Statement'!C17/'Income Statement'!C23</f>
        <v>0.0797090093814631</v>
      </c>
      <c r="D27" s="98">
        <f>'Income Statement'!D17/'Income Statement'!D23</f>
        <v>0.0797090093814631</v>
      </c>
      <c r="E27" s="98">
        <f>'Income Statement'!E17/'Income Statement'!E23</f>
        <v>0.0797090093814631</v>
      </c>
      <c r="F27" s="99">
        <f>'Income Statement'!F17/'Income Statement'!F23</f>
        <v>28.9328130465725</v>
      </c>
      <c r="G27" s="97">
        <f>'Income Statement'!G17/'Income Statement'!G23</f>
        <v>0.0436559808569468</v>
      </c>
      <c r="H27" s="98">
        <f>'Income Statement'!H17/'Income Statement'!H23</f>
        <v>0.0408888971160078</v>
      </c>
      <c r="I27" s="98">
        <f>'Income Statement'!I17/'Income Statement'!I23</f>
        <v>0.0278223194903186</v>
      </c>
      <c r="J27" s="99">
        <f>'Income Statement'!J17/'Income Statement'!J23</f>
        <v>0.0124569506951568</v>
      </c>
      <c r="K27" s="97">
        <f>'Income Statement'!K17/'Income Statement'!K23</f>
        <v>0.020413238013533</v>
      </c>
      <c r="L27" s="98">
        <f>'Income Statement'!L17/'Income Statement'!L23</f>
        <v>0.0436559808569468</v>
      </c>
      <c r="M27" s="98">
        <f>'Income Statement'!M17/'Income Statement'!M23</f>
        <v>0.0408888971160078</v>
      </c>
      <c r="N27" s="99">
        <f>'Income Statement'!N17/'Income Statement'!N23</f>
        <v>0.0278223194903186</v>
      </c>
      <c r="O27">
        <f>'Income Statement'!O17/'Income Statement'!O23</f>
        <v>0.0124569506951568</v>
      </c>
      <c r="P27">
        <f>'Income Statement'!P17/'Income Statement'!P23</f>
        <v>0.020413238013533</v>
      </c>
      <c r="Q27">
        <f>'Income Statement'!Q17/'Income Statement'!Q23</f>
        <v>0.0436559808569468</v>
      </c>
      <c r="R27">
        <f>'Income Statement'!R17/'Income Statement'!R23</f>
        <v>0.0408888971160078</v>
      </c>
      <c r="S27">
        <f>'Income Statement'!S17/'Income Statement'!S23</f>
        <v>0.0278223194903186</v>
      </c>
      <c r="T27">
        <f>'Income Statement'!T17/'Income Statement'!T23</f>
        <v>0.0124569506951568</v>
      </c>
      <c r="U27">
        <f>'Income Statement'!U17/'Income Statement'!U23</f>
        <v>0.020413238013533</v>
      </c>
      <c r="V27">
        <f>'Income Statement'!V17/'Income Statement'!V23</f>
        <v>0.0436559808569468</v>
      </c>
      <c r="X27"/>
      <c r="AA27"/>
      <c r="AB27"/>
      <c r="AE27"/>
      <c r="AF27"/>
      <c r="AI27"/>
      <c r="AJ27"/>
      <c r="AM27"/>
      <c r="AN27"/>
      <c r="AQ27"/>
    </row>
    <row r="28" spans="3:43">
      <c r="C28" s="95"/>
      <c r="D28" s="20" t="s">
        <v>146</v>
      </c>
      <c r="E28" s="20"/>
      <c r="F28" s="96"/>
      <c r="G28" s="95"/>
      <c r="H28" s="20"/>
      <c r="I28" s="20" t="s">
        <v>146</v>
      </c>
      <c r="J28" s="96"/>
      <c r="K28" s="95"/>
      <c r="L28" s="20"/>
      <c r="M28" s="20"/>
      <c r="N28" s="96" t="s">
        <v>146</v>
      </c>
      <c r="O28"/>
      <c r="R28"/>
      <c r="S28" t="s">
        <v>146</v>
      </c>
      <c r="V28"/>
      <c r="X28"/>
      <c r="AA28"/>
      <c r="AB28"/>
      <c r="AE28"/>
      <c r="AF28"/>
      <c r="AI28"/>
      <c r="AJ28"/>
      <c r="AM28"/>
      <c r="AN28"/>
      <c r="AQ28"/>
    </row>
    <row r="29" spans="1:43">
      <c r="A29" t="s">
        <v>136</v>
      </c>
      <c r="B29" t="s">
        <v>137</v>
      </c>
      <c r="C29" s="97" t="e">
        <f>'Income Statement'!C17/'Income Statement'!C26</f>
        <v>#DIV/0!</v>
      </c>
      <c r="D29" s="98" t="e">
        <f>'Income Statement'!D17/'Income Statement'!D26</f>
        <v>#DIV/0!</v>
      </c>
      <c r="E29" s="98" t="e">
        <f>'Income Statement'!E17/'Income Statement'!E26</f>
        <v>#DIV/0!</v>
      </c>
      <c r="F29" s="99" t="e">
        <f>'Income Statement'!F17/'Income Statement'!F26</f>
        <v>#DIV/0!</v>
      </c>
      <c r="G29" s="97">
        <f>'Income Statement'!G17/'Income Statement'!G26</f>
        <v>3.38354831354885</v>
      </c>
      <c r="H29" s="98">
        <f>'Income Statement'!H17/'Income Statement'!H26</f>
        <v>1.24952348307894</v>
      </c>
      <c r="I29" s="98">
        <f>'Income Statement'!I17/'Income Statement'!I26</f>
        <v>1.21194897491782</v>
      </c>
      <c r="J29" s="99">
        <f>'Income Statement'!J17/'Income Statement'!J26</f>
        <v>0.674281318072035</v>
      </c>
      <c r="K29" s="97">
        <f>'Income Statement'!K17/'Income Statement'!K26</f>
        <v>0.682091307603252</v>
      </c>
      <c r="L29" s="98">
        <f>'Income Statement'!L17/'Income Statement'!L26</f>
        <v>3.38354831354885</v>
      </c>
      <c r="M29" s="98">
        <f>'Income Statement'!M17/'Income Statement'!M26</f>
        <v>1.24952348307894</v>
      </c>
      <c r="N29" s="99">
        <f>'Income Statement'!N17/'Income Statement'!N26</f>
        <v>1.21194897491782</v>
      </c>
      <c r="O29">
        <f>'Income Statement'!O17/'Income Statement'!O26</f>
        <v>0.674281318072035</v>
      </c>
      <c r="P29">
        <f>'Income Statement'!P17/'Income Statement'!P26</f>
        <v>0.682091307603252</v>
      </c>
      <c r="Q29">
        <f>'Income Statement'!Q17/'Income Statement'!Q26</f>
        <v>3.38354831354885</v>
      </c>
      <c r="R29">
        <f>'Income Statement'!R17/'Income Statement'!R26</f>
        <v>1.24952348307894</v>
      </c>
      <c r="S29">
        <f>'Income Statement'!S17/'Income Statement'!S26</f>
        <v>1.21194897491782</v>
      </c>
      <c r="T29">
        <f>'Income Statement'!T17/'Income Statement'!T26</f>
        <v>0.674281318072035</v>
      </c>
      <c r="U29">
        <f>'Income Statement'!U17/'Income Statement'!U26</f>
        <v>0.682091307603252</v>
      </c>
      <c r="V29">
        <f>'Income Statement'!V17/'Income Statement'!V26</f>
        <v>3.38354831354885</v>
      </c>
      <c r="X29"/>
      <c r="AA29"/>
      <c r="AB29"/>
      <c r="AE29"/>
      <c r="AF29"/>
      <c r="AI29"/>
      <c r="AJ29"/>
      <c r="AM29"/>
      <c r="AN29"/>
      <c r="AQ29"/>
    </row>
    <row r="30" spans="15:43">
      <c r="O30"/>
      <c r="R30"/>
      <c r="S30"/>
      <c r="V30"/>
      <c r="X30"/>
      <c r="AA30"/>
      <c r="AB30"/>
      <c r="AE30"/>
      <c r="AF30"/>
      <c r="AI30"/>
      <c r="AJ30"/>
      <c r="AM30"/>
      <c r="AN30"/>
      <c r="AQ30"/>
    </row>
    <row r="31" spans="15:43">
      <c r="O31"/>
      <c r="R31"/>
      <c r="S31"/>
      <c r="V31"/>
      <c r="X31"/>
      <c r="AA31"/>
      <c r="AB31"/>
      <c r="AE31"/>
      <c r="AF31"/>
      <c r="AI31"/>
      <c r="AJ31"/>
      <c r="AM31"/>
      <c r="AN31"/>
      <c r="AQ31"/>
    </row>
    <row r="32" spans="15:43">
      <c r="O32"/>
      <c r="R32"/>
      <c r="S32"/>
      <c r="V32"/>
      <c r="X32"/>
      <c r="AA32"/>
      <c r="AB32"/>
      <c r="AE32"/>
      <c r="AF32"/>
      <c r="AI32"/>
      <c r="AJ32"/>
      <c r="AM32"/>
      <c r="AN32"/>
      <c r="AQ32"/>
    </row>
    <row r="33" spans="15:43">
      <c r="O33"/>
      <c r="R33"/>
      <c r="S33"/>
      <c r="V33"/>
      <c r="X33"/>
      <c r="AA33"/>
      <c r="AB33"/>
      <c r="AE33"/>
      <c r="AF33"/>
      <c r="AI33"/>
      <c r="AJ33"/>
      <c r="AM33"/>
      <c r="AN33"/>
      <c r="AQ33"/>
    </row>
    <row r="34" spans="15:43">
      <c r="O34"/>
      <c r="R34"/>
      <c r="S34"/>
      <c r="V34"/>
      <c r="X34"/>
      <c r="AA34"/>
      <c r="AB34"/>
      <c r="AE34"/>
      <c r="AF34"/>
      <c r="AI34"/>
      <c r="AJ34"/>
      <c r="AM34"/>
      <c r="AN34"/>
      <c r="AQ34"/>
    </row>
    <row r="35" spans="15:43">
      <c r="O35"/>
      <c r="R35"/>
      <c r="S35"/>
      <c r="V35"/>
      <c r="X35"/>
      <c r="AA35"/>
      <c r="AB35"/>
      <c r="AE35"/>
      <c r="AF35"/>
      <c r="AI35"/>
      <c r="AJ35"/>
      <c r="AM35"/>
      <c r="AN35"/>
      <c r="AQ35"/>
    </row>
    <row r="36" spans="15:43">
      <c r="O36"/>
      <c r="R36"/>
      <c r="S36"/>
      <c r="V36"/>
      <c r="X36"/>
      <c r="AA36"/>
      <c r="AB36"/>
      <c r="AE36"/>
      <c r="AF36"/>
      <c r="AI36"/>
      <c r="AJ36"/>
      <c r="AM36"/>
      <c r="AN36"/>
      <c r="AQ36"/>
    </row>
    <row r="37" spans="15:43">
      <c r="O37"/>
      <c r="R37"/>
      <c r="S37"/>
      <c r="V37"/>
      <c r="X37"/>
      <c r="AA37"/>
      <c r="AB37"/>
      <c r="AE37"/>
      <c r="AF37"/>
      <c r="AI37"/>
      <c r="AJ37"/>
      <c r="AM37"/>
      <c r="AN37"/>
      <c r="AQ37"/>
    </row>
    <row r="38" spans="15:43">
      <c r="O38"/>
      <c r="R38"/>
      <c r="S38"/>
      <c r="V38"/>
      <c r="X38"/>
      <c r="AA38"/>
      <c r="AB38"/>
      <c r="AE38"/>
      <c r="AF38"/>
      <c r="AI38"/>
      <c r="AJ38"/>
      <c r="AM38"/>
      <c r="AN38"/>
      <c r="AQ38"/>
    </row>
    <row r="39" spans="15:43">
      <c r="O39"/>
      <c r="R39"/>
      <c r="S39"/>
      <c r="V39"/>
      <c r="X39"/>
      <c r="AA39"/>
      <c r="AB39"/>
      <c r="AE39"/>
      <c r="AF39"/>
      <c r="AI39"/>
      <c r="AJ39"/>
      <c r="AM39"/>
      <c r="AN39"/>
      <c r="AQ39"/>
    </row>
    <row r="40" spans="15:43">
      <c r="O40"/>
      <c r="R40"/>
      <c r="S40"/>
      <c r="V40"/>
      <c r="X40"/>
      <c r="AA40"/>
      <c r="AB40"/>
      <c r="AE40"/>
      <c r="AF40"/>
      <c r="AI40"/>
      <c r="AJ40"/>
      <c r="AM40"/>
      <c r="AN40"/>
      <c r="AQ40"/>
    </row>
    <row r="41" spans="15:43">
      <c r="O41"/>
      <c r="R41"/>
      <c r="S41"/>
      <c r="V41"/>
      <c r="X41"/>
      <c r="AA41"/>
      <c r="AB41"/>
      <c r="AE41"/>
      <c r="AF41"/>
      <c r="AI41"/>
      <c r="AJ41"/>
      <c r="AM41"/>
      <c r="AN41"/>
      <c r="AQ41"/>
    </row>
    <row r="42" spans="15:43">
      <c r="O42"/>
      <c r="R42"/>
      <c r="S42"/>
      <c r="V42"/>
      <c r="X42"/>
      <c r="AA42"/>
      <c r="AB42"/>
      <c r="AE42"/>
      <c r="AF42"/>
      <c r="AI42"/>
      <c r="AJ42"/>
      <c r="AM42"/>
      <c r="AN42"/>
      <c r="AQ42"/>
    </row>
    <row r="43" spans="15:43">
      <c r="O43"/>
      <c r="R43"/>
      <c r="S43"/>
      <c r="V43"/>
      <c r="X43"/>
      <c r="AA43"/>
      <c r="AB43"/>
      <c r="AE43"/>
      <c r="AF43"/>
      <c r="AI43"/>
      <c r="AJ43"/>
      <c r="AM43"/>
      <c r="AN43"/>
      <c r="AQ43"/>
    </row>
    <row r="44" spans="15:43">
      <c r="O44"/>
      <c r="R44"/>
      <c r="S44"/>
      <c r="V44"/>
      <c r="X44"/>
      <c r="AA44"/>
      <c r="AB44"/>
      <c r="AE44"/>
      <c r="AF44"/>
      <c r="AI44"/>
      <c r="AJ44"/>
      <c r="AM44"/>
      <c r="AN44"/>
      <c r="AQ44"/>
    </row>
    <row r="45" spans="15:43">
      <c r="O45"/>
      <c r="R45"/>
      <c r="S45"/>
      <c r="V45"/>
      <c r="X45"/>
      <c r="AA45"/>
      <c r="AB45"/>
      <c r="AE45"/>
      <c r="AF45"/>
      <c r="AI45"/>
      <c r="AJ45"/>
      <c r="AM45"/>
      <c r="AN45"/>
      <c r="AQ45"/>
    </row>
    <row r="46" spans="15:43">
      <c r="O46"/>
      <c r="R46"/>
      <c r="S46"/>
      <c r="V46"/>
      <c r="X46"/>
      <c r="AA46"/>
      <c r="AB46"/>
      <c r="AE46"/>
      <c r="AF46"/>
      <c r="AI46"/>
      <c r="AJ46"/>
      <c r="AM46"/>
      <c r="AN46"/>
      <c r="AQ46"/>
    </row>
    <row r="47" spans="15:43">
      <c r="O47"/>
      <c r="R47"/>
      <c r="S47"/>
      <c r="V47"/>
      <c r="X47"/>
      <c r="AA47"/>
      <c r="AB47"/>
      <c r="AE47"/>
      <c r="AF47"/>
      <c r="AI47"/>
      <c r="AJ47"/>
      <c r="AM47"/>
      <c r="AN47"/>
      <c r="AQ47"/>
    </row>
    <row r="48" spans="15:43">
      <c r="O48"/>
      <c r="R48"/>
      <c r="S48"/>
      <c r="V48"/>
      <c r="X48"/>
      <c r="AA48"/>
      <c r="AB48"/>
      <c r="AE48"/>
      <c r="AF48"/>
      <c r="AI48"/>
      <c r="AJ48"/>
      <c r="AM48"/>
      <c r="AN48"/>
      <c r="AQ48"/>
    </row>
    <row r="49" spans="15:43">
      <c r="O49"/>
      <c r="R49"/>
      <c r="S49"/>
      <c r="V49"/>
      <c r="X49"/>
      <c r="AA49"/>
      <c r="AB49"/>
      <c r="AE49"/>
      <c r="AF49"/>
      <c r="AI49"/>
      <c r="AJ49"/>
      <c r="AM49"/>
      <c r="AN49"/>
      <c r="AQ49"/>
    </row>
    <row r="50" spans="15:43">
      <c r="O50"/>
      <c r="R50"/>
      <c r="S50"/>
      <c r="V50"/>
      <c r="X50"/>
      <c r="AA50"/>
      <c r="AB50"/>
      <c r="AE50"/>
      <c r="AF50"/>
      <c r="AI50"/>
      <c r="AJ50"/>
      <c r="AM50"/>
      <c r="AN50"/>
      <c r="AQ50"/>
    </row>
    <row r="51" spans="15:43">
      <c r="O51"/>
      <c r="R51"/>
      <c r="S51"/>
      <c r="V51"/>
      <c r="X51"/>
      <c r="AA51"/>
      <c r="AB51"/>
      <c r="AE51"/>
      <c r="AF51"/>
      <c r="AI51"/>
      <c r="AJ51"/>
      <c r="AM51"/>
      <c r="AN51"/>
      <c r="AQ51"/>
    </row>
    <row r="52" spans="15:43">
      <c r="O52"/>
      <c r="R52"/>
      <c r="S52"/>
      <c r="V52"/>
      <c r="X52"/>
      <c r="AA52"/>
      <c r="AB52"/>
      <c r="AE52"/>
      <c r="AF52"/>
      <c r="AI52"/>
      <c r="AJ52"/>
      <c r="AM52"/>
      <c r="AN52"/>
      <c r="AQ52"/>
    </row>
    <row r="53" spans="15:43">
      <c r="O53"/>
      <c r="R53"/>
      <c r="S53"/>
      <c r="V53"/>
      <c r="X53"/>
      <c r="AA53"/>
      <c r="AB53"/>
      <c r="AE53"/>
      <c r="AF53"/>
      <c r="AI53"/>
      <c r="AJ53"/>
      <c r="AM53"/>
      <c r="AN53"/>
      <c r="AQ53"/>
    </row>
    <row r="54" spans="15:43">
      <c r="O54"/>
      <c r="R54"/>
      <c r="S54"/>
      <c r="V54"/>
      <c r="X54"/>
      <c r="AA54"/>
      <c r="AB54"/>
      <c r="AE54"/>
      <c r="AF54"/>
      <c r="AI54"/>
      <c r="AJ54"/>
      <c r="AM54"/>
      <c r="AN54"/>
      <c r="AQ54"/>
    </row>
    <row r="55" spans="15:43">
      <c r="O55"/>
      <c r="R55"/>
      <c r="S55"/>
      <c r="V55"/>
      <c r="X55"/>
      <c r="AA55"/>
      <c r="AB55"/>
      <c r="AE55"/>
      <c r="AF55"/>
      <c r="AI55"/>
      <c r="AJ55"/>
      <c r="AM55"/>
      <c r="AN55"/>
      <c r="AQ55"/>
    </row>
    <row r="56" spans="15:43">
      <c r="O56"/>
      <c r="R56"/>
      <c r="S56"/>
      <c r="V56"/>
      <c r="X56"/>
      <c r="AA56"/>
      <c r="AB56"/>
      <c r="AE56"/>
      <c r="AF56"/>
      <c r="AI56"/>
      <c r="AJ56"/>
      <c r="AM56"/>
      <c r="AN56"/>
      <c r="AQ56"/>
    </row>
    <row r="57" spans="15:43">
      <c r="O57"/>
      <c r="R57"/>
      <c r="S57"/>
      <c r="V57"/>
      <c r="X57"/>
      <c r="AA57"/>
      <c r="AB57"/>
      <c r="AE57"/>
      <c r="AF57"/>
      <c r="AI57"/>
      <c r="AJ57"/>
      <c r="AM57"/>
      <c r="AN57"/>
      <c r="AQ57"/>
    </row>
    <row r="58" spans="15:43">
      <c r="O58"/>
      <c r="R58"/>
      <c r="S58"/>
      <c r="V58"/>
      <c r="X58"/>
      <c r="AA58"/>
      <c r="AB58"/>
      <c r="AE58"/>
      <c r="AF58"/>
      <c r="AI58"/>
      <c r="AJ58"/>
      <c r="AM58"/>
      <c r="AN58"/>
      <c r="AQ58"/>
    </row>
    <row r="59" spans="15:43">
      <c r="O59"/>
      <c r="R59"/>
      <c r="S59"/>
      <c r="V59"/>
      <c r="X59"/>
      <c r="AA59"/>
      <c r="AB59"/>
      <c r="AE59"/>
      <c r="AF59"/>
      <c r="AI59"/>
      <c r="AJ59"/>
      <c r="AM59"/>
      <c r="AN59"/>
      <c r="AQ59"/>
    </row>
    <row r="60" spans="15:43">
      <c r="O60"/>
      <c r="R60"/>
      <c r="S60"/>
      <c r="V60"/>
      <c r="X60"/>
      <c r="AA60"/>
      <c r="AB60"/>
      <c r="AE60"/>
      <c r="AF60"/>
      <c r="AI60"/>
      <c r="AJ60"/>
      <c r="AM60"/>
      <c r="AN60"/>
      <c r="AQ60"/>
    </row>
    <row r="61" spans="15:43">
      <c r="O61"/>
      <c r="R61"/>
      <c r="S61"/>
      <c r="V61"/>
      <c r="X61"/>
      <c r="AA61"/>
      <c r="AB61"/>
      <c r="AE61"/>
      <c r="AF61"/>
      <c r="AI61"/>
      <c r="AJ61"/>
      <c r="AM61"/>
      <c r="AN61"/>
      <c r="AQ61"/>
    </row>
    <row r="62" spans="15:43">
      <c r="O62"/>
      <c r="R62"/>
      <c r="S62"/>
      <c r="V62"/>
      <c r="X62"/>
      <c r="AA62"/>
      <c r="AB62"/>
      <c r="AE62"/>
      <c r="AF62"/>
      <c r="AI62"/>
      <c r="AJ62"/>
      <c r="AM62"/>
      <c r="AN62"/>
      <c r="AQ62"/>
    </row>
    <row r="63" spans="15:43">
      <c r="O63"/>
      <c r="R63"/>
      <c r="S63"/>
      <c r="V63"/>
      <c r="X63"/>
      <c r="AA63"/>
      <c r="AB63"/>
      <c r="AE63"/>
      <c r="AF63"/>
      <c r="AI63"/>
      <c r="AJ63"/>
      <c r="AM63"/>
      <c r="AN63"/>
      <c r="AQ63"/>
    </row>
    <row r="64" spans="15:43">
      <c r="O64"/>
      <c r="R64"/>
      <c r="S64"/>
      <c r="V64"/>
      <c r="X64"/>
      <c r="AA64"/>
      <c r="AB64"/>
      <c r="AE64"/>
      <c r="AF64"/>
      <c r="AI64"/>
      <c r="AJ64"/>
      <c r="AM64"/>
      <c r="AN64"/>
      <c r="AQ64"/>
    </row>
    <row r="65" spans="15:43">
      <c r="O65"/>
      <c r="R65"/>
      <c r="S65"/>
      <c r="V65"/>
      <c r="X65"/>
      <c r="AA65"/>
      <c r="AB65"/>
      <c r="AE65"/>
      <c r="AF65"/>
      <c r="AI65"/>
      <c r="AJ65"/>
      <c r="AM65"/>
      <c r="AN65"/>
      <c r="AQ65"/>
    </row>
    <row r="66" spans="15:43">
      <c r="O66"/>
      <c r="R66"/>
      <c r="S66"/>
      <c r="V66"/>
      <c r="X66"/>
      <c r="AA66"/>
      <c r="AB66"/>
      <c r="AE66"/>
      <c r="AF66"/>
      <c r="AI66"/>
      <c r="AJ66"/>
      <c r="AM66"/>
      <c r="AN66"/>
      <c r="AQ66"/>
    </row>
    <row r="67" spans="15:43">
      <c r="O67"/>
      <c r="R67"/>
      <c r="S67"/>
      <c r="V67"/>
      <c r="X67"/>
      <c r="AA67"/>
      <c r="AB67"/>
      <c r="AE67"/>
      <c r="AF67"/>
      <c r="AI67"/>
      <c r="AJ67"/>
      <c r="AM67"/>
      <c r="AN67"/>
      <c r="AQ67"/>
    </row>
    <row r="68" spans="15:43">
      <c r="O68"/>
      <c r="R68"/>
      <c r="S68"/>
      <c r="V68"/>
      <c r="X68"/>
      <c r="AA68"/>
      <c r="AB68"/>
      <c r="AE68"/>
      <c r="AF68"/>
      <c r="AI68"/>
      <c r="AJ68"/>
      <c r="AM68"/>
      <c r="AN68"/>
      <c r="AQ68"/>
    </row>
    <row r="69" spans="15:43">
      <c r="O69"/>
      <c r="R69"/>
      <c r="S69"/>
      <c r="V69"/>
      <c r="X69"/>
      <c r="AA69"/>
      <c r="AB69"/>
      <c r="AE69"/>
      <c r="AF69"/>
      <c r="AI69"/>
      <c r="AJ69"/>
      <c r="AM69"/>
      <c r="AN69"/>
      <c r="AQ69"/>
    </row>
    <row r="70" spans="15:43">
      <c r="O70"/>
      <c r="R70"/>
      <c r="S70"/>
      <c r="V70"/>
      <c r="X70"/>
      <c r="AA70"/>
      <c r="AB70"/>
      <c r="AE70"/>
      <c r="AF70"/>
      <c r="AI70"/>
      <c r="AJ70"/>
      <c r="AM70"/>
      <c r="AN70"/>
      <c r="AQ70"/>
    </row>
    <row r="71" spans="15:43">
      <c r="O71"/>
      <c r="R71"/>
      <c r="S71"/>
      <c r="V71"/>
      <c r="X71"/>
      <c r="AA71"/>
      <c r="AB71"/>
      <c r="AE71"/>
      <c r="AF71"/>
      <c r="AI71"/>
      <c r="AJ71"/>
      <c r="AM71"/>
      <c r="AN71"/>
      <c r="AQ71"/>
    </row>
    <row r="72" spans="15:43">
      <c r="O72"/>
      <c r="R72"/>
      <c r="S72"/>
      <c r="V72"/>
      <c r="X72"/>
      <c r="AA72"/>
      <c r="AB72"/>
      <c r="AE72"/>
      <c r="AF72"/>
      <c r="AI72"/>
      <c r="AJ72"/>
      <c r="AM72"/>
      <c r="AN72"/>
      <c r="AQ72"/>
    </row>
    <row r="73" spans="15:43">
      <c r="O73"/>
      <c r="R73"/>
      <c r="S73"/>
      <c r="V73"/>
      <c r="X73"/>
      <c r="AA73"/>
      <c r="AB73"/>
      <c r="AE73"/>
      <c r="AF73"/>
      <c r="AI73"/>
      <c r="AJ73"/>
      <c r="AM73"/>
      <c r="AN73"/>
      <c r="AQ73"/>
    </row>
    <row r="74" spans="15:43">
      <c r="O74"/>
      <c r="R74"/>
      <c r="S74"/>
      <c r="V74"/>
      <c r="X74"/>
      <c r="AA74"/>
      <c r="AB74"/>
      <c r="AE74"/>
      <c r="AF74"/>
      <c r="AI74"/>
      <c r="AJ74"/>
      <c r="AM74"/>
      <c r="AN74"/>
      <c r="AQ74"/>
    </row>
    <row r="75" spans="15:43">
      <c r="O75"/>
      <c r="R75"/>
      <c r="S75"/>
      <c r="V75"/>
      <c r="X75"/>
      <c r="AA75"/>
      <c r="AB75"/>
      <c r="AE75"/>
      <c r="AF75"/>
      <c r="AI75"/>
      <c r="AJ75"/>
      <c r="AM75"/>
      <c r="AN75"/>
      <c r="AQ75"/>
    </row>
    <row r="76" spans="15:43">
      <c r="O76"/>
      <c r="R76"/>
      <c r="S76"/>
      <c r="V76"/>
      <c r="X76"/>
      <c r="AA76"/>
      <c r="AB76"/>
      <c r="AE76"/>
      <c r="AF76"/>
      <c r="AI76"/>
      <c r="AJ76"/>
      <c r="AM76"/>
      <c r="AN76"/>
      <c r="AQ76"/>
    </row>
    <row r="77" spans="15:43">
      <c r="O77"/>
      <c r="R77"/>
      <c r="S77"/>
      <c r="V77"/>
      <c r="X77"/>
      <c r="AA77"/>
      <c r="AB77"/>
      <c r="AE77"/>
      <c r="AF77"/>
      <c r="AI77"/>
      <c r="AJ77"/>
      <c r="AM77"/>
      <c r="AN77"/>
      <c r="AQ77"/>
    </row>
    <row r="78" spans="15:43">
      <c r="O78"/>
      <c r="R78"/>
      <c r="S78"/>
      <c r="V78"/>
      <c r="X78"/>
      <c r="AA78"/>
      <c r="AB78"/>
      <c r="AE78"/>
      <c r="AF78"/>
      <c r="AI78"/>
      <c r="AJ78"/>
      <c r="AM78"/>
      <c r="AN78"/>
      <c r="AQ78"/>
    </row>
    <row r="79" spans="15:43">
      <c r="O79"/>
      <c r="R79"/>
      <c r="S79"/>
      <c r="V79"/>
      <c r="X79"/>
      <c r="AA79"/>
      <c r="AB79"/>
      <c r="AE79"/>
      <c r="AF79"/>
      <c r="AI79"/>
      <c r="AJ79"/>
      <c r="AM79"/>
      <c r="AN79"/>
      <c r="AQ79"/>
    </row>
    <row r="80" spans="15:43">
      <c r="O80"/>
      <c r="R80"/>
      <c r="S80"/>
      <c r="V80"/>
      <c r="X80"/>
      <c r="AA80"/>
      <c r="AB80"/>
      <c r="AE80"/>
      <c r="AF80"/>
      <c r="AI80"/>
      <c r="AJ80"/>
      <c r="AM80"/>
      <c r="AN80"/>
      <c r="AQ80"/>
    </row>
    <row r="81" spans="15:43">
      <c r="O81"/>
      <c r="R81"/>
      <c r="S81"/>
      <c r="V81"/>
      <c r="X81"/>
      <c r="AA81"/>
      <c r="AB81"/>
      <c r="AE81"/>
      <c r="AF81"/>
      <c r="AI81"/>
      <c r="AJ81"/>
      <c r="AM81"/>
      <c r="AN81"/>
      <c r="AQ81"/>
    </row>
    <row r="82" spans="15:43">
      <c r="O82"/>
      <c r="R82"/>
      <c r="S82"/>
      <c r="V82"/>
      <c r="X82"/>
      <c r="AA82"/>
      <c r="AB82"/>
      <c r="AE82"/>
      <c r="AF82"/>
      <c r="AI82"/>
      <c r="AJ82"/>
      <c r="AM82"/>
      <c r="AN82"/>
      <c r="AQ82"/>
    </row>
    <row r="83" spans="15:43">
      <c r="O83"/>
      <c r="R83"/>
      <c r="S83"/>
      <c r="V83"/>
      <c r="X83"/>
      <c r="AA83"/>
      <c r="AB83"/>
      <c r="AE83"/>
      <c r="AF83"/>
      <c r="AI83"/>
      <c r="AJ83"/>
      <c r="AM83"/>
      <c r="AN83"/>
      <c r="AQ83"/>
    </row>
    <row r="84" spans="15:43">
      <c r="O84"/>
      <c r="R84"/>
      <c r="S84"/>
      <c r="V84"/>
      <c r="X84"/>
      <c r="AA84"/>
      <c r="AB84"/>
      <c r="AE84"/>
      <c r="AF84"/>
      <c r="AI84"/>
      <c r="AJ84"/>
      <c r="AM84"/>
      <c r="AN84"/>
      <c r="AQ84"/>
    </row>
    <row r="85" spans="15:43">
      <c r="O85"/>
      <c r="R85"/>
      <c r="S85"/>
      <c r="V85"/>
      <c r="X85"/>
      <c r="AA85"/>
      <c r="AB85"/>
      <c r="AE85"/>
      <c r="AF85"/>
      <c r="AI85"/>
      <c r="AJ85"/>
      <c r="AM85"/>
      <c r="AN85"/>
      <c r="AQ85"/>
    </row>
    <row r="86" spans="15:43">
      <c r="O86"/>
      <c r="R86"/>
      <c r="S86"/>
      <c r="V86"/>
      <c r="X86"/>
      <c r="AA86"/>
      <c r="AB86"/>
      <c r="AE86"/>
      <c r="AF86"/>
      <c r="AI86"/>
      <c r="AJ86"/>
      <c r="AM86"/>
      <c r="AN86"/>
      <c r="AQ86"/>
    </row>
    <row r="87" spans="15:43">
      <c r="O87"/>
      <c r="R87"/>
      <c r="S87"/>
      <c r="V87"/>
      <c r="X87"/>
      <c r="AA87"/>
      <c r="AB87"/>
      <c r="AE87"/>
      <c r="AF87"/>
      <c r="AI87"/>
      <c r="AJ87"/>
      <c r="AM87"/>
      <c r="AN87"/>
      <c r="AQ87"/>
    </row>
    <row r="88" spans="15:43">
      <c r="O88"/>
      <c r="R88"/>
      <c r="S88"/>
      <c r="V88"/>
      <c r="X88"/>
      <c r="AA88"/>
      <c r="AB88"/>
      <c r="AE88"/>
      <c r="AF88"/>
      <c r="AI88"/>
      <c r="AJ88"/>
      <c r="AM88"/>
      <c r="AN88"/>
      <c r="AQ88"/>
    </row>
    <row r="89" spans="15:43">
      <c r="O89"/>
      <c r="R89"/>
      <c r="S89"/>
      <c r="V89"/>
      <c r="X89"/>
      <c r="AA89"/>
      <c r="AB89"/>
      <c r="AE89"/>
      <c r="AF89"/>
      <c r="AI89"/>
      <c r="AJ89"/>
      <c r="AM89"/>
      <c r="AN89"/>
      <c r="AQ89"/>
    </row>
    <row r="90" spans="15:43">
      <c r="O90"/>
      <c r="R90"/>
      <c r="S90"/>
      <c r="V90"/>
      <c r="X90"/>
      <c r="AA90"/>
      <c r="AB90"/>
      <c r="AE90"/>
      <c r="AF90"/>
      <c r="AI90"/>
      <c r="AJ90"/>
      <c r="AM90"/>
      <c r="AN90"/>
      <c r="AQ90"/>
    </row>
    <row r="91" spans="15:43">
      <c r="O91"/>
      <c r="R91"/>
      <c r="S91"/>
      <c r="V91"/>
      <c r="X91"/>
      <c r="AA91"/>
      <c r="AB91"/>
      <c r="AE91"/>
      <c r="AF91"/>
      <c r="AI91"/>
      <c r="AJ91"/>
      <c r="AM91"/>
      <c r="AN91"/>
      <c r="AQ91"/>
    </row>
    <row r="92" spans="15:43">
      <c r="O92"/>
      <c r="R92"/>
      <c r="S92"/>
      <c r="V92"/>
      <c r="X92"/>
      <c r="AA92"/>
      <c r="AB92"/>
      <c r="AE92"/>
      <c r="AF92"/>
      <c r="AI92"/>
      <c r="AJ92"/>
      <c r="AM92"/>
      <c r="AN92"/>
      <c r="AQ92"/>
    </row>
    <row r="93" spans="15:43">
      <c r="O93"/>
      <c r="R93"/>
      <c r="S93"/>
      <c r="V93"/>
      <c r="X93"/>
      <c r="AA93"/>
      <c r="AB93"/>
      <c r="AE93"/>
      <c r="AF93"/>
      <c r="AI93"/>
      <c r="AJ93"/>
      <c r="AM93"/>
      <c r="AN93"/>
      <c r="AQ93"/>
    </row>
    <row r="94" spans="15:43">
      <c r="O94"/>
      <c r="R94"/>
      <c r="S94"/>
      <c r="V94"/>
      <c r="X94"/>
      <c r="AA94"/>
      <c r="AB94"/>
      <c r="AE94"/>
      <c r="AF94"/>
      <c r="AI94"/>
      <c r="AJ94"/>
      <c r="AM94"/>
      <c r="AN94"/>
      <c r="AQ94"/>
    </row>
    <row r="95" spans="15:43">
      <c r="O95"/>
      <c r="R95"/>
      <c r="S95"/>
      <c r="V95"/>
      <c r="X95"/>
      <c r="AA95"/>
      <c r="AB95"/>
      <c r="AE95"/>
      <c r="AF95"/>
      <c r="AI95"/>
      <c r="AJ95"/>
      <c r="AM95"/>
      <c r="AN95"/>
      <c r="AQ95"/>
    </row>
    <row r="96" spans="15:43">
      <c r="O96"/>
      <c r="R96"/>
      <c r="S96"/>
      <c r="V96"/>
      <c r="X96"/>
      <c r="AA96"/>
      <c r="AB96"/>
      <c r="AE96"/>
      <c r="AF96"/>
      <c r="AI96"/>
      <c r="AJ96"/>
      <c r="AM96"/>
      <c r="AN96"/>
      <c r="AQ96"/>
    </row>
    <row r="97" spans="15:43">
      <c r="O97"/>
      <c r="R97"/>
      <c r="S97"/>
      <c r="V97"/>
      <c r="X97"/>
      <c r="AA97"/>
      <c r="AB97"/>
      <c r="AE97"/>
      <c r="AF97"/>
      <c r="AI97"/>
      <c r="AJ97"/>
      <c r="AM97"/>
      <c r="AN97"/>
      <c r="AQ97"/>
    </row>
    <row r="98" spans="15:43">
      <c r="O98"/>
      <c r="R98"/>
      <c r="S98"/>
      <c r="V98"/>
      <c r="X98"/>
      <c r="AA98"/>
      <c r="AB98"/>
      <c r="AE98"/>
      <c r="AF98"/>
      <c r="AI98"/>
      <c r="AJ98"/>
      <c r="AM98"/>
      <c r="AN98"/>
      <c r="AQ98"/>
    </row>
    <row r="99" spans="15:43">
      <c r="O99"/>
      <c r="R99"/>
      <c r="S99"/>
      <c r="V99"/>
      <c r="X99"/>
      <c r="AA99"/>
      <c r="AB99"/>
      <c r="AE99"/>
      <c r="AF99"/>
      <c r="AI99"/>
      <c r="AJ99"/>
      <c r="AM99"/>
      <c r="AN99"/>
      <c r="AQ99"/>
    </row>
    <row r="100" spans="15:43">
      <c r="O100"/>
      <c r="R100"/>
      <c r="S100"/>
      <c r="V100"/>
      <c r="X100"/>
      <c r="AA100"/>
      <c r="AB100"/>
      <c r="AE100"/>
      <c r="AF100"/>
      <c r="AI100"/>
      <c r="AJ100"/>
      <c r="AM100"/>
      <c r="AN100"/>
      <c r="AQ100"/>
    </row>
    <row r="101" spans="15:43">
      <c r="O101"/>
      <c r="R101"/>
      <c r="S101"/>
      <c r="V101"/>
      <c r="X101"/>
      <c r="AA101"/>
      <c r="AB101"/>
      <c r="AE101"/>
      <c r="AF101"/>
      <c r="AI101"/>
      <c r="AJ101"/>
      <c r="AM101"/>
      <c r="AN101"/>
      <c r="AQ101"/>
    </row>
    <row r="102" spans="15:43">
      <c r="O102"/>
      <c r="R102"/>
      <c r="S102"/>
      <c r="V102"/>
      <c r="X102"/>
      <c r="AA102"/>
      <c r="AB102"/>
      <c r="AE102"/>
      <c r="AF102"/>
      <c r="AI102"/>
      <c r="AJ102"/>
      <c r="AM102"/>
      <c r="AN102"/>
      <c r="AQ102"/>
    </row>
    <row r="103" spans="15:43">
      <c r="O103"/>
      <c r="R103"/>
      <c r="S103"/>
      <c r="V103"/>
      <c r="X103"/>
      <c r="AA103"/>
      <c r="AB103"/>
      <c r="AE103"/>
      <c r="AF103"/>
      <c r="AI103"/>
      <c r="AJ103"/>
      <c r="AM103"/>
      <c r="AN103"/>
      <c r="AQ103"/>
    </row>
    <row r="104" spans="15:43">
      <c r="O104"/>
      <c r="R104"/>
      <c r="S104"/>
      <c r="V104"/>
      <c r="X104"/>
      <c r="AA104"/>
      <c r="AB104"/>
      <c r="AE104"/>
      <c r="AF104"/>
      <c r="AI104"/>
      <c r="AJ104"/>
      <c r="AM104"/>
      <c r="AN104"/>
      <c r="AQ104"/>
    </row>
    <row r="105" spans="15:43">
      <c r="O105"/>
      <c r="R105"/>
      <c r="S105"/>
      <c r="V105"/>
      <c r="X105"/>
      <c r="AA105"/>
      <c r="AB105"/>
      <c r="AE105"/>
      <c r="AF105"/>
      <c r="AI105"/>
      <c r="AJ105"/>
      <c r="AM105"/>
      <c r="AN105"/>
      <c r="AQ105"/>
    </row>
    <row r="106" spans="15:43">
      <c r="O106"/>
      <c r="R106"/>
      <c r="S106"/>
      <c r="V106"/>
      <c r="X106"/>
      <c r="AA106"/>
      <c r="AB106"/>
      <c r="AE106"/>
      <c r="AF106"/>
      <c r="AI106"/>
      <c r="AJ106"/>
      <c r="AM106"/>
      <c r="AN106"/>
      <c r="AQ106"/>
    </row>
    <row r="107" spans="15:43">
      <c r="O107"/>
      <c r="R107"/>
      <c r="S107"/>
      <c r="V107"/>
      <c r="X107"/>
      <c r="AA107"/>
      <c r="AB107"/>
      <c r="AE107"/>
      <c r="AF107"/>
      <c r="AI107"/>
      <c r="AJ107"/>
      <c r="AM107"/>
      <c r="AN107"/>
      <c r="AQ107"/>
    </row>
    <row r="108" spans="15:43">
      <c r="O108"/>
      <c r="R108"/>
      <c r="S108"/>
      <c r="V108"/>
      <c r="X108"/>
      <c r="AA108"/>
      <c r="AB108"/>
      <c r="AE108"/>
      <c r="AF108"/>
      <c r="AI108"/>
      <c r="AJ108"/>
      <c r="AM108"/>
      <c r="AN108"/>
      <c r="AQ108"/>
    </row>
    <row r="109" spans="15:43">
      <c r="O109"/>
      <c r="R109"/>
      <c r="S109"/>
      <c r="V109"/>
      <c r="X109"/>
      <c r="AA109"/>
      <c r="AB109"/>
      <c r="AE109"/>
      <c r="AF109"/>
      <c r="AI109"/>
      <c r="AJ109"/>
      <c r="AM109"/>
      <c r="AN109"/>
      <c r="AQ109"/>
    </row>
    <row r="110" spans="15:43">
      <c r="O110"/>
      <c r="R110"/>
      <c r="S110"/>
      <c r="V110"/>
      <c r="X110"/>
      <c r="AA110"/>
      <c r="AB110"/>
      <c r="AE110"/>
      <c r="AF110"/>
      <c r="AI110"/>
      <c r="AJ110"/>
      <c r="AM110"/>
      <c r="AN110"/>
      <c r="AQ110"/>
    </row>
    <row r="111" spans="15:43">
      <c r="O111"/>
      <c r="R111"/>
      <c r="S111"/>
      <c r="V111"/>
      <c r="X111"/>
      <c r="AA111"/>
      <c r="AB111"/>
      <c r="AE111"/>
      <c r="AF111"/>
      <c r="AI111"/>
      <c r="AJ111"/>
      <c r="AM111"/>
      <c r="AN111"/>
      <c r="AQ111"/>
    </row>
    <row r="112" spans="15:43">
      <c r="O112"/>
      <c r="R112"/>
      <c r="S112"/>
      <c r="V112"/>
      <c r="X112"/>
      <c r="AA112"/>
      <c r="AB112"/>
      <c r="AE112"/>
      <c r="AF112"/>
      <c r="AI112"/>
      <c r="AJ112"/>
      <c r="AM112"/>
      <c r="AN112"/>
      <c r="AQ112"/>
    </row>
    <row r="113" spans="15:43">
      <c r="O113"/>
      <c r="R113"/>
      <c r="S113"/>
      <c r="V113"/>
      <c r="X113"/>
      <c r="AA113"/>
      <c r="AB113"/>
      <c r="AE113"/>
      <c r="AF113"/>
      <c r="AI113"/>
      <c r="AJ113"/>
      <c r="AM113"/>
      <c r="AN113"/>
      <c r="AQ113"/>
    </row>
    <row r="114" spans="15:43">
      <c r="O114"/>
      <c r="R114"/>
      <c r="S114"/>
      <c r="V114"/>
      <c r="X114"/>
      <c r="AA114"/>
      <c r="AB114"/>
      <c r="AE114"/>
      <c r="AF114"/>
      <c r="AI114"/>
      <c r="AJ114"/>
      <c r="AM114"/>
      <c r="AN114"/>
      <c r="AQ114"/>
    </row>
    <row r="115" spans="15:43">
      <c r="O115"/>
      <c r="R115"/>
      <c r="S115"/>
      <c r="V115"/>
      <c r="X115"/>
      <c r="AA115"/>
      <c r="AB115"/>
      <c r="AE115"/>
      <c r="AF115"/>
      <c r="AI115"/>
      <c r="AJ115"/>
      <c r="AM115"/>
      <c r="AN115"/>
      <c r="AQ115"/>
    </row>
    <row r="116" spans="15:43">
      <c r="O116"/>
      <c r="R116"/>
      <c r="S116"/>
      <c r="V116"/>
      <c r="X116"/>
      <c r="AA116"/>
      <c r="AB116"/>
      <c r="AE116"/>
      <c r="AF116"/>
      <c r="AI116"/>
      <c r="AJ116"/>
      <c r="AM116"/>
      <c r="AN116"/>
      <c r="AQ116"/>
    </row>
    <row r="117" spans="15:43">
      <c r="O117"/>
      <c r="R117"/>
      <c r="S117"/>
      <c r="V117"/>
      <c r="X117"/>
      <c r="AA117"/>
      <c r="AB117"/>
      <c r="AE117"/>
      <c r="AF117"/>
      <c r="AI117"/>
      <c r="AJ117"/>
      <c r="AM117"/>
      <c r="AN117"/>
      <c r="AQ117"/>
    </row>
    <row r="118" spans="15:43">
      <c r="O118"/>
      <c r="R118"/>
      <c r="S118"/>
      <c r="V118"/>
      <c r="X118"/>
      <c r="AA118"/>
      <c r="AB118"/>
      <c r="AE118"/>
      <c r="AF118"/>
      <c r="AI118"/>
      <c r="AJ118"/>
      <c r="AM118"/>
      <c r="AN118"/>
      <c r="AQ118"/>
    </row>
    <row r="119" spans="15:43">
      <c r="O119"/>
      <c r="R119"/>
      <c r="S119"/>
      <c r="V119"/>
      <c r="X119"/>
      <c r="AA119"/>
      <c r="AB119"/>
      <c r="AE119"/>
      <c r="AF119"/>
      <c r="AI119"/>
      <c r="AJ119"/>
      <c r="AM119"/>
      <c r="AN119"/>
      <c r="AQ119"/>
    </row>
    <row r="120" spans="15:43">
      <c r="O120"/>
      <c r="R120"/>
      <c r="S120"/>
      <c r="V120"/>
      <c r="X120"/>
      <c r="AA120"/>
      <c r="AB120"/>
      <c r="AE120"/>
      <c r="AF120"/>
      <c r="AI120"/>
      <c r="AJ120"/>
      <c r="AM120"/>
      <c r="AN120"/>
      <c r="AQ120"/>
    </row>
    <row r="121" spans="15:43">
      <c r="O121"/>
      <c r="R121"/>
      <c r="S121"/>
      <c r="V121"/>
      <c r="X121"/>
      <c r="AA121"/>
      <c r="AB121"/>
      <c r="AE121"/>
      <c r="AF121"/>
      <c r="AI121"/>
      <c r="AJ121"/>
      <c r="AM121"/>
      <c r="AN121"/>
      <c r="AQ121"/>
    </row>
    <row r="122" spans="15:43">
      <c r="O122"/>
      <c r="R122"/>
      <c r="S122"/>
      <c r="V122"/>
      <c r="X122"/>
      <c r="AA122"/>
      <c r="AB122"/>
      <c r="AE122"/>
      <c r="AF122"/>
      <c r="AI122"/>
      <c r="AJ122"/>
      <c r="AM122"/>
      <c r="AN122"/>
      <c r="AQ122"/>
    </row>
    <row r="123" spans="15:43">
      <c r="O123"/>
      <c r="R123"/>
      <c r="S123"/>
      <c r="V123"/>
      <c r="X123"/>
      <c r="AA123"/>
      <c r="AB123"/>
      <c r="AE123"/>
      <c r="AF123"/>
      <c r="AI123"/>
      <c r="AJ123"/>
      <c r="AM123"/>
      <c r="AN123"/>
      <c r="AQ123"/>
    </row>
    <row r="124" spans="15:43">
      <c r="O124"/>
      <c r="R124"/>
      <c r="S124"/>
      <c r="V124"/>
      <c r="X124"/>
      <c r="AA124"/>
      <c r="AB124"/>
      <c r="AE124"/>
      <c r="AF124"/>
      <c r="AI124"/>
      <c r="AJ124"/>
      <c r="AM124"/>
      <c r="AN124"/>
      <c r="AQ124"/>
    </row>
    <row r="125" spans="15:43">
      <c r="O125"/>
      <c r="R125"/>
      <c r="S125"/>
      <c r="V125"/>
      <c r="X125"/>
      <c r="AA125"/>
      <c r="AB125"/>
      <c r="AE125"/>
      <c r="AF125"/>
      <c r="AI125"/>
      <c r="AJ125"/>
      <c r="AM125"/>
      <c r="AN125"/>
      <c r="AQ125"/>
    </row>
    <row r="126" spans="15:43">
      <c r="O126"/>
      <c r="R126"/>
      <c r="S126"/>
      <c r="V126"/>
      <c r="X126"/>
      <c r="AA126"/>
      <c r="AB126"/>
      <c r="AE126"/>
      <c r="AF126"/>
      <c r="AI126"/>
      <c r="AJ126"/>
      <c r="AM126"/>
      <c r="AN126"/>
      <c r="AQ126"/>
    </row>
    <row r="127" spans="15:43">
      <c r="O127"/>
      <c r="R127"/>
      <c r="S127"/>
      <c r="V127"/>
      <c r="X127"/>
      <c r="AA127"/>
      <c r="AB127"/>
      <c r="AE127"/>
      <c r="AF127"/>
      <c r="AI127"/>
      <c r="AJ127"/>
      <c r="AM127"/>
      <c r="AN127"/>
      <c r="AQ127"/>
    </row>
    <row r="128" spans="15:43">
      <c r="O128"/>
      <c r="R128"/>
      <c r="S128"/>
      <c r="V128"/>
      <c r="X128"/>
      <c r="AA128"/>
      <c r="AB128"/>
      <c r="AE128"/>
      <c r="AF128"/>
      <c r="AI128"/>
      <c r="AJ128"/>
      <c r="AM128"/>
      <c r="AN128"/>
      <c r="AQ128"/>
    </row>
    <row r="129" spans="15:43">
      <c r="O129"/>
      <c r="R129"/>
      <c r="S129"/>
      <c r="V129"/>
      <c r="X129"/>
      <c r="AA129"/>
      <c r="AB129"/>
      <c r="AE129"/>
      <c r="AF129"/>
      <c r="AI129"/>
      <c r="AJ129"/>
      <c r="AM129"/>
      <c r="AN129"/>
      <c r="AQ129"/>
    </row>
    <row r="130" spans="15:43">
      <c r="O130"/>
      <c r="R130"/>
      <c r="S130"/>
      <c r="V130"/>
      <c r="X130"/>
      <c r="AA130"/>
      <c r="AB130"/>
      <c r="AE130"/>
      <c r="AF130"/>
      <c r="AI130"/>
      <c r="AJ130"/>
      <c r="AM130"/>
      <c r="AN130"/>
      <c r="AQ130"/>
    </row>
    <row r="131" spans="15:43">
      <c r="O131"/>
      <c r="R131"/>
      <c r="S131"/>
      <c r="V131"/>
      <c r="X131"/>
      <c r="AA131"/>
      <c r="AB131"/>
      <c r="AE131"/>
      <c r="AF131"/>
      <c r="AI131"/>
      <c r="AJ131"/>
      <c r="AM131"/>
      <c r="AN131"/>
      <c r="AQ131"/>
    </row>
    <row r="132" spans="15:43">
      <c r="O132"/>
      <c r="R132"/>
      <c r="S132"/>
      <c r="V132"/>
      <c r="X132"/>
      <c r="AA132"/>
      <c r="AB132"/>
      <c r="AE132"/>
      <c r="AF132"/>
      <c r="AI132"/>
      <c r="AJ132"/>
      <c r="AM132"/>
      <c r="AN132"/>
      <c r="AQ132"/>
    </row>
    <row r="133" spans="15:43">
      <c r="O133"/>
      <c r="R133"/>
      <c r="S133"/>
      <c r="V133"/>
      <c r="X133"/>
      <c r="AA133"/>
      <c r="AB133"/>
      <c r="AE133"/>
      <c r="AF133"/>
      <c r="AI133"/>
      <c r="AJ133"/>
      <c r="AM133"/>
      <c r="AN133"/>
      <c r="AQ133"/>
    </row>
    <row r="134" spans="15:43">
      <c r="O134"/>
      <c r="R134"/>
      <c r="S134"/>
      <c r="V134"/>
      <c r="X134"/>
      <c r="AA134"/>
      <c r="AB134"/>
      <c r="AE134"/>
      <c r="AF134"/>
      <c r="AI134"/>
      <c r="AJ134"/>
      <c r="AM134"/>
      <c r="AN134"/>
      <c r="AQ134"/>
    </row>
    <row r="135" spans="15:43">
      <c r="O135"/>
      <c r="R135"/>
      <c r="S135"/>
      <c r="V135"/>
      <c r="X135"/>
      <c r="AA135"/>
      <c r="AB135"/>
      <c r="AE135"/>
      <c r="AF135"/>
      <c r="AI135"/>
      <c r="AJ135"/>
      <c r="AM135"/>
      <c r="AN135"/>
      <c r="AQ135"/>
    </row>
    <row r="136" spans="15:43">
      <c r="O136"/>
      <c r="R136"/>
      <c r="S136"/>
      <c r="V136"/>
      <c r="X136"/>
      <c r="AA136"/>
      <c r="AB136"/>
      <c r="AE136"/>
      <c r="AF136"/>
      <c r="AI136"/>
      <c r="AJ136"/>
      <c r="AM136"/>
      <c r="AN136"/>
      <c r="AQ136"/>
    </row>
    <row r="137" spans="15:43">
      <c r="O137"/>
      <c r="R137"/>
      <c r="S137"/>
      <c r="V137"/>
      <c r="X137"/>
      <c r="AA137"/>
      <c r="AB137"/>
      <c r="AE137"/>
      <c r="AF137"/>
      <c r="AI137"/>
      <c r="AJ137"/>
      <c r="AM137"/>
      <c r="AN137"/>
      <c r="AQ137"/>
    </row>
    <row r="138" spans="15:43">
      <c r="O138"/>
      <c r="R138"/>
      <c r="S138"/>
      <c r="V138"/>
      <c r="X138"/>
      <c r="AA138"/>
      <c r="AB138"/>
      <c r="AE138"/>
      <c r="AF138"/>
      <c r="AI138"/>
      <c r="AJ138"/>
      <c r="AM138"/>
      <c r="AN138"/>
      <c r="AQ138"/>
    </row>
    <row r="139" spans="15:43">
      <c r="O139"/>
      <c r="R139"/>
      <c r="S139"/>
      <c r="V139"/>
      <c r="X139"/>
      <c r="AA139"/>
      <c r="AB139"/>
      <c r="AE139"/>
      <c r="AF139"/>
      <c r="AI139"/>
      <c r="AJ139"/>
      <c r="AM139"/>
      <c r="AN139"/>
      <c r="AQ139"/>
    </row>
    <row r="140" spans="15:43">
      <c r="O140"/>
      <c r="R140"/>
      <c r="S140"/>
      <c r="V140"/>
      <c r="X140"/>
      <c r="AA140"/>
      <c r="AB140"/>
      <c r="AE140"/>
      <c r="AF140"/>
      <c r="AI140"/>
      <c r="AJ140"/>
      <c r="AM140"/>
      <c r="AN140"/>
      <c r="AQ140"/>
    </row>
    <row r="141" spans="15:43">
      <c r="O141"/>
      <c r="R141"/>
      <c r="S141"/>
      <c r="V141"/>
      <c r="X141"/>
      <c r="AA141"/>
      <c r="AB141"/>
      <c r="AE141"/>
      <c r="AF141"/>
      <c r="AI141"/>
      <c r="AJ141"/>
      <c r="AM141"/>
      <c r="AN141"/>
      <c r="AQ141"/>
    </row>
    <row r="142" spans="15:43">
      <c r="O142"/>
      <c r="R142"/>
      <c r="S142"/>
      <c r="V142"/>
      <c r="X142"/>
      <c r="AA142"/>
      <c r="AB142"/>
      <c r="AE142"/>
      <c r="AF142"/>
      <c r="AI142"/>
      <c r="AJ142"/>
      <c r="AM142"/>
      <c r="AN142"/>
      <c r="AQ142"/>
    </row>
    <row r="143" spans="15:43">
      <c r="O143"/>
      <c r="R143"/>
      <c r="S143"/>
      <c r="V143"/>
      <c r="X143"/>
      <c r="AA143"/>
      <c r="AB143"/>
      <c r="AE143"/>
      <c r="AF143"/>
      <c r="AI143"/>
      <c r="AJ143"/>
      <c r="AM143"/>
      <c r="AN143"/>
      <c r="AQ143"/>
    </row>
    <row r="144" spans="15:43">
      <c r="O144"/>
      <c r="R144"/>
      <c r="S144"/>
      <c r="V144"/>
      <c r="X144"/>
      <c r="AA144"/>
      <c r="AB144"/>
      <c r="AE144"/>
      <c r="AF144"/>
      <c r="AI144"/>
      <c r="AJ144"/>
      <c r="AM144"/>
      <c r="AN144"/>
      <c r="AQ144"/>
    </row>
    <row r="145" spans="15:43">
      <c r="O145"/>
      <c r="R145"/>
      <c r="S145"/>
      <c r="V145"/>
      <c r="X145"/>
      <c r="AA145"/>
      <c r="AB145"/>
      <c r="AE145"/>
      <c r="AF145"/>
      <c r="AI145"/>
      <c r="AJ145"/>
      <c r="AM145"/>
      <c r="AN145"/>
      <c r="AQ145"/>
    </row>
    <row r="146" spans="15:43">
      <c r="O146"/>
      <c r="R146"/>
      <c r="S146"/>
      <c r="V146"/>
      <c r="X146"/>
      <c r="AA146"/>
      <c r="AB146"/>
      <c r="AE146"/>
      <c r="AF146"/>
      <c r="AI146"/>
      <c r="AJ146"/>
      <c r="AM146"/>
      <c r="AN146"/>
      <c r="AQ146"/>
    </row>
    <row r="147" spans="15:43">
      <c r="O147"/>
      <c r="R147"/>
      <c r="S147"/>
      <c r="V147"/>
      <c r="X147"/>
      <c r="AA147"/>
      <c r="AB147"/>
      <c r="AE147"/>
      <c r="AF147"/>
      <c r="AI147"/>
      <c r="AJ147"/>
      <c r="AM147"/>
      <c r="AN147"/>
      <c r="AQ147"/>
    </row>
    <row r="148" spans="15:43">
      <c r="O148"/>
      <c r="R148"/>
      <c r="S148"/>
      <c r="V148"/>
      <c r="X148"/>
      <c r="AA148"/>
      <c r="AB148"/>
      <c r="AE148"/>
      <c r="AF148"/>
      <c r="AI148"/>
      <c r="AJ148"/>
      <c r="AM148"/>
      <c r="AN148"/>
      <c r="AQ148"/>
    </row>
    <row r="149" spans="15:43">
      <c r="O149"/>
      <c r="R149"/>
      <c r="S149"/>
      <c r="V149"/>
      <c r="X149"/>
      <c r="AA149"/>
      <c r="AB149"/>
      <c r="AE149"/>
      <c r="AF149"/>
      <c r="AI149"/>
      <c r="AJ149"/>
      <c r="AM149"/>
      <c r="AN149"/>
      <c r="AQ149"/>
    </row>
    <row r="150" spans="15:43">
      <c r="O150"/>
      <c r="R150"/>
      <c r="S150"/>
      <c r="V150"/>
      <c r="X150"/>
      <c r="AA150"/>
      <c r="AB150"/>
      <c r="AE150"/>
      <c r="AF150"/>
      <c r="AI150"/>
      <c r="AJ150"/>
      <c r="AM150"/>
      <c r="AN150"/>
      <c r="AQ150"/>
    </row>
    <row r="151" spans="15:43">
      <c r="O151"/>
      <c r="R151"/>
      <c r="S151"/>
      <c r="V151"/>
      <c r="X151"/>
      <c r="AA151"/>
      <c r="AB151"/>
      <c r="AE151"/>
      <c r="AF151"/>
      <c r="AI151"/>
      <c r="AJ151"/>
      <c r="AM151"/>
      <c r="AN151"/>
      <c r="AQ151"/>
    </row>
    <row r="152" spans="15:43">
      <c r="O152"/>
      <c r="R152"/>
      <c r="S152"/>
      <c r="V152"/>
      <c r="X152"/>
      <c r="AA152"/>
      <c r="AB152"/>
      <c r="AE152"/>
      <c r="AF152"/>
      <c r="AI152"/>
      <c r="AJ152"/>
      <c r="AM152"/>
      <c r="AN152"/>
      <c r="AQ152"/>
    </row>
    <row r="153" spans="15:43">
      <c r="O153"/>
      <c r="R153"/>
      <c r="S153"/>
      <c r="V153"/>
      <c r="X153"/>
      <c r="AA153"/>
      <c r="AB153"/>
      <c r="AE153"/>
      <c r="AF153"/>
      <c r="AI153"/>
      <c r="AJ153"/>
      <c r="AM153"/>
      <c r="AN153"/>
      <c r="AQ153"/>
    </row>
    <row r="154" spans="15:43">
      <c r="O154"/>
      <c r="R154"/>
      <c r="S154"/>
      <c r="V154"/>
      <c r="X154"/>
      <c r="AA154"/>
      <c r="AB154"/>
      <c r="AE154"/>
      <c r="AF154"/>
      <c r="AI154"/>
      <c r="AJ154"/>
      <c r="AM154"/>
      <c r="AN154"/>
      <c r="AQ154"/>
    </row>
    <row r="155" spans="15:43">
      <c r="O155"/>
      <c r="R155"/>
      <c r="S155"/>
      <c r="V155"/>
      <c r="X155"/>
      <c r="AA155"/>
      <c r="AB155"/>
      <c r="AE155"/>
      <c r="AF155"/>
      <c r="AI155"/>
      <c r="AJ155"/>
      <c r="AM155"/>
      <c r="AN155"/>
      <c r="AQ155"/>
    </row>
    <row r="156" spans="15:43">
      <c r="O156"/>
      <c r="R156"/>
      <c r="S156"/>
      <c r="V156"/>
      <c r="X156"/>
      <c r="AA156"/>
      <c r="AB156"/>
      <c r="AE156"/>
      <c r="AF156"/>
      <c r="AI156"/>
      <c r="AJ156"/>
      <c r="AM156"/>
      <c r="AN156"/>
      <c r="AQ156"/>
    </row>
    <row r="157" spans="15:43">
      <c r="O157"/>
      <c r="R157"/>
      <c r="S157"/>
      <c r="V157"/>
      <c r="X157"/>
      <c r="AA157"/>
      <c r="AB157"/>
      <c r="AE157"/>
      <c r="AF157"/>
      <c r="AI157"/>
      <c r="AJ157"/>
      <c r="AM157"/>
      <c r="AN157"/>
      <c r="AQ157"/>
    </row>
    <row r="158" spans="15:43">
      <c r="O158"/>
      <c r="R158"/>
      <c r="S158"/>
      <c r="V158"/>
      <c r="X158"/>
      <c r="AA158"/>
      <c r="AB158"/>
      <c r="AE158"/>
      <c r="AF158"/>
      <c r="AI158"/>
      <c r="AJ158"/>
      <c r="AM158"/>
      <c r="AN158"/>
      <c r="AQ158"/>
    </row>
    <row r="159" spans="15:43">
      <c r="O159"/>
      <c r="R159"/>
      <c r="S159"/>
      <c r="V159"/>
      <c r="X159"/>
      <c r="AA159"/>
      <c r="AB159"/>
      <c r="AE159"/>
      <c r="AF159"/>
      <c r="AI159"/>
      <c r="AJ159"/>
      <c r="AM159"/>
      <c r="AN159"/>
      <c r="AQ159"/>
    </row>
    <row r="160" spans="15:43">
      <c r="O160"/>
      <c r="R160"/>
      <c r="S160"/>
      <c r="V160"/>
      <c r="X160"/>
      <c r="AA160"/>
      <c r="AB160"/>
      <c r="AE160"/>
      <c r="AF160"/>
      <c r="AI160"/>
      <c r="AJ160"/>
      <c r="AM160"/>
      <c r="AN160"/>
      <c r="AQ160"/>
    </row>
    <row r="161" spans="15:43">
      <c r="O161"/>
      <c r="R161"/>
      <c r="S161"/>
      <c r="V161"/>
      <c r="X161"/>
      <c r="AA161"/>
      <c r="AB161"/>
      <c r="AE161"/>
      <c r="AF161"/>
      <c r="AI161"/>
      <c r="AJ161"/>
      <c r="AM161"/>
      <c r="AN161"/>
      <c r="AQ161"/>
    </row>
    <row r="162" spans="15:43">
      <c r="O162"/>
      <c r="R162"/>
      <c r="S162"/>
      <c r="V162"/>
      <c r="X162"/>
      <c r="AA162"/>
      <c r="AB162"/>
      <c r="AE162"/>
      <c r="AF162"/>
      <c r="AI162"/>
      <c r="AJ162"/>
      <c r="AM162"/>
      <c r="AN162"/>
      <c r="AQ162"/>
    </row>
    <row r="163" spans="15:43">
      <c r="O163"/>
      <c r="R163"/>
      <c r="S163"/>
      <c r="V163"/>
      <c r="X163"/>
      <c r="AA163"/>
      <c r="AB163"/>
      <c r="AE163"/>
      <c r="AF163"/>
      <c r="AI163"/>
      <c r="AJ163"/>
      <c r="AM163"/>
      <c r="AN163"/>
      <c r="AQ163"/>
    </row>
    <row r="164" spans="15:43">
      <c r="O164"/>
      <c r="R164"/>
      <c r="S164"/>
      <c r="V164"/>
      <c r="X164"/>
      <c r="AA164"/>
      <c r="AB164"/>
      <c r="AE164"/>
      <c r="AF164"/>
      <c r="AI164"/>
      <c r="AJ164"/>
      <c r="AM164"/>
      <c r="AN164"/>
      <c r="AQ164"/>
    </row>
    <row r="165" spans="15:43">
      <c r="O165"/>
      <c r="R165"/>
      <c r="S165"/>
      <c r="V165"/>
      <c r="X165"/>
      <c r="AA165"/>
      <c r="AB165"/>
      <c r="AE165"/>
      <c r="AF165"/>
      <c r="AI165"/>
      <c r="AJ165"/>
      <c r="AM165"/>
      <c r="AN165"/>
      <c r="AQ165"/>
    </row>
    <row r="166" spans="15:43">
      <c r="O166"/>
      <c r="R166"/>
      <c r="S166"/>
      <c r="V166"/>
      <c r="X166"/>
      <c r="AA166"/>
      <c r="AB166"/>
      <c r="AE166"/>
      <c r="AF166"/>
      <c r="AI166"/>
      <c r="AJ166"/>
      <c r="AM166"/>
      <c r="AN166"/>
      <c r="AQ166"/>
    </row>
    <row r="167" spans="15:43">
      <c r="O167"/>
      <c r="R167"/>
      <c r="S167"/>
      <c r="V167"/>
      <c r="X167"/>
      <c r="AA167"/>
      <c r="AB167"/>
      <c r="AE167"/>
      <c r="AF167"/>
      <c r="AI167"/>
      <c r="AJ167"/>
      <c r="AM167"/>
      <c r="AN167"/>
      <c r="AQ167"/>
    </row>
    <row r="168" spans="15:43">
      <c r="O168"/>
      <c r="R168"/>
      <c r="S168"/>
      <c r="V168"/>
      <c r="X168"/>
      <c r="AA168"/>
      <c r="AB168"/>
      <c r="AE168"/>
      <c r="AF168"/>
      <c r="AI168"/>
      <c r="AJ168"/>
      <c r="AM168"/>
      <c r="AN168"/>
      <c r="AQ168"/>
    </row>
    <row r="169" spans="15:43">
      <c r="O169"/>
      <c r="R169"/>
      <c r="S169"/>
      <c r="V169"/>
      <c r="X169"/>
      <c r="AA169"/>
      <c r="AB169"/>
      <c r="AE169"/>
      <c r="AF169"/>
      <c r="AI169"/>
      <c r="AJ169"/>
      <c r="AM169"/>
      <c r="AN169"/>
      <c r="AQ169"/>
    </row>
    <row r="170" spans="15:43">
      <c r="O170"/>
      <c r="R170"/>
      <c r="S170"/>
      <c r="V170"/>
      <c r="X170"/>
      <c r="AA170"/>
      <c r="AB170"/>
      <c r="AE170"/>
      <c r="AF170"/>
      <c r="AI170"/>
      <c r="AJ170"/>
      <c r="AM170"/>
      <c r="AN170"/>
      <c r="AQ170"/>
    </row>
    <row r="171" spans="15:43">
      <c r="O171"/>
      <c r="R171"/>
      <c r="S171"/>
      <c r="V171"/>
      <c r="X171"/>
      <c r="AA171"/>
      <c r="AB171"/>
      <c r="AE171"/>
      <c r="AF171"/>
      <c r="AI171"/>
      <c r="AJ171"/>
      <c r="AM171"/>
      <c r="AN171"/>
      <c r="AQ171"/>
    </row>
    <row r="172" spans="15:43">
      <c r="O172"/>
      <c r="R172"/>
      <c r="S172"/>
      <c r="V172"/>
      <c r="X172"/>
      <c r="AA172"/>
      <c r="AB172"/>
      <c r="AE172"/>
      <c r="AF172"/>
      <c r="AI172"/>
      <c r="AJ172"/>
      <c r="AM172"/>
      <c r="AN172"/>
      <c r="AQ172"/>
    </row>
    <row r="173" spans="15:43">
      <c r="O173"/>
      <c r="R173"/>
      <c r="S173"/>
      <c r="V173"/>
      <c r="X173"/>
      <c r="AA173"/>
      <c r="AB173"/>
      <c r="AE173"/>
      <c r="AF173"/>
      <c r="AI173"/>
      <c r="AJ173"/>
      <c r="AM173"/>
      <c r="AN173"/>
      <c r="AQ173"/>
    </row>
    <row r="174" spans="15:43">
      <c r="O174"/>
      <c r="R174"/>
      <c r="S174"/>
      <c r="V174"/>
      <c r="X174"/>
      <c r="AA174"/>
      <c r="AB174"/>
      <c r="AE174"/>
      <c r="AF174"/>
      <c r="AI174"/>
      <c r="AJ174"/>
      <c r="AM174"/>
      <c r="AN174"/>
      <c r="AQ174"/>
    </row>
    <row r="175" spans="15:43">
      <c r="O175"/>
      <c r="R175"/>
      <c r="S175"/>
      <c r="V175"/>
      <c r="X175"/>
      <c r="AA175"/>
      <c r="AB175"/>
      <c r="AE175"/>
      <c r="AF175"/>
      <c r="AI175"/>
      <c r="AJ175"/>
      <c r="AM175"/>
      <c r="AN175"/>
      <c r="AQ175"/>
    </row>
    <row r="176" spans="15:43">
      <c r="O176"/>
      <c r="R176"/>
      <c r="S176"/>
      <c r="V176"/>
      <c r="X176"/>
      <c r="AA176"/>
      <c r="AB176"/>
      <c r="AE176"/>
      <c r="AF176"/>
      <c r="AI176"/>
      <c r="AJ176"/>
      <c r="AM176"/>
      <c r="AN176"/>
      <c r="AQ176"/>
    </row>
    <row r="177" spans="15:43">
      <c r="O177"/>
      <c r="R177"/>
      <c r="S177"/>
      <c r="V177"/>
      <c r="X177"/>
      <c r="AA177"/>
      <c r="AB177"/>
      <c r="AE177"/>
      <c r="AF177"/>
      <c r="AI177"/>
      <c r="AJ177"/>
      <c r="AM177"/>
      <c r="AN177"/>
      <c r="AQ177"/>
    </row>
    <row r="178" spans="15:43">
      <c r="O178"/>
      <c r="R178"/>
      <c r="S178"/>
      <c r="V178"/>
      <c r="X178"/>
      <c r="AA178"/>
      <c r="AB178"/>
      <c r="AE178"/>
      <c r="AF178"/>
      <c r="AI178"/>
      <c r="AJ178"/>
      <c r="AM178"/>
      <c r="AN178"/>
      <c r="AQ178"/>
    </row>
    <row r="179" spans="15:43">
      <c r="O179"/>
      <c r="R179"/>
      <c r="S179"/>
      <c r="V179"/>
      <c r="X179"/>
      <c r="AA179"/>
      <c r="AB179"/>
      <c r="AE179"/>
      <c r="AF179"/>
      <c r="AI179"/>
      <c r="AJ179"/>
      <c r="AM179"/>
      <c r="AN179"/>
      <c r="AQ179"/>
    </row>
    <row r="180" spans="15:43">
      <c r="O180"/>
      <c r="R180"/>
      <c r="S180"/>
      <c r="V180"/>
      <c r="X180"/>
      <c r="AA180"/>
      <c r="AB180"/>
      <c r="AE180"/>
      <c r="AF180"/>
      <c r="AI180"/>
      <c r="AJ180"/>
      <c r="AM180"/>
      <c r="AN180"/>
      <c r="AQ180"/>
    </row>
    <row r="181" spans="15:43">
      <c r="O181"/>
      <c r="R181"/>
      <c r="S181"/>
      <c r="V181"/>
      <c r="X181"/>
      <c r="AA181"/>
      <c r="AB181"/>
      <c r="AE181"/>
      <c r="AF181"/>
      <c r="AI181"/>
      <c r="AJ181"/>
      <c r="AM181"/>
      <c r="AN181"/>
      <c r="AQ181"/>
    </row>
    <row r="182" spans="15:43">
      <c r="O182"/>
      <c r="R182"/>
      <c r="S182"/>
      <c r="V182"/>
      <c r="X182"/>
      <c r="AA182"/>
      <c r="AB182"/>
      <c r="AE182"/>
      <c r="AF182"/>
      <c r="AI182"/>
      <c r="AJ182"/>
      <c r="AM182"/>
      <c r="AN182"/>
      <c r="AQ182"/>
    </row>
    <row r="183" spans="15:43">
      <c r="O183"/>
      <c r="R183"/>
      <c r="S183"/>
      <c r="V183"/>
      <c r="X183"/>
      <c r="AA183"/>
      <c r="AB183"/>
      <c r="AE183"/>
      <c r="AF183"/>
      <c r="AI183"/>
      <c r="AJ183"/>
      <c r="AM183"/>
      <c r="AN183"/>
      <c r="AQ183"/>
    </row>
    <row r="184" spans="15:43">
      <c r="O184"/>
      <c r="R184"/>
      <c r="S184"/>
      <c r="V184"/>
      <c r="X184"/>
      <c r="AA184"/>
      <c r="AB184"/>
      <c r="AE184"/>
      <c r="AF184"/>
      <c r="AI184"/>
      <c r="AJ184"/>
      <c r="AM184"/>
      <c r="AN184"/>
      <c r="AQ184"/>
    </row>
    <row r="185" spans="15:43">
      <c r="O185"/>
      <c r="R185"/>
      <c r="S185"/>
      <c r="V185"/>
      <c r="X185"/>
      <c r="AA185"/>
      <c r="AB185"/>
      <c r="AE185"/>
      <c r="AF185"/>
      <c r="AI185"/>
      <c r="AJ185"/>
      <c r="AM185"/>
      <c r="AN185"/>
      <c r="AQ185"/>
    </row>
    <row r="186" spans="15:43">
      <c r="O186"/>
      <c r="R186"/>
      <c r="S186"/>
      <c r="V186"/>
      <c r="X186"/>
      <c r="AA186"/>
      <c r="AB186"/>
      <c r="AE186"/>
      <c r="AF186"/>
      <c r="AI186"/>
      <c r="AJ186"/>
      <c r="AM186"/>
      <c r="AN186"/>
      <c r="AQ186"/>
    </row>
    <row r="187" spans="15:43">
      <c r="O187"/>
      <c r="R187"/>
      <c r="S187"/>
      <c r="V187"/>
      <c r="X187"/>
      <c r="AA187"/>
      <c r="AB187"/>
      <c r="AE187"/>
      <c r="AF187"/>
      <c r="AI187"/>
      <c r="AJ187"/>
      <c r="AM187"/>
      <c r="AN187"/>
      <c r="AQ187"/>
    </row>
    <row r="188" spans="15:43">
      <c r="O188"/>
      <c r="R188"/>
      <c r="S188"/>
      <c r="V188"/>
      <c r="X188"/>
      <c r="AA188"/>
      <c r="AB188"/>
      <c r="AE188"/>
      <c r="AF188"/>
      <c r="AI188"/>
      <c r="AJ188"/>
      <c r="AM188"/>
      <c r="AN188"/>
      <c r="AQ188"/>
    </row>
    <row r="189" spans="15:43">
      <c r="O189"/>
      <c r="R189"/>
      <c r="S189"/>
      <c r="V189"/>
      <c r="X189"/>
      <c r="AA189"/>
      <c r="AB189"/>
      <c r="AE189"/>
      <c r="AF189"/>
      <c r="AI189"/>
      <c r="AJ189"/>
      <c r="AM189"/>
      <c r="AN189"/>
      <c r="AQ189"/>
    </row>
    <row r="190" spans="15:43">
      <c r="O190"/>
      <c r="R190"/>
      <c r="S190"/>
      <c r="V190"/>
      <c r="X190"/>
      <c r="AA190"/>
      <c r="AB190"/>
      <c r="AE190"/>
      <c r="AF190"/>
      <c r="AI190"/>
      <c r="AJ190"/>
      <c r="AM190"/>
      <c r="AN190"/>
      <c r="AQ190"/>
    </row>
    <row r="191" spans="15:43">
      <c r="O191"/>
      <c r="R191"/>
      <c r="S191"/>
      <c r="V191"/>
      <c r="X191"/>
      <c r="AA191"/>
      <c r="AB191"/>
      <c r="AE191"/>
      <c r="AF191"/>
      <c r="AI191"/>
      <c r="AJ191"/>
      <c r="AM191"/>
      <c r="AN191"/>
      <c r="AQ191"/>
    </row>
    <row r="192" spans="15:43">
      <c r="O192"/>
      <c r="R192"/>
      <c r="S192"/>
      <c r="V192"/>
      <c r="X192"/>
      <c r="AA192"/>
      <c r="AB192"/>
      <c r="AE192"/>
      <c r="AF192"/>
      <c r="AI192"/>
      <c r="AJ192"/>
      <c r="AM192"/>
      <c r="AN192"/>
      <c r="AQ192"/>
    </row>
    <row r="193" spans="15:43">
      <c r="O193"/>
      <c r="R193"/>
      <c r="S193"/>
      <c r="V193"/>
      <c r="X193"/>
      <c r="AA193"/>
      <c r="AB193"/>
      <c r="AE193"/>
      <c r="AF193"/>
      <c r="AI193"/>
      <c r="AJ193"/>
      <c r="AM193"/>
      <c r="AN193"/>
      <c r="AQ193"/>
    </row>
    <row r="194" spans="15:43">
      <c r="O194"/>
      <c r="R194"/>
      <c r="S194"/>
      <c r="V194"/>
      <c r="X194"/>
      <c r="AA194"/>
      <c r="AB194"/>
      <c r="AE194"/>
      <c r="AF194"/>
      <c r="AI194"/>
      <c r="AJ194"/>
      <c r="AM194"/>
      <c r="AN194"/>
      <c r="AQ194"/>
    </row>
    <row r="195" spans="15:43">
      <c r="O195"/>
      <c r="R195"/>
      <c r="S195"/>
      <c r="V195"/>
      <c r="X195"/>
      <c r="AA195"/>
      <c r="AB195"/>
      <c r="AE195"/>
      <c r="AF195"/>
      <c r="AI195"/>
      <c r="AJ195"/>
      <c r="AM195"/>
      <c r="AN195"/>
      <c r="AQ195"/>
    </row>
    <row r="196" spans="15:43">
      <c r="O196"/>
      <c r="R196"/>
      <c r="S196"/>
      <c r="V196"/>
      <c r="X196"/>
      <c r="AA196"/>
      <c r="AB196"/>
      <c r="AE196"/>
      <c r="AF196"/>
      <c r="AI196"/>
      <c r="AJ196"/>
      <c r="AM196"/>
      <c r="AN196"/>
      <c r="AQ196"/>
    </row>
    <row r="197" spans="15:43">
      <c r="O197"/>
      <c r="R197"/>
      <c r="S197"/>
      <c r="V197"/>
      <c r="X197"/>
      <c r="AA197"/>
      <c r="AB197"/>
      <c r="AE197"/>
      <c r="AF197"/>
      <c r="AI197"/>
      <c r="AJ197"/>
      <c r="AM197"/>
      <c r="AN197"/>
      <c r="AQ197"/>
    </row>
    <row r="198" spans="15:43">
      <c r="O198"/>
      <c r="R198"/>
      <c r="S198"/>
      <c r="V198"/>
      <c r="X198"/>
      <c r="AA198"/>
      <c r="AB198"/>
      <c r="AE198"/>
      <c r="AF198"/>
      <c r="AI198"/>
      <c r="AJ198"/>
      <c r="AM198"/>
      <c r="AN198"/>
      <c r="AQ198"/>
    </row>
    <row r="199" spans="15:43">
      <c r="O199"/>
      <c r="R199"/>
      <c r="S199"/>
      <c r="V199"/>
      <c r="X199"/>
      <c r="AA199"/>
      <c r="AB199"/>
      <c r="AE199"/>
      <c r="AF199"/>
      <c r="AI199"/>
      <c r="AJ199"/>
      <c r="AM199"/>
      <c r="AN199"/>
      <c r="AQ199"/>
    </row>
    <row r="200" spans="15:43">
      <c r="O200"/>
      <c r="R200"/>
      <c r="S200"/>
      <c r="V200"/>
      <c r="X200"/>
      <c r="AA200"/>
      <c r="AB200"/>
      <c r="AE200"/>
      <c r="AF200"/>
      <c r="AI200"/>
      <c r="AJ200"/>
      <c r="AM200"/>
      <c r="AN200"/>
      <c r="AQ200"/>
    </row>
    <row r="201" spans="15:43">
      <c r="O201"/>
      <c r="R201"/>
      <c r="S201"/>
      <c r="V201"/>
      <c r="X201"/>
      <c r="AA201"/>
      <c r="AB201"/>
      <c r="AE201"/>
      <c r="AF201"/>
      <c r="AI201"/>
      <c r="AJ201"/>
      <c r="AM201"/>
      <c r="AN201"/>
      <c r="AQ201"/>
    </row>
    <row r="202" spans="15:43">
      <c r="O202"/>
      <c r="R202"/>
      <c r="S202"/>
      <c r="V202"/>
      <c r="X202"/>
      <c r="AA202"/>
      <c r="AB202"/>
      <c r="AE202"/>
      <c r="AF202"/>
      <c r="AI202"/>
      <c r="AJ202"/>
      <c r="AM202"/>
      <c r="AN202"/>
      <c r="AQ202"/>
    </row>
    <row r="203" spans="15:43">
      <c r="O203"/>
      <c r="R203"/>
      <c r="S203"/>
      <c r="V203"/>
      <c r="X203"/>
      <c r="AA203"/>
      <c r="AB203"/>
      <c r="AE203"/>
      <c r="AF203"/>
      <c r="AI203"/>
      <c r="AJ203"/>
      <c r="AM203"/>
      <c r="AN203"/>
      <c r="AQ203"/>
    </row>
    <row r="204" spans="15:43">
      <c r="O204"/>
      <c r="R204"/>
      <c r="S204"/>
      <c r="V204"/>
      <c r="X204"/>
      <c r="AA204"/>
      <c r="AB204"/>
      <c r="AE204"/>
      <c r="AF204"/>
      <c r="AI204"/>
      <c r="AJ204"/>
      <c r="AM204"/>
      <c r="AN204"/>
      <c r="AQ204"/>
    </row>
    <row r="205" spans="15:43">
      <c r="O205"/>
      <c r="R205"/>
      <c r="S205"/>
      <c r="V205"/>
      <c r="X205"/>
      <c r="AA205"/>
      <c r="AB205"/>
      <c r="AE205"/>
      <c r="AF205"/>
      <c r="AI205"/>
      <c r="AJ205"/>
      <c r="AM205"/>
      <c r="AN205"/>
      <c r="AQ205"/>
    </row>
  </sheetData>
  <mergeCells count="2">
    <mergeCell ref="C1:V1"/>
    <mergeCell ref="X1:AQ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18"/>
  <sheetViews>
    <sheetView workbookViewId="0">
      <pane ySplit="1" topLeftCell="A2" activePane="bottomLeft" state="frozen"/>
      <selection/>
      <selection pane="bottomLeft" activeCell="A2208" sqref="A2208"/>
    </sheetView>
  </sheetViews>
  <sheetFormatPr defaultColWidth="9" defaultRowHeight="15"/>
  <cols>
    <col min="1" max="1" width="42.4285714285714" customWidth="1"/>
    <col min="2" max="2" width="15.5714285714286" style="37" customWidth="1"/>
    <col min="3" max="3" width="14.5714285714286" style="36" customWidth="1"/>
    <col min="4" max="4" width="17.1428571428571" style="36" customWidth="1"/>
    <col min="5" max="5" width="14.5714285714286" style="38" customWidth="1"/>
    <col min="6" max="6" width="15.5714285714286" style="37" customWidth="1"/>
    <col min="7" max="7" width="14.5714285714286" style="36" customWidth="1"/>
    <col min="8" max="8" width="17.1428571428571" style="36" customWidth="1"/>
    <col min="9" max="9" width="14.5714285714286" style="38" customWidth="1"/>
    <col min="10" max="10" width="15.5714285714286" style="37" customWidth="1"/>
    <col min="11" max="11" width="14.5714285714286" style="36" customWidth="1"/>
    <col min="12" max="12" width="17.1428571428571" style="36" customWidth="1"/>
    <col min="13" max="13" width="14.5714285714286" style="38" customWidth="1"/>
    <col min="14" max="14" width="15.5714285714286" style="37" customWidth="1"/>
    <col min="15" max="15" width="14.5714285714286" style="36" customWidth="1"/>
    <col min="16" max="16" width="17.1428571428571" style="36" customWidth="1"/>
    <col min="17" max="17" width="14.5714285714286" style="38" customWidth="1"/>
    <col min="18" max="18" width="15.5714285714286" style="37" customWidth="1"/>
    <col min="19" max="19" width="14.5714285714286" style="36" customWidth="1"/>
    <col min="20" max="20" width="17.1428571428571" style="36" customWidth="1"/>
    <col min="21" max="21" width="14.5714285714286" style="38" customWidth="1"/>
  </cols>
  <sheetData>
    <row r="1" ht="25.5" spans="1:21">
      <c r="A1" s="39" t="s">
        <v>147</v>
      </c>
      <c r="B1" s="40" t="s">
        <v>2</v>
      </c>
      <c r="C1" s="40" t="s">
        <v>3</v>
      </c>
      <c r="D1" s="40" t="s">
        <v>4</v>
      </c>
      <c r="E1" s="41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40" t="s">
        <v>10</v>
      </c>
      <c r="K1" s="40" t="s">
        <v>11</v>
      </c>
      <c r="L1" s="40" t="s">
        <v>12</v>
      </c>
      <c r="M1" s="41" t="s">
        <v>13</v>
      </c>
      <c r="N1" s="40" t="s">
        <v>14</v>
      </c>
      <c r="O1" s="40" t="s">
        <v>15</v>
      </c>
      <c r="P1" s="40" t="s">
        <v>16</v>
      </c>
      <c r="Q1" s="41" t="s">
        <v>17</v>
      </c>
      <c r="R1" s="40" t="s">
        <v>18</v>
      </c>
      <c r="S1" s="40" t="s">
        <v>19</v>
      </c>
      <c r="T1" s="40" t="s">
        <v>20</v>
      </c>
      <c r="U1" s="41" t="s">
        <v>21</v>
      </c>
    </row>
    <row r="2" ht="15.75" spans="1:21">
      <c r="A2" s="42" t="s">
        <v>148</v>
      </c>
      <c r="B2" s="43" t="e">
        <f>'Balance sheet'!C10/'Balance sheet'!C29</f>
        <v>#DIV/0!</v>
      </c>
      <c r="C2" s="44" t="e">
        <f>'Balance sheet'!D10/'Balance sheet'!D29</f>
        <v>#DIV/0!</v>
      </c>
      <c r="D2" s="44">
        <f>'Balance sheet'!E10/'Balance sheet'!E29</f>
        <v>5.16731789732655</v>
      </c>
      <c r="E2" s="45">
        <f>'Balance sheet'!F10/'Balance sheet'!F29</f>
        <v>169.104547790339</v>
      </c>
      <c r="F2" s="43">
        <f>'Balance sheet'!G10/'Balance sheet'!G29</f>
        <v>1.21592053368524</v>
      </c>
      <c r="G2" s="44">
        <f>'Balance sheet'!H10/'Balance sheet'!H29</f>
        <v>1.21970959457355</v>
      </c>
      <c r="H2" s="44">
        <f>'Balance sheet'!I10/'Balance sheet'!I29</f>
        <v>1.16624473923758</v>
      </c>
      <c r="I2" s="45">
        <f>'Balance sheet'!J10/'Balance sheet'!J29</f>
        <v>1.43524055301448</v>
      </c>
      <c r="J2" s="43">
        <f>'Balance sheet'!K10/'Balance sheet'!K29</f>
        <v>1.41546995197694</v>
      </c>
      <c r="K2" s="44">
        <f>'Balance sheet'!L10/'Balance sheet'!L29</f>
        <v>1.21592053368524</v>
      </c>
      <c r="L2" s="44">
        <f>'Balance sheet'!M10/'Balance sheet'!M29</f>
        <v>1.21970959457355</v>
      </c>
      <c r="M2" s="45">
        <f>'Balance sheet'!N10/'Balance sheet'!N29</f>
        <v>1.16624473923758</v>
      </c>
      <c r="N2" s="43">
        <f>'Balance sheet'!O10/'Balance sheet'!O29</f>
        <v>1.43524055301448</v>
      </c>
      <c r="O2" s="44">
        <f>'Balance sheet'!P10/'Balance sheet'!P29</f>
        <v>1.41546995197694</v>
      </c>
      <c r="P2" s="44">
        <f>'Balance sheet'!Q10/'Balance sheet'!Q29</f>
        <v>1.21592053368524</v>
      </c>
      <c r="Q2" s="45">
        <f>'Balance sheet'!R10/'Balance sheet'!R29</f>
        <v>1.21970959457355</v>
      </c>
      <c r="R2" s="43">
        <f>'Balance sheet'!S10/'Balance sheet'!S29</f>
        <v>1.16624473923758</v>
      </c>
      <c r="S2" s="44">
        <f>'Balance sheet'!T10/'Balance sheet'!T29</f>
        <v>1.43524055301448</v>
      </c>
      <c r="T2" s="44">
        <f>'Balance sheet'!U10/'Balance sheet'!U29</f>
        <v>1.41546995197694</v>
      </c>
      <c r="U2" s="45">
        <f>'Balance sheet'!V10/'Balance sheet'!V29</f>
        <v>1.21592053368524</v>
      </c>
    </row>
    <row r="3" ht="15.75" spans="1:21">
      <c r="A3" s="42" t="s">
        <v>149</v>
      </c>
      <c r="B3" s="46" t="e">
        <f>('Balance sheet'!C10-'Balance sheet'!C7)/'Balance sheet'!C29</f>
        <v>#DIV/0!</v>
      </c>
      <c r="C3" s="47" t="e">
        <f>('Balance sheet'!D10-'Balance sheet'!D7)/'Balance sheet'!D29</f>
        <v>#DIV/0!</v>
      </c>
      <c r="D3" s="47">
        <f>('Balance sheet'!E10-'Balance sheet'!E7)/'Balance sheet'!E29</f>
        <v>5.16731789732655</v>
      </c>
      <c r="E3" s="48">
        <f>('Balance sheet'!F10-'Balance sheet'!F7)/'Balance sheet'!F29</f>
        <v>169.104547790339</v>
      </c>
      <c r="F3" s="46">
        <f>('Balance sheet'!G10-'Balance sheet'!G7)/'Balance sheet'!G29</f>
        <v>0.498150940765893</v>
      </c>
      <c r="G3" s="47">
        <f>('Balance sheet'!H10-'Balance sheet'!H7)/'Balance sheet'!H29</f>
        <v>0.648667455518424</v>
      </c>
      <c r="H3" s="47">
        <f>('Balance sheet'!I10-'Balance sheet'!I7)/'Balance sheet'!I29</f>
        <v>0.604776847155486</v>
      </c>
      <c r="I3" s="48">
        <f>('Balance sheet'!J10-'Balance sheet'!J7)/'Balance sheet'!J29</f>
        <v>0.675381328464423</v>
      </c>
      <c r="J3" s="46">
        <f>('Balance sheet'!K10-'Balance sheet'!K7)/'Balance sheet'!K29</f>
        <v>0.619445673821439</v>
      </c>
      <c r="K3" s="47">
        <f>('Balance sheet'!L10-'Balance sheet'!L7)/'Balance sheet'!L29</f>
        <v>0.498150940765893</v>
      </c>
      <c r="L3" s="47">
        <f>('Balance sheet'!M10-'Balance sheet'!M7)/'Balance sheet'!M29</f>
        <v>0.648667455518424</v>
      </c>
      <c r="M3" s="48">
        <f>('Balance sheet'!N10-'Balance sheet'!N7)/'Balance sheet'!N29</f>
        <v>0.604776847155486</v>
      </c>
      <c r="N3" s="46">
        <f>('Balance sheet'!O10-'Balance sheet'!O7)/'Balance sheet'!O29</f>
        <v>0.675381328464423</v>
      </c>
      <c r="O3" s="47">
        <f>('Balance sheet'!P10-'Balance sheet'!P7)/'Balance sheet'!P29</f>
        <v>0.619445673821439</v>
      </c>
      <c r="P3" s="47">
        <f>('Balance sheet'!Q10-'Balance sheet'!Q7)/'Balance sheet'!Q29</f>
        <v>0.498150940765893</v>
      </c>
      <c r="Q3" s="48">
        <f>('Balance sheet'!R10-'Balance sheet'!R7)/'Balance sheet'!R29</f>
        <v>0.648667455518424</v>
      </c>
      <c r="R3" s="46">
        <f>('Balance sheet'!S10-'Balance sheet'!S7)/'Balance sheet'!S29</f>
        <v>0.604776847155486</v>
      </c>
      <c r="S3" s="47">
        <f>('Balance sheet'!T10-'Balance sheet'!T7)/'Balance sheet'!T29</f>
        <v>0.675381328464423</v>
      </c>
      <c r="T3" s="47">
        <f>('Balance sheet'!U10-'Balance sheet'!U7)/'Balance sheet'!U29</f>
        <v>0.619445673821439</v>
      </c>
      <c r="U3" s="48">
        <f>('Balance sheet'!V10-'Balance sheet'!V7)/'Balance sheet'!V29</f>
        <v>0.498150940765893</v>
      </c>
    </row>
    <row r="4" ht="15.75" spans="1:21">
      <c r="A4" s="42" t="s">
        <v>150</v>
      </c>
      <c r="B4" s="46" t="e">
        <f>'Balance sheet'!C4/'Balance sheet'!C29</f>
        <v>#DIV/0!</v>
      </c>
      <c r="C4" s="47" t="e">
        <f>'Balance sheet'!D4/'Balance sheet'!D29</f>
        <v>#DIV/0!</v>
      </c>
      <c r="D4" s="47">
        <f>'Balance sheet'!E4/'Balance sheet'!E29</f>
        <v>5.16731789732655</v>
      </c>
      <c r="E4" s="48">
        <f>'Balance sheet'!F4/'Balance sheet'!F29</f>
        <v>167.241752312436</v>
      </c>
      <c r="F4" s="46">
        <f>'Balance sheet'!G4/'Balance sheet'!G29</f>
        <v>0.0560037038930535</v>
      </c>
      <c r="G4" s="47">
        <f>'Balance sheet'!H4/'Balance sheet'!H29</f>
        <v>0.0820228489633191</v>
      </c>
      <c r="H4" s="47">
        <f>'Balance sheet'!I4/'Balance sheet'!I29</f>
        <v>0.0630882855562439</v>
      </c>
      <c r="I4" s="48">
        <f>'Balance sheet'!J4/'Balance sheet'!J29</f>
        <v>0.0434359865797668</v>
      </c>
      <c r="J4" s="46">
        <f>'Balance sheet'!K4/'Balance sheet'!K29</f>
        <v>0.0437413570728618</v>
      </c>
      <c r="K4" s="47">
        <f>'Balance sheet'!L4/'Balance sheet'!L29</f>
        <v>0.0560037038930535</v>
      </c>
      <c r="L4" s="47">
        <f>'Balance sheet'!M4/'Balance sheet'!M29</f>
        <v>0.0820228489633191</v>
      </c>
      <c r="M4" s="48">
        <f>'Balance sheet'!N4/'Balance sheet'!N29</f>
        <v>0.0630882855562439</v>
      </c>
      <c r="N4" s="46">
        <f>'Balance sheet'!O4/'Balance sheet'!O29</f>
        <v>0.0434359865797668</v>
      </c>
      <c r="O4" s="47">
        <f>'Balance sheet'!P4/'Balance sheet'!P29</f>
        <v>0.0437413570728618</v>
      </c>
      <c r="P4" s="47">
        <f>'Balance sheet'!Q4/'Balance sheet'!Q29</f>
        <v>0.0560037038930535</v>
      </c>
      <c r="Q4" s="48">
        <f>'Balance sheet'!R4/'Balance sheet'!R29</f>
        <v>0.0820228489633191</v>
      </c>
      <c r="R4" s="46">
        <f>'Balance sheet'!S4/'Balance sheet'!S29</f>
        <v>0.0630882855562439</v>
      </c>
      <c r="S4" s="47">
        <f>'Balance sheet'!T4/'Balance sheet'!T29</f>
        <v>0.0434359865797668</v>
      </c>
      <c r="T4" s="47">
        <f>'Balance sheet'!U4/'Balance sheet'!U29</f>
        <v>0.0437413570728618</v>
      </c>
      <c r="U4" s="48">
        <f>'Balance sheet'!V4/'Balance sheet'!V29</f>
        <v>0.0560037038930535</v>
      </c>
    </row>
    <row r="5" ht="15.75" spans="1:21">
      <c r="A5" s="42" t="s">
        <v>151</v>
      </c>
      <c r="B5" s="46" t="e">
        <f>('Balance sheet'!C4+'Balance sheet'!C6)/'Balance sheet'!C29</f>
        <v>#DIV/0!</v>
      </c>
      <c r="C5" s="47" t="e">
        <f>('Balance sheet'!D4+'Balance sheet'!D6)/'Balance sheet'!D29</f>
        <v>#DIV/0!</v>
      </c>
      <c r="D5" s="47">
        <f>('Balance sheet'!E4+'Balance sheet'!E6)/'Balance sheet'!E29</f>
        <v>5.16731789732655</v>
      </c>
      <c r="E5" s="48">
        <f>('Balance sheet'!F4+'Balance sheet'!F6)/'Balance sheet'!F29</f>
        <v>167.241752312436</v>
      </c>
      <c r="F5" s="46">
        <f>('Balance sheet'!G4+'Balance sheet'!G6)/'Balance sheet'!G29</f>
        <v>0.0744778677313533</v>
      </c>
      <c r="G5" s="47">
        <f>('Balance sheet'!H4+'Balance sheet'!H6)/'Balance sheet'!H29</f>
        <v>0.0824678803344182</v>
      </c>
      <c r="H5" s="47">
        <f>('Balance sheet'!I4+'Balance sheet'!I6)/'Balance sheet'!I29</f>
        <v>0.0643302802310784</v>
      </c>
      <c r="I5" s="48">
        <f>('Balance sheet'!J4+'Balance sheet'!J6)/'Balance sheet'!J29</f>
        <v>0.072982445840309</v>
      </c>
      <c r="J5" s="46">
        <f>('Balance sheet'!K4+'Balance sheet'!K6)/'Balance sheet'!K29</f>
        <v>0.0750115781851315</v>
      </c>
      <c r="K5" s="47">
        <f>('Balance sheet'!L4+'Balance sheet'!L6)/'Balance sheet'!L29</f>
        <v>0.0744778677313533</v>
      </c>
      <c r="L5" s="47">
        <f>('Balance sheet'!M4+'Balance sheet'!M6)/'Balance sheet'!M29</f>
        <v>0.0824678803344182</v>
      </c>
      <c r="M5" s="48">
        <f>('Balance sheet'!N4+'Balance sheet'!N6)/'Balance sheet'!N29</f>
        <v>0.0643302802310784</v>
      </c>
      <c r="N5" s="46">
        <f>('Balance sheet'!O4+'Balance sheet'!O6)/'Balance sheet'!O29</f>
        <v>0.072982445840309</v>
      </c>
      <c r="O5" s="47">
        <f>('Balance sheet'!P4+'Balance sheet'!P6)/'Balance sheet'!P29</f>
        <v>0.0750115781851315</v>
      </c>
      <c r="P5" s="47">
        <f>('Balance sheet'!Q4+'Balance sheet'!Q6)/'Balance sheet'!Q29</f>
        <v>0.0744778677313533</v>
      </c>
      <c r="Q5" s="48">
        <f>('Balance sheet'!R4+'Balance sheet'!R6)/'Balance sheet'!R29</f>
        <v>0.0824678803344182</v>
      </c>
      <c r="R5" s="46">
        <f>('Balance sheet'!S4+'Balance sheet'!S6)/'Balance sheet'!S29</f>
        <v>0.0643302802310784</v>
      </c>
      <c r="S5" s="47">
        <f>('Balance sheet'!T4+'Balance sheet'!T6)/'Balance sheet'!T29</f>
        <v>0.072982445840309</v>
      </c>
      <c r="T5" s="47">
        <f>('Balance sheet'!U4+'Balance sheet'!U6)/'Balance sheet'!U29</f>
        <v>0.0750115781851315</v>
      </c>
      <c r="U5" s="48">
        <f>('Balance sheet'!V4+'Balance sheet'!V6)/'Balance sheet'!V29</f>
        <v>0.0744778677313533</v>
      </c>
    </row>
    <row r="7" ht="55.5" spans="1:1">
      <c r="A7" s="49" t="s">
        <v>152</v>
      </c>
    </row>
    <row r="8" spans="1:21">
      <c r="A8" s="50" t="s">
        <v>153</v>
      </c>
      <c r="B8" s="46" t="e">
        <f>'Income Statement'!C2/'Balance sheet'!C5</f>
        <v>#DIV/0!</v>
      </c>
      <c r="C8" s="47" t="e">
        <f>'Income Statement'!D2/'Balance sheet'!D5</f>
        <v>#DIV/0!</v>
      </c>
      <c r="D8" s="47" t="e">
        <f>'Income Statement'!E2/'Balance sheet'!E5</f>
        <v>#DIV/0!</v>
      </c>
      <c r="E8" s="48">
        <f>'Income Statement'!F2/'Balance sheet'!F5</f>
        <v>8.60684137931034</v>
      </c>
      <c r="F8" s="46">
        <f>'Income Statement'!G2/'Balance sheet'!G5</f>
        <v>0.524531785262748</v>
      </c>
      <c r="G8" s="47">
        <f>'Income Statement'!H2/'Balance sheet'!H5</f>
        <v>0.411969508031818</v>
      </c>
      <c r="H8" s="47">
        <f>'Income Statement'!I2/'Balance sheet'!I5</f>
        <v>0.381621638213593</v>
      </c>
      <c r="I8" s="48">
        <f>'Income Statement'!J2/'Balance sheet'!J5</f>
        <v>0.453128758875979</v>
      </c>
      <c r="J8" s="46">
        <f>'Income Statement'!K2/'Balance sheet'!K5</f>
        <v>0.435779530181119</v>
      </c>
      <c r="K8" s="47">
        <f>'Income Statement'!L2/'Balance sheet'!L5</f>
        <v>0.524531785262748</v>
      </c>
      <c r="L8" s="47">
        <f>'Income Statement'!M2/'Balance sheet'!M5</f>
        <v>0.411969508031818</v>
      </c>
      <c r="M8" s="48">
        <f>'Income Statement'!N2/'Balance sheet'!N5</f>
        <v>0.381621638213593</v>
      </c>
      <c r="N8" s="46">
        <f>'Income Statement'!O2/'Balance sheet'!O5</f>
        <v>0.453128758875979</v>
      </c>
      <c r="O8" s="47">
        <f>'Income Statement'!P2/'Balance sheet'!P5</f>
        <v>0.435779530181119</v>
      </c>
      <c r="P8" s="47">
        <f>'Income Statement'!Q2/'Balance sheet'!Q5</f>
        <v>0.524531785262748</v>
      </c>
      <c r="Q8" s="48">
        <f>'Income Statement'!R2/'Balance sheet'!R5</f>
        <v>0.411969508031818</v>
      </c>
      <c r="R8" s="46">
        <f>'Income Statement'!S2/'Balance sheet'!S5</f>
        <v>0.381621638213593</v>
      </c>
      <c r="S8" s="47">
        <f>'Income Statement'!T2/'Balance sheet'!T5</f>
        <v>0.453128758875979</v>
      </c>
      <c r="T8" s="47">
        <f>'Income Statement'!U2/'Balance sheet'!U5</f>
        <v>0.435779530181119</v>
      </c>
      <c r="U8" s="48">
        <f>'Income Statement'!V2/'Balance sheet'!V5</f>
        <v>0.524531785262748</v>
      </c>
    </row>
    <row r="9" spans="1:21">
      <c r="A9" s="50" t="s">
        <v>154</v>
      </c>
      <c r="B9" s="43" t="e">
        <f>360/B8</f>
        <v>#DIV/0!</v>
      </c>
      <c r="C9" s="44" t="e">
        <f t="shared" ref="C9:G9" si="0">360/C8</f>
        <v>#DIV/0!</v>
      </c>
      <c r="D9" s="44" t="e">
        <f t="shared" si="0"/>
        <v>#DIV/0!</v>
      </c>
      <c r="E9" s="45">
        <f t="shared" si="0"/>
        <v>41.8271911999436</v>
      </c>
      <c r="F9" s="43">
        <f t="shared" si="0"/>
        <v>686.326377379913</v>
      </c>
      <c r="G9" s="44">
        <f t="shared" si="0"/>
        <v>873.851081163502</v>
      </c>
      <c r="H9" s="44">
        <f t="shared" ref="H9:L9" si="1">360/H8</f>
        <v>943.34273518974</v>
      </c>
      <c r="I9" s="45">
        <f t="shared" si="1"/>
        <v>794.476168083015</v>
      </c>
      <c r="J9" s="43">
        <f t="shared" si="1"/>
        <v>826.105805957376</v>
      </c>
      <c r="K9" s="44">
        <f t="shared" si="1"/>
        <v>686.326377379913</v>
      </c>
      <c r="L9" s="44">
        <f t="shared" si="1"/>
        <v>873.851081163502</v>
      </c>
      <c r="M9" s="45">
        <f t="shared" ref="M9:Q9" si="2">360/M8</f>
        <v>943.34273518974</v>
      </c>
      <c r="N9" s="43">
        <f t="shared" si="2"/>
        <v>794.476168083015</v>
      </c>
      <c r="O9" s="44">
        <f t="shared" si="2"/>
        <v>826.105805957376</v>
      </c>
      <c r="P9" s="44">
        <f t="shared" si="2"/>
        <v>686.326377379913</v>
      </c>
      <c r="Q9" s="45">
        <f t="shared" si="2"/>
        <v>873.851081163502</v>
      </c>
      <c r="R9" s="43">
        <f t="shared" ref="R9:U9" si="3">360/R8</f>
        <v>943.34273518974</v>
      </c>
      <c r="S9" s="44">
        <f t="shared" si="3"/>
        <v>794.476168083015</v>
      </c>
      <c r="T9" s="44">
        <f t="shared" si="3"/>
        <v>826.105805957376</v>
      </c>
      <c r="U9" s="45">
        <f t="shared" si="3"/>
        <v>686.326377379913</v>
      </c>
    </row>
    <row r="10" spans="1:21">
      <c r="A10" s="50" t="s">
        <v>155</v>
      </c>
      <c r="B10" s="51" t="e">
        <f>('Income Statement'!C3/'Balance sheet'!C7)*-1</f>
        <v>#DIV/0!</v>
      </c>
      <c r="C10" s="52" t="e">
        <f>('Income Statement'!D3/'Balance sheet'!D7)*-1</f>
        <v>#DIV/0!</v>
      </c>
      <c r="D10" s="52" t="e">
        <f>('Income Statement'!E3/'Balance sheet'!E7)*-1</f>
        <v>#DIV/0!</v>
      </c>
      <c r="E10" s="53" t="e">
        <f>('Income Statement'!F3/'Balance sheet'!F7)*-1</f>
        <v>#DIV/0!</v>
      </c>
      <c r="F10" s="51">
        <f>('Income Statement'!G3/'Balance sheet'!G7)*-1</f>
        <v>0.182444531861935</v>
      </c>
      <c r="G10" s="52">
        <f>('Income Statement'!H3/'Balance sheet'!H7)*-1</f>
        <v>0.202513801531935</v>
      </c>
      <c r="H10" s="52">
        <f>('Income Statement'!I3/'Balance sheet'!I7)*-1</f>
        <v>0.192935573241832</v>
      </c>
      <c r="I10" s="53">
        <f>('Income Statement'!J3/'Balance sheet'!J7)*-1</f>
        <v>0.210987148233992</v>
      </c>
      <c r="J10" s="51">
        <f>('Income Statement'!K3/'Balance sheet'!K7)*-1</f>
        <v>0.172754480940147</v>
      </c>
      <c r="K10" s="52">
        <f>('Income Statement'!L3/'Balance sheet'!L7)*-1</f>
        <v>0.182444531861935</v>
      </c>
      <c r="L10" s="52">
        <f>('Income Statement'!M3/'Balance sheet'!M7)*-1</f>
        <v>0.202513801531935</v>
      </c>
      <c r="M10" s="53">
        <f>('Income Statement'!N3/'Balance sheet'!N7)*-1</f>
        <v>0.192935573241832</v>
      </c>
      <c r="N10" s="51">
        <f>('Income Statement'!O3/'Balance sheet'!O7)*-1</f>
        <v>0.210987148233992</v>
      </c>
      <c r="O10" s="52">
        <f>('Income Statement'!P3/'Balance sheet'!P7)*-1</f>
        <v>0.172754480940147</v>
      </c>
      <c r="P10" s="52">
        <f>('Income Statement'!Q3/'Balance sheet'!Q7)*-1</f>
        <v>0.182444531861935</v>
      </c>
      <c r="Q10" s="53">
        <f>('Income Statement'!R3/'Balance sheet'!R7)*-1</f>
        <v>0.202513801531935</v>
      </c>
      <c r="R10" s="51">
        <f>('Income Statement'!S3/'Balance sheet'!S7)*-1</f>
        <v>0.192935573241832</v>
      </c>
      <c r="S10" s="52">
        <f>('Income Statement'!T3/'Balance sheet'!T7)*-1</f>
        <v>0.210987148233992</v>
      </c>
      <c r="T10" s="52">
        <f>('Income Statement'!U3/'Balance sheet'!U7)*-1</f>
        <v>0.172754480940147</v>
      </c>
      <c r="U10" s="53">
        <f>('Income Statement'!V3/'Balance sheet'!V7)*-1</f>
        <v>0.182444531861935</v>
      </c>
    </row>
    <row r="11" spans="1:21">
      <c r="A11" s="50" t="s">
        <v>156</v>
      </c>
      <c r="B11" s="54" t="e">
        <f>360/B10</f>
        <v>#DIV/0!</v>
      </c>
      <c r="C11" s="55" t="e">
        <f t="shared" ref="C11:G11" si="4">360/C10</f>
        <v>#DIV/0!</v>
      </c>
      <c r="D11" s="55" t="e">
        <f t="shared" si="4"/>
        <v>#DIV/0!</v>
      </c>
      <c r="E11" s="56" t="e">
        <f t="shared" si="4"/>
        <v>#DIV/0!</v>
      </c>
      <c r="F11" s="54">
        <f t="shared" si="4"/>
        <v>1973.20246502334</v>
      </c>
      <c r="G11" s="55">
        <f t="shared" si="4"/>
        <v>1777.65662032289</v>
      </c>
      <c r="H11" s="55">
        <f t="shared" ref="H11:L11" si="5">360/H10</f>
        <v>1865.90784659895</v>
      </c>
      <c r="I11" s="56">
        <f t="shared" si="5"/>
        <v>1706.26506407275</v>
      </c>
      <c r="J11" s="54">
        <f t="shared" si="5"/>
        <v>2083.88227061229</v>
      </c>
      <c r="K11" s="55">
        <f t="shared" si="5"/>
        <v>1973.20246502334</v>
      </c>
      <c r="L11" s="55">
        <f t="shared" si="5"/>
        <v>1777.65662032289</v>
      </c>
      <c r="M11" s="56">
        <f t="shared" ref="M11:Q11" si="6">360/M10</f>
        <v>1865.90784659895</v>
      </c>
      <c r="N11" s="54">
        <f t="shared" si="6"/>
        <v>1706.26506407275</v>
      </c>
      <c r="O11" s="55">
        <f t="shared" si="6"/>
        <v>2083.88227061229</v>
      </c>
      <c r="P11" s="55">
        <f t="shared" si="6"/>
        <v>1973.20246502334</v>
      </c>
      <c r="Q11" s="56">
        <f t="shared" si="6"/>
        <v>1777.65662032289</v>
      </c>
      <c r="R11" s="54">
        <f t="shared" ref="R11:U11" si="7">360/R10</f>
        <v>1865.90784659895</v>
      </c>
      <c r="S11" s="55">
        <f t="shared" si="7"/>
        <v>1706.26506407275</v>
      </c>
      <c r="T11" s="55">
        <f t="shared" si="7"/>
        <v>2083.88227061229</v>
      </c>
      <c r="U11" s="56">
        <f t="shared" si="7"/>
        <v>1973.20246502334</v>
      </c>
    </row>
    <row r="12" ht="15.75" spans="1:21">
      <c r="A12" s="50" t="s">
        <v>157</v>
      </c>
      <c r="B12" s="46">
        <f>'Income Statement'!C2/'Balance sheet'!C12</f>
        <v>0.00437001485870997</v>
      </c>
      <c r="C12" s="47">
        <f>'Income Statement'!D2/'Balance sheet'!D12</f>
        <v>0.00437001485870997</v>
      </c>
      <c r="D12" s="47">
        <f>'Income Statement'!E2/'Balance sheet'!E12</f>
        <v>0.00436333102277273</v>
      </c>
      <c r="E12" s="48">
        <f>'Income Statement'!F2/'Balance sheet'!F12</f>
        <v>0.00489799641227312</v>
      </c>
      <c r="F12" s="46">
        <f>'Income Statement'!G2/'Balance sheet'!G12</f>
        <v>3.12447646718193</v>
      </c>
      <c r="G12" s="47">
        <f>'Income Statement'!H2/'Balance sheet'!H12</f>
        <v>2.55101172193217</v>
      </c>
      <c r="H12" s="47">
        <f>'Income Statement'!I2/'Balance sheet'!I12</f>
        <v>2.0549772183231</v>
      </c>
      <c r="I12" s="48">
        <f>'Income Statement'!J2/'Balance sheet'!J12</f>
        <v>2.43483018975513</v>
      </c>
      <c r="J12" s="46">
        <f>'Income Statement'!K2/'Balance sheet'!K12</f>
        <v>2.83587894038609</v>
      </c>
      <c r="K12" s="47">
        <f>'Income Statement'!L2/'Balance sheet'!L12</f>
        <v>3.12447646718193</v>
      </c>
      <c r="L12" s="47">
        <f>'Income Statement'!M2/'Balance sheet'!M12</f>
        <v>2.55101172193217</v>
      </c>
      <c r="M12" s="48">
        <f>'Income Statement'!N2/'Balance sheet'!N12</f>
        <v>2.0549772183231</v>
      </c>
      <c r="N12" s="46">
        <f>'Income Statement'!O2/'Balance sheet'!O12</f>
        <v>2.43483018975513</v>
      </c>
      <c r="O12" s="47">
        <f>'Income Statement'!P2/'Balance sheet'!P12</f>
        <v>2.83587894038609</v>
      </c>
      <c r="P12" s="47">
        <f>'Income Statement'!Q2/'Balance sheet'!Q12</f>
        <v>3.12447646718193</v>
      </c>
      <c r="Q12" s="48">
        <f>'Income Statement'!R2/'Balance sheet'!R12</f>
        <v>2.55101172193217</v>
      </c>
      <c r="R12" s="46">
        <f>'Income Statement'!S2/'Balance sheet'!S12</f>
        <v>2.0549772183231</v>
      </c>
      <c r="S12" s="47">
        <f>'Income Statement'!T2/'Balance sheet'!T12</f>
        <v>2.43483018975513</v>
      </c>
      <c r="T12" s="47">
        <f>'Income Statement'!U2/'Balance sheet'!U12</f>
        <v>2.83587894038609</v>
      </c>
      <c r="U12" s="48">
        <f>'Income Statement'!V2/'Balance sheet'!V12</f>
        <v>3.12447646718193</v>
      </c>
    </row>
    <row r="13" ht="15.75" spans="1:21">
      <c r="A13" s="50" t="s">
        <v>158</v>
      </c>
      <c r="B13" s="57">
        <f>'Income Statement'!C2/'Balance sheet'!C18</f>
        <v>0.00405313078263484</v>
      </c>
      <c r="C13" s="57">
        <f>'Income Statement'!D2/'Balance sheet'!D18</f>
        <v>0.00405313078263484</v>
      </c>
      <c r="D13" s="57">
        <f>'Income Statement'!E2/'Balance sheet'!E18</f>
        <v>0.00405532463137345</v>
      </c>
      <c r="E13" s="57">
        <f>'Income Statement'!F2/'Balance sheet'!F18</f>
        <v>0.00465738990255275</v>
      </c>
      <c r="F13" s="57">
        <f>'Income Statement'!G2/'Balance sheet'!G18</f>
        <v>0.122115821170156</v>
      </c>
      <c r="G13" s="57">
        <f>'Income Statement'!H2/'Balance sheet'!H18</f>
        <v>0.11350536071765</v>
      </c>
      <c r="H13" s="57">
        <f>'Income Statement'!I2/'Balance sheet'!I18</f>
        <v>0.113048051754839</v>
      </c>
      <c r="I13" s="57">
        <f>'Income Statement'!J2/'Balance sheet'!J18</f>
        <v>0.119578708011388</v>
      </c>
      <c r="J13" s="57">
        <f>'Income Statement'!K2/'Balance sheet'!K18</f>
        <v>0.110641640238332</v>
      </c>
      <c r="K13" s="57">
        <f>'Income Statement'!L2/'Balance sheet'!L18</f>
        <v>0.122115821170156</v>
      </c>
      <c r="L13" s="57">
        <f>'Income Statement'!M2/'Balance sheet'!M18</f>
        <v>0.11350536071765</v>
      </c>
      <c r="M13" s="57">
        <f>'Income Statement'!N2/'Balance sheet'!N18</f>
        <v>0.113048051754839</v>
      </c>
      <c r="N13" s="57">
        <f>'Income Statement'!O2/'Balance sheet'!O18</f>
        <v>0.119578708011388</v>
      </c>
      <c r="O13" s="57">
        <f>'Income Statement'!P2/'Balance sheet'!P18</f>
        <v>0.110641640238332</v>
      </c>
      <c r="P13" s="57">
        <f>'Income Statement'!Q2/'Balance sheet'!Q18</f>
        <v>0.122115821170156</v>
      </c>
      <c r="Q13" s="57">
        <f>'Income Statement'!R2/'Balance sheet'!R18</f>
        <v>0.11350536071765</v>
      </c>
      <c r="R13" s="57">
        <f>'Income Statement'!S2/'Balance sheet'!S18</f>
        <v>0.113048051754839</v>
      </c>
      <c r="S13" s="57">
        <f>'Income Statement'!T2/'Balance sheet'!T18</f>
        <v>0.119578708011388</v>
      </c>
      <c r="T13" s="57">
        <f>'Income Statement'!U2/'Balance sheet'!U18</f>
        <v>0.110641640238332</v>
      </c>
      <c r="U13" s="57">
        <f>'Income Statement'!V2/'Balance sheet'!V18</f>
        <v>0.122115821170156</v>
      </c>
    </row>
    <row r="15" spans="1:1">
      <c r="A15" s="58" t="s">
        <v>159</v>
      </c>
    </row>
    <row r="16" spans="1:21">
      <c r="A16" s="50" t="s">
        <v>160</v>
      </c>
      <c r="B16" s="46">
        <f>'Income Statement'!C14/'Income Statement'!C2</f>
        <v>-3.5084982563051</v>
      </c>
      <c r="C16" s="47">
        <f>'Income Statement'!D14/'Income Statement'!D2</f>
        <v>-3.5084982563051</v>
      </c>
      <c r="D16" s="47">
        <f>'Income Statement'!E14/'Income Statement'!E2</f>
        <v>-3.5084982563051</v>
      </c>
      <c r="E16" s="48">
        <f>'Income Statement'!F14/'Income Statement'!F2</f>
        <v>-4.46575619074481</v>
      </c>
      <c r="F16" s="46">
        <f>'Income Statement'!G14/'Income Statement'!G2</f>
        <v>0.112227801211578</v>
      </c>
      <c r="G16" s="47">
        <f>'Income Statement'!H14/'Income Statement'!H2</f>
        <v>0.161991185903417</v>
      </c>
      <c r="H16" s="47">
        <f>'Income Statement'!I14/'Income Statement'!I2</f>
        <v>0.0525557076439596</v>
      </c>
      <c r="I16" s="48">
        <f>'Income Statement'!J14/'Income Statement'!J2</f>
        <v>0.11706866040528</v>
      </c>
      <c r="J16" s="46">
        <f>'Income Statement'!K14/'Income Statement'!K2</f>
        <v>0.116183889315508</v>
      </c>
      <c r="K16" s="47">
        <f>'Income Statement'!L14/'Income Statement'!L2</f>
        <v>0.112227801211578</v>
      </c>
      <c r="L16" s="47">
        <f>'Income Statement'!M14/'Income Statement'!M2</f>
        <v>0.161991185903417</v>
      </c>
      <c r="M16" s="48">
        <f>'Income Statement'!N14/'Income Statement'!N2</f>
        <v>0.0525557076439596</v>
      </c>
      <c r="N16" s="46">
        <f>'Income Statement'!O14/'Income Statement'!O2</f>
        <v>0.11706866040528</v>
      </c>
      <c r="O16" s="47">
        <f>'Income Statement'!P14/'Income Statement'!P2</f>
        <v>0.116183889315508</v>
      </c>
      <c r="P16" s="47">
        <f>'Income Statement'!Q14/'Income Statement'!Q2</f>
        <v>0.112227801211578</v>
      </c>
      <c r="Q16" s="48">
        <f>'Income Statement'!R14/'Income Statement'!R2</f>
        <v>0.161991185903417</v>
      </c>
      <c r="R16" s="46">
        <f>'Income Statement'!S14/'Income Statement'!S2</f>
        <v>0.0525557076439596</v>
      </c>
      <c r="S16" s="47">
        <f>'Income Statement'!T14/'Income Statement'!T2</f>
        <v>0.11706866040528</v>
      </c>
      <c r="T16" s="47">
        <f>'Income Statement'!U14/'Income Statement'!U2</f>
        <v>0.116183889315508</v>
      </c>
      <c r="U16" s="48">
        <f>'Income Statement'!V14/'Income Statement'!V2</f>
        <v>0.112227801211578</v>
      </c>
    </row>
    <row r="17" spans="1:21">
      <c r="A17" s="50" t="s">
        <v>161</v>
      </c>
      <c r="B17" s="51">
        <f>'Income Statement'!C14/'Balance sheet'!C18</f>
        <v>-0.0142204022834509</v>
      </c>
      <c r="C17" s="52">
        <f>'Income Statement'!D14/'Balance sheet'!D18</f>
        <v>-0.0142204022834509</v>
      </c>
      <c r="D17" s="52">
        <f>'Income Statement'!E14/'Balance sheet'!E18</f>
        <v>-0.0142280993979249</v>
      </c>
      <c r="E17" s="53">
        <f>'Income Statement'!F14/'Balance sheet'!F18</f>
        <v>-0.0207987677900373</v>
      </c>
      <c r="F17" s="51">
        <f>'Income Statement'!G14/'Balance sheet'!G18</f>
        <v>0.0137047901030729</v>
      </c>
      <c r="G17" s="52">
        <f>'Income Statement'!H14/'Balance sheet'!H18</f>
        <v>0.0183868679890472</v>
      </c>
      <c r="H17" s="52">
        <f>'Income Statement'!I14/'Balance sheet'!I18</f>
        <v>0.00594132035774651</v>
      </c>
      <c r="I17" s="53">
        <f>'Income Statement'!J14/'Balance sheet'!J18</f>
        <v>0.0139989191598873</v>
      </c>
      <c r="J17" s="51">
        <f>'Income Statement'!K14/'Balance sheet'!K18</f>
        <v>0.0128547760831366</v>
      </c>
      <c r="K17" s="52">
        <f>'Income Statement'!L14/'Balance sheet'!L18</f>
        <v>0.0137047901030729</v>
      </c>
      <c r="L17" s="52">
        <f>'Income Statement'!M14/'Balance sheet'!M18</f>
        <v>0.0183868679890472</v>
      </c>
      <c r="M17" s="53">
        <f>'Income Statement'!N14/'Balance sheet'!N18</f>
        <v>0.00594132035774651</v>
      </c>
      <c r="N17" s="51">
        <f>'Income Statement'!O14/'Balance sheet'!O18</f>
        <v>0.0139989191598873</v>
      </c>
      <c r="O17" s="52">
        <f>'Income Statement'!P14/'Balance sheet'!P18</f>
        <v>0.0128547760831366</v>
      </c>
      <c r="P17" s="52">
        <f>'Income Statement'!Q14/'Balance sheet'!Q18</f>
        <v>0.0137047901030729</v>
      </c>
      <c r="Q17" s="53">
        <f>'Income Statement'!R14/'Balance sheet'!R18</f>
        <v>0.0183868679890472</v>
      </c>
      <c r="R17" s="51">
        <f>'Income Statement'!S14/'Balance sheet'!S18</f>
        <v>0.00594132035774651</v>
      </c>
      <c r="S17" s="52">
        <f>'Income Statement'!T14/'Balance sheet'!T18</f>
        <v>0.0139989191598873</v>
      </c>
      <c r="T17" s="52">
        <f>'Income Statement'!U14/'Balance sheet'!U18</f>
        <v>0.0128547760831366</v>
      </c>
      <c r="U17" s="53">
        <f>'Income Statement'!V14/'Balance sheet'!V18</f>
        <v>0.0137047901030729</v>
      </c>
    </row>
    <row r="18" spans="1:21">
      <c r="A18" s="50" t="s">
        <v>162</v>
      </c>
      <c r="B18" s="51">
        <f>'Income Statement'!C14/'Balance sheet'!C43</f>
        <v>-0.0142204022834509</v>
      </c>
      <c r="C18" s="52">
        <f>'Income Statement'!D14/'Balance sheet'!D43</f>
        <v>-0.0142204022834509</v>
      </c>
      <c r="D18" s="52">
        <f>'Income Statement'!E14/'Balance sheet'!E43</f>
        <v>-0.01442553925481</v>
      </c>
      <c r="E18" s="53">
        <f>'Income Statement'!F14/'Balance sheet'!F43</f>
        <v>-0.0208116454649374</v>
      </c>
      <c r="F18" s="51">
        <f>'Income Statement'!G14/'Balance sheet'!G43</f>
        <v>0.0603876994246676</v>
      </c>
      <c r="G18" s="52">
        <f>'Income Statement'!H14/'Balance sheet'!H43</f>
        <v>0.0580431282117781</v>
      </c>
      <c r="H18" s="52">
        <f>'Income Statement'!I14/'Balance sheet'!I43</f>
        <v>0.019149041310878</v>
      </c>
      <c r="I18" s="53">
        <f>'Income Statement'!J14/'Balance sheet'!J43</f>
        <v>0.049095533406104</v>
      </c>
      <c r="J18" s="51">
        <f>'Income Statement'!K14/'Balance sheet'!K43</f>
        <v>0.0508849580191171</v>
      </c>
      <c r="K18" s="52">
        <f>'Income Statement'!L14/'Balance sheet'!L43</f>
        <v>0.0603876994246676</v>
      </c>
      <c r="L18" s="52">
        <f>'Income Statement'!M14/'Balance sheet'!M43</f>
        <v>0.0580431282117781</v>
      </c>
      <c r="M18" s="53">
        <f>'Income Statement'!N14/'Balance sheet'!N43</f>
        <v>0.019149041310878</v>
      </c>
      <c r="N18" s="51">
        <f>'Income Statement'!O14/'Balance sheet'!O43</f>
        <v>0.049095533406104</v>
      </c>
      <c r="O18" s="52">
        <f>'Income Statement'!P14/'Balance sheet'!P43</f>
        <v>0.0508849580191171</v>
      </c>
      <c r="P18" s="52">
        <f>'Income Statement'!Q14/'Balance sheet'!Q43</f>
        <v>0.0603876994246676</v>
      </c>
      <c r="Q18" s="53">
        <f>'Income Statement'!R14/'Balance sheet'!R43</f>
        <v>0.0580431282117781</v>
      </c>
      <c r="R18" s="51">
        <f>'Income Statement'!S14/'Balance sheet'!S43</f>
        <v>0.019149041310878</v>
      </c>
      <c r="S18" s="52">
        <f>'Income Statement'!T14/'Balance sheet'!T43</f>
        <v>0.049095533406104</v>
      </c>
      <c r="T18" s="52">
        <f>'Income Statement'!U14/'Balance sheet'!U43</f>
        <v>0.0508849580191171</v>
      </c>
      <c r="U18" s="53">
        <f>'Income Statement'!V14/'Balance sheet'!V43</f>
        <v>0.0603876994246676</v>
      </c>
    </row>
    <row r="19" spans="1:21">
      <c r="A19" s="50" t="s">
        <v>163</v>
      </c>
      <c r="B19" s="46">
        <f>'Income Statement'!C14/'Balance sheet'!C12</f>
        <v>-0.0153321895118113</v>
      </c>
      <c r="C19" s="47">
        <f>'Income Statement'!D14/'Balance sheet'!D12</f>
        <v>-0.0153321895118113</v>
      </c>
      <c r="D19" s="47">
        <f>'Income Statement'!E14/'Balance sheet'!E12</f>
        <v>-0.0153087392850801</v>
      </c>
      <c r="E19" s="48">
        <f>'Income Statement'!F14/'Balance sheet'!F12</f>
        <v>-0.0218732578003546</v>
      </c>
      <c r="F19" s="46">
        <f>'Income Statement'!G14/'Balance sheet'!G12</f>
        <v>0.350653123849146</v>
      </c>
      <c r="G19" s="47">
        <f>'Income Statement'!H14/'Balance sheet'!H12</f>
        <v>0.413241414089311</v>
      </c>
      <c r="H19" s="47">
        <f>'Income Statement'!I14/'Balance sheet'!I12</f>
        <v>0.108000781901186</v>
      </c>
      <c r="I19" s="48">
        <f>'Income Statement'!J14/'Balance sheet'!J12</f>
        <v>0.285042308628968</v>
      </c>
      <c r="J19" s="46">
        <f>'Income Statement'!K14/'Balance sheet'!K12</f>
        <v>0.329483444921998</v>
      </c>
      <c r="K19" s="47">
        <f>'Income Statement'!L14/'Balance sheet'!L12</f>
        <v>0.350653123849146</v>
      </c>
      <c r="L19" s="47">
        <f>'Income Statement'!M14/'Balance sheet'!M12</f>
        <v>0.413241414089311</v>
      </c>
      <c r="M19" s="48">
        <f>'Income Statement'!N14/'Balance sheet'!N12</f>
        <v>0.108000781901186</v>
      </c>
      <c r="N19" s="46">
        <f>'Income Statement'!O14/'Balance sheet'!O12</f>
        <v>0.285042308628968</v>
      </c>
      <c r="O19" s="47">
        <f>'Income Statement'!P14/'Balance sheet'!P12</f>
        <v>0.329483444921998</v>
      </c>
      <c r="P19" s="47">
        <f>'Income Statement'!Q14/'Balance sheet'!Q12</f>
        <v>0.350653123849146</v>
      </c>
      <c r="Q19" s="48">
        <f>'Income Statement'!R14/'Balance sheet'!R12</f>
        <v>0.413241414089311</v>
      </c>
      <c r="R19" s="46">
        <f>'Income Statement'!S14/'Balance sheet'!S12</f>
        <v>0.108000781901186</v>
      </c>
      <c r="S19" s="47">
        <f>'Income Statement'!T14/'Balance sheet'!T12</f>
        <v>0.285042308628968</v>
      </c>
      <c r="T19" s="47">
        <f>'Income Statement'!U14/'Balance sheet'!U12</f>
        <v>0.329483444921998</v>
      </c>
      <c r="U19" s="48">
        <f>'Income Statement'!V14/'Balance sheet'!V12</f>
        <v>0.350653123849146</v>
      </c>
    </row>
    <row r="20" spans="1:21">
      <c r="A20" s="50" t="s">
        <v>164</v>
      </c>
      <c r="B20" s="46">
        <f>'Income Statement'!C14/'Balance sheet'!C17</f>
        <v>-0.0153321895118113</v>
      </c>
      <c r="C20" s="47">
        <f>'Income Statement'!D14/'Balance sheet'!D17</f>
        <v>-0.0153321895118113</v>
      </c>
      <c r="D20" s="47">
        <f>'Income Statement'!E14/'Balance sheet'!E17</f>
        <v>-0.0153028503424091</v>
      </c>
      <c r="E20" s="48">
        <f>'Income Statement'!F14/'Balance sheet'!F17</f>
        <v>-0.0218732578003546</v>
      </c>
      <c r="F20" s="46">
        <f>'Income Statement'!G14/'Balance sheet'!G17</f>
        <v>0.0616970971888111</v>
      </c>
      <c r="G20" s="47">
        <f>'Income Statement'!H14/'Balance sheet'!H17</f>
        <v>0.0743558021730177</v>
      </c>
      <c r="H20" s="47">
        <f>'Income Statement'!I14/'Balance sheet'!I17</f>
        <v>0.0237160839670552</v>
      </c>
      <c r="I20" s="48">
        <f>'Income Statement'!J14/'Balance sheet'!J17</f>
        <v>0.0578845880366554</v>
      </c>
      <c r="J20" s="46">
        <f>'Income Statement'!K14/'Balance sheet'!K17</f>
        <v>0.0554795049660064</v>
      </c>
      <c r="K20" s="47">
        <f>'Income Statement'!L14/'Balance sheet'!L17</f>
        <v>0.0616970971888111</v>
      </c>
      <c r="L20" s="47">
        <f>'Income Statement'!M14/'Balance sheet'!M17</f>
        <v>0.0743558021730177</v>
      </c>
      <c r="M20" s="48">
        <f>'Income Statement'!N14/'Balance sheet'!N17</f>
        <v>0.0237160839670552</v>
      </c>
      <c r="N20" s="46">
        <f>'Income Statement'!O14/'Balance sheet'!O17</f>
        <v>0.0578845880366554</v>
      </c>
      <c r="O20" s="47">
        <f>'Income Statement'!P14/'Balance sheet'!P17</f>
        <v>0.0554795049660064</v>
      </c>
      <c r="P20" s="47">
        <f>'Income Statement'!Q14/'Balance sheet'!Q17</f>
        <v>0.0616970971888111</v>
      </c>
      <c r="Q20" s="48">
        <f>'Income Statement'!R14/'Balance sheet'!R17</f>
        <v>0.0743558021730177</v>
      </c>
      <c r="R20" s="46">
        <f>'Income Statement'!S14/'Balance sheet'!S17</f>
        <v>0.0237160839670552</v>
      </c>
      <c r="S20" s="47">
        <f>'Income Statement'!T14/'Balance sheet'!T17</f>
        <v>0.0578845880366554</v>
      </c>
      <c r="T20" s="47">
        <f>'Income Statement'!U14/'Balance sheet'!U17</f>
        <v>0.0554795049660064</v>
      </c>
      <c r="U20" s="48">
        <f>'Income Statement'!V14/'Balance sheet'!V17</f>
        <v>0.0616970971888111</v>
      </c>
    </row>
    <row r="21" ht="15.75" spans="1:1">
      <c r="A21" s="59" t="s">
        <v>165</v>
      </c>
    </row>
    <row r="22" spans="1:21">
      <c r="A22" s="50" t="s">
        <v>166</v>
      </c>
      <c r="B22" s="43" t="e">
        <f>('Income Statement'!C11/'Income Statement'!C12)*-1</f>
        <v>#DIV/0!</v>
      </c>
      <c r="C22" s="44" t="e">
        <f>('Income Statement'!D11/'Income Statement'!D12)*-1</f>
        <v>#DIV/0!</v>
      </c>
      <c r="D22" s="44" t="e">
        <f>('Income Statement'!E11/'Income Statement'!E12)*-1</f>
        <v>#DIV/0!</v>
      </c>
      <c r="E22" s="45" t="e">
        <f>('Income Statement'!F11/'Income Statement'!F12)*-1</f>
        <v>#DIV/0!</v>
      </c>
      <c r="F22" s="43">
        <f>('Income Statement'!G11/'Income Statement'!G12)*-1</f>
        <v>5.12780796105438</v>
      </c>
      <c r="G22" s="44">
        <f>('Income Statement'!H11/'Income Statement'!H12)*-1</f>
        <v>6.93255671155274</v>
      </c>
      <c r="H22" s="44">
        <f>('Income Statement'!I11/'Income Statement'!I12)*-1</f>
        <v>4.99708779305828</v>
      </c>
      <c r="I22" s="45">
        <f>('Income Statement'!J11/'Income Statement'!J12)*-1</f>
        <v>5.27446684828127</v>
      </c>
      <c r="J22" s="43">
        <f>('Income Statement'!K11/'Income Statement'!K12)*-1</f>
        <v>5.45345497180123</v>
      </c>
      <c r="K22" s="44">
        <f>('Income Statement'!L11/'Income Statement'!L12)*-1</f>
        <v>5.12780796105438</v>
      </c>
      <c r="L22" s="44">
        <f>('Income Statement'!M11/'Income Statement'!M12)*-1</f>
        <v>6.93255671155274</v>
      </c>
      <c r="M22" s="45">
        <f>('Income Statement'!N11/'Income Statement'!N12)*-1</f>
        <v>4.99708779305828</v>
      </c>
      <c r="N22" s="43">
        <f>('Income Statement'!O11/'Income Statement'!O12)*-1</f>
        <v>5.27446684828127</v>
      </c>
      <c r="O22" s="44">
        <f>('Income Statement'!P11/'Income Statement'!P12)*-1</f>
        <v>5.45345497180123</v>
      </c>
      <c r="P22" s="44">
        <f>('Income Statement'!Q11/'Income Statement'!Q12)*-1</f>
        <v>5.12780796105438</v>
      </c>
      <c r="Q22" s="45">
        <f>('Income Statement'!R11/'Income Statement'!R12)*-1</f>
        <v>6.93255671155274</v>
      </c>
      <c r="R22" s="43">
        <f>('Income Statement'!S11/'Income Statement'!S12)*-1</f>
        <v>4.99708779305828</v>
      </c>
      <c r="S22" s="44">
        <f>('Income Statement'!T11/'Income Statement'!T12)*-1</f>
        <v>5.27446684828127</v>
      </c>
      <c r="T22" s="44">
        <f>('Income Statement'!U11/'Income Statement'!U12)*-1</f>
        <v>5.45345497180123</v>
      </c>
      <c r="U22" s="45">
        <f>('Income Statement'!V11/'Income Statement'!V12)*-1</f>
        <v>5.12780796105438</v>
      </c>
    </row>
    <row r="23" spans="1:21">
      <c r="A23" s="50" t="s">
        <v>167</v>
      </c>
      <c r="B23" s="43">
        <f>'Balance sheet'!C37/'Balance sheet'!C44</f>
        <v>0</v>
      </c>
      <c r="C23" s="44">
        <f>'Balance sheet'!D37/'Balance sheet'!D44</f>
        <v>0</v>
      </c>
      <c r="D23" s="44">
        <f>'Balance sheet'!E37/'Balance sheet'!E44</f>
        <v>0.0136868267728199</v>
      </c>
      <c r="E23" s="45">
        <f>'Balance sheet'!F37/'Balance sheet'!F44</f>
        <v>0.000618772548367827</v>
      </c>
      <c r="F23" s="43">
        <f>'Balance sheet'!G37/'Balance sheet'!G44</f>
        <v>0.773053283472584</v>
      </c>
      <c r="G23" s="44">
        <f>'Balance sheet'!H37/'Balance sheet'!H44</f>
        <v>0.683220588629195</v>
      </c>
      <c r="H23" s="44">
        <f>'Balance sheet'!I37/'Balance sheet'!I44</f>
        <v>0.689732751562271</v>
      </c>
      <c r="I23" s="45">
        <f>'Balance sheet'!J37/'Balance sheet'!J44</f>
        <v>0.714863691487119</v>
      </c>
      <c r="J23" s="43">
        <f>'Balance sheet'!K37/'Balance sheet'!K44</f>
        <v>0.74737571605528</v>
      </c>
      <c r="K23" s="44">
        <f>'Balance sheet'!L37/'Balance sheet'!L44</f>
        <v>0.773053283472584</v>
      </c>
      <c r="L23" s="44">
        <f>'Balance sheet'!M37/'Balance sheet'!M44</f>
        <v>0.683220588629195</v>
      </c>
      <c r="M23" s="45">
        <f>'Balance sheet'!N37/'Balance sheet'!N44</f>
        <v>0.689732751562271</v>
      </c>
      <c r="N23" s="43">
        <f>'Balance sheet'!O37/'Balance sheet'!O44</f>
        <v>0.714863691487119</v>
      </c>
      <c r="O23" s="44">
        <f>'Balance sheet'!P37/'Balance sheet'!P44</f>
        <v>0.74737571605528</v>
      </c>
      <c r="P23" s="44">
        <f>'Balance sheet'!Q37/'Balance sheet'!Q44</f>
        <v>0.773053283472584</v>
      </c>
      <c r="Q23" s="45">
        <f>'Balance sheet'!R37/'Balance sheet'!R44</f>
        <v>0.683220588629195</v>
      </c>
      <c r="R23" s="43">
        <f>'Balance sheet'!S37/'Balance sheet'!S44</f>
        <v>0.689732751562271</v>
      </c>
      <c r="S23" s="44">
        <f>'Balance sheet'!T37/'Balance sheet'!T44</f>
        <v>0.714863691487119</v>
      </c>
      <c r="T23" s="44">
        <f>'Balance sheet'!U37/'Balance sheet'!U44</f>
        <v>0.74737571605528</v>
      </c>
      <c r="U23" s="45">
        <f>'Balance sheet'!V37/'Balance sheet'!V44</f>
        <v>0.773053283472584</v>
      </c>
    </row>
    <row r="24" spans="1:21">
      <c r="A24" s="50" t="s">
        <v>168</v>
      </c>
      <c r="B24" s="43">
        <f>'Balance sheet'!C37/'Balance sheet'!C43</f>
        <v>0</v>
      </c>
      <c r="C24" s="44">
        <f>'Balance sheet'!D37/'Balance sheet'!D43</f>
        <v>0</v>
      </c>
      <c r="D24" s="44">
        <f>'Balance sheet'!E37/'Balance sheet'!E43</f>
        <v>0.0138767555218158</v>
      </c>
      <c r="E24" s="45">
        <f>'Balance sheet'!F37/'Balance sheet'!F43</f>
        <v>0.000619155664896431</v>
      </c>
      <c r="F24" s="43">
        <f>'Balance sheet'!G37/'Balance sheet'!G43</f>
        <v>3.40632063464639</v>
      </c>
      <c r="G24" s="44">
        <f>'Balance sheet'!H37/'Balance sheet'!H43</f>
        <v>2.15677081307993</v>
      </c>
      <c r="H24" s="44">
        <f>'Balance sheet'!I37/'Balance sheet'!I43</f>
        <v>2.22302790589481</v>
      </c>
      <c r="I24" s="45">
        <f>'Balance sheet'!J37/'Balance sheet'!J43</f>
        <v>2.50709457247121</v>
      </c>
      <c r="J24" s="43">
        <f>'Balance sheet'!K37/'Balance sheet'!K43</f>
        <v>2.95844763767376</v>
      </c>
      <c r="K24" s="44">
        <f>'Balance sheet'!L37/'Balance sheet'!L43</f>
        <v>3.40632063464639</v>
      </c>
      <c r="L24" s="44">
        <f>'Balance sheet'!M37/'Balance sheet'!M43</f>
        <v>2.15677081307993</v>
      </c>
      <c r="M24" s="45">
        <f>'Balance sheet'!N37/'Balance sheet'!N43</f>
        <v>2.22302790589481</v>
      </c>
      <c r="N24" s="43">
        <f>'Balance sheet'!O37/'Balance sheet'!O43</f>
        <v>2.50709457247121</v>
      </c>
      <c r="O24" s="44">
        <f>'Balance sheet'!P37/'Balance sheet'!P43</f>
        <v>2.95844763767376</v>
      </c>
      <c r="P24" s="44">
        <f>'Balance sheet'!Q37/'Balance sheet'!Q43</f>
        <v>3.40632063464639</v>
      </c>
      <c r="Q24" s="45">
        <f>'Balance sheet'!R37/'Balance sheet'!R43</f>
        <v>2.15677081307993</v>
      </c>
      <c r="R24" s="43">
        <f>'Balance sheet'!S37/'Balance sheet'!S43</f>
        <v>2.22302790589481</v>
      </c>
      <c r="S24" s="44">
        <f>'Balance sheet'!T37/'Balance sheet'!T43</f>
        <v>2.50709457247121</v>
      </c>
      <c r="T24" s="44">
        <f>'Balance sheet'!U37/'Balance sheet'!U43</f>
        <v>2.95844763767376</v>
      </c>
      <c r="U24" s="45">
        <f>'Balance sheet'!V37/'Balance sheet'!V43</f>
        <v>3.40632063464639</v>
      </c>
    </row>
    <row r="25" spans="1:21">
      <c r="A25" s="50" t="s">
        <v>169</v>
      </c>
      <c r="B25" s="46">
        <f>'Balance sheet'!C36/'Balance sheet'!C44</f>
        <v>0</v>
      </c>
      <c r="C25" s="47">
        <f>'Balance sheet'!D36/'Balance sheet'!D44</f>
        <v>0</v>
      </c>
      <c r="D25" s="47">
        <f>'Balance sheet'!E36/'Balance sheet'!E44</f>
        <v>9.52349357290822e-5</v>
      </c>
      <c r="E25" s="48">
        <f>'Balance sheet'!F36/'Balance sheet'!F44</f>
        <v>0.000328280918602006</v>
      </c>
      <c r="F25" s="46">
        <f>'Balance sheet'!G36/'Balance sheet'!G44</f>
        <v>0.133315937911944</v>
      </c>
      <c r="G25" s="47">
        <f>'Balance sheet'!H36/'Balance sheet'!H44</f>
        <v>0.0660919038780996</v>
      </c>
      <c r="H25" s="47">
        <f>'Balance sheet'!I36/'Balance sheet'!I44</f>
        <v>0.0470877164790721</v>
      </c>
      <c r="I25" s="48">
        <f>'Balance sheet'!J36/'Balance sheet'!J44</f>
        <v>0.186619076776049</v>
      </c>
      <c r="J25" s="46">
        <f>'Balance sheet'!K36/'Balance sheet'!K44</f>
        <v>0.204590015426949</v>
      </c>
      <c r="K25" s="47">
        <f>'Balance sheet'!L36/'Balance sheet'!L44</f>
        <v>0.133315937911944</v>
      </c>
      <c r="L25" s="47">
        <f>'Balance sheet'!M36/'Balance sheet'!M44</f>
        <v>0.0660919038780996</v>
      </c>
      <c r="M25" s="48">
        <f>'Balance sheet'!N36/'Balance sheet'!N44</f>
        <v>0.0470877164790721</v>
      </c>
      <c r="N25" s="46">
        <f>'Balance sheet'!O36/'Balance sheet'!O44</f>
        <v>0.186619076776049</v>
      </c>
      <c r="O25" s="47">
        <f>'Balance sheet'!P36/'Balance sheet'!P44</f>
        <v>0.204590015426949</v>
      </c>
      <c r="P25" s="47">
        <f>'Balance sheet'!Q36/'Balance sheet'!Q44</f>
        <v>0.133315937911944</v>
      </c>
      <c r="Q25" s="48">
        <f>'Balance sheet'!R36/'Balance sheet'!R44</f>
        <v>0.0660919038780996</v>
      </c>
      <c r="R25" s="46">
        <f>'Balance sheet'!S36/'Balance sheet'!S44</f>
        <v>0.0470877164790721</v>
      </c>
      <c r="S25" s="47">
        <f>'Balance sheet'!T36/'Balance sheet'!T44</f>
        <v>0.186619076776049</v>
      </c>
      <c r="T25" s="47">
        <f>'Balance sheet'!U36/'Balance sheet'!U44</f>
        <v>0.204590015426949</v>
      </c>
      <c r="U25" s="48">
        <f>'Balance sheet'!V36/'Balance sheet'!V44</f>
        <v>0.133315937911944</v>
      </c>
    </row>
    <row r="26" spans="1:21">
      <c r="A26" s="50" t="s">
        <v>170</v>
      </c>
      <c r="B26" s="46">
        <f>'Balance sheet'!C36/'Balance sheet'!C43</f>
        <v>0</v>
      </c>
      <c r="C26" s="47">
        <f>'Balance sheet'!D36/'Balance sheet'!D43</f>
        <v>0</v>
      </c>
      <c r="D26" s="47">
        <f>'Balance sheet'!E36/'Balance sheet'!E43</f>
        <v>9.65564876493305e-5</v>
      </c>
      <c r="E26" s="48">
        <f>'Balance sheet'!F36/'Balance sheet'!F43</f>
        <v>0.000328484175592436</v>
      </c>
      <c r="F26" s="46">
        <f>'Balance sheet'!G36/'Balance sheet'!G43</f>
        <v>0.587432768148635</v>
      </c>
      <c r="G26" s="47">
        <f>'Balance sheet'!H36/'Balance sheet'!H43</f>
        <v>0.208636993143269</v>
      </c>
      <c r="H26" s="47">
        <f>'Balance sheet'!I36/'Balance sheet'!I43</f>
        <v>0.151765024236912</v>
      </c>
      <c r="I26" s="48">
        <f>'Balance sheet'!J36/'Balance sheet'!J43</f>
        <v>0.654490751280868</v>
      </c>
      <c r="J26" s="46">
        <f>'Balance sheet'!K36/'Balance sheet'!K43</f>
        <v>0.809858863258443</v>
      </c>
      <c r="K26" s="47">
        <f>'Balance sheet'!L36/'Balance sheet'!L43</f>
        <v>0.587432768148635</v>
      </c>
      <c r="L26" s="47">
        <f>'Balance sheet'!M36/'Balance sheet'!M43</f>
        <v>0.208636993143269</v>
      </c>
      <c r="M26" s="48">
        <f>'Balance sheet'!N36/'Balance sheet'!N43</f>
        <v>0.151765024236912</v>
      </c>
      <c r="N26" s="46">
        <f>'Balance sheet'!O36/'Balance sheet'!O43</f>
        <v>0.654490751280868</v>
      </c>
      <c r="O26" s="47">
        <f>'Balance sheet'!P36/'Balance sheet'!P43</f>
        <v>0.809858863258443</v>
      </c>
      <c r="P26" s="47">
        <f>'Balance sheet'!Q36/'Balance sheet'!Q43</f>
        <v>0.587432768148635</v>
      </c>
      <c r="Q26" s="48">
        <f>'Balance sheet'!R36/'Balance sheet'!R43</f>
        <v>0.208636993143269</v>
      </c>
      <c r="R26" s="46">
        <f>'Balance sheet'!S36/'Balance sheet'!S43</f>
        <v>0.151765024236912</v>
      </c>
      <c r="S26" s="47">
        <f>'Balance sheet'!T36/'Balance sheet'!T43</f>
        <v>0.654490751280868</v>
      </c>
      <c r="T26" s="47">
        <f>'Balance sheet'!U36/'Balance sheet'!U43</f>
        <v>0.809858863258443</v>
      </c>
      <c r="U26" s="48">
        <f>'Balance sheet'!V36/'Balance sheet'!V43</f>
        <v>0.587432768148635</v>
      </c>
    </row>
    <row r="27" spans="1:21">
      <c r="A27" s="50" t="s">
        <v>171</v>
      </c>
      <c r="B27" s="37">
        <f>('Balance sheet'!C31+'Balance sheet'!C32)/'Balance sheet'!C43</f>
        <v>0</v>
      </c>
      <c r="C27" s="36">
        <f>('Balance sheet'!D31+'Balance sheet'!D32)/'Balance sheet'!D43</f>
        <v>0</v>
      </c>
      <c r="D27" s="36">
        <f>('Balance sheet'!E31+'Balance sheet'!E32)/'Balance sheet'!E43</f>
        <v>0</v>
      </c>
      <c r="E27" s="38">
        <f>('Balance sheet'!F31+'Balance sheet'!F32)/'Balance sheet'!F43</f>
        <v>0</v>
      </c>
      <c r="F27" s="37">
        <f>('Balance sheet'!G31+'Balance sheet'!G32)/'Balance sheet'!G43</f>
        <v>0.18478526357635</v>
      </c>
      <c r="G27" s="36">
        <f>('Balance sheet'!H31+'Balance sheet'!H32)/'Balance sheet'!H43</f>
        <v>0.098215035138367</v>
      </c>
      <c r="H27" s="36">
        <f>('Balance sheet'!I31+'Balance sheet'!I32)/'Balance sheet'!I43</f>
        <v>0.0936669899412109</v>
      </c>
      <c r="I27" s="38">
        <f>('Balance sheet'!J31+'Balance sheet'!J32)/'Balance sheet'!J43</f>
        <v>0.152528437425958</v>
      </c>
      <c r="J27" s="37">
        <f>('Balance sheet'!K31+'Balance sheet'!K32)/'Balance sheet'!K43</f>
        <v>0.172847050563374</v>
      </c>
      <c r="K27" s="36">
        <f>('Balance sheet'!L31+'Balance sheet'!L32)/'Balance sheet'!L43</f>
        <v>0.18478526357635</v>
      </c>
      <c r="L27" s="36">
        <f>('Balance sheet'!M31+'Balance sheet'!M32)/'Balance sheet'!M43</f>
        <v>0.098215035138367</v>
      </c>
      <c r="M27" s="38">
        <f>('Balance sheet'!N31+'Balance sheet'!N32)/'Balance sheet'!N43</f>
        <v>0.0936669899412109</v>
      </c>
      <c r="N27" s="37">
        <f>('Balance sheet'!O31+'Balance sheet'!O32)/'Balance sheet'!O43</f>
        <v>0.152528437425958</v>
      </c>
      <c r="O27" s="36">
        <f>('Balance sheet'!P31+'Balance sheet'!P32)/'Balance sheet'!P43</f>
        <v>0.172847050563374</v>
      </c>
      <c r="P27" s="36">
        <f>('Balance sheet'!Q31+'Balance sheet'!Q32)/'Balance sheet'!Q43</f>
        <v>0.18478526357635</v>
      </c>
      <c r="Q27" s="38">
        <f>('Balance sheet'!R31+'Balance sheet'!R32)/'Balance sheet'!R43</f>
        <v>0.098215035138367</v>
      </c>
      <c r="R27" s="37">
        <f>('Balance sheet'!S31+'Balance sheet'!S32)/'Balance sheet'!S43</f>
        <v>0.0936669899412109</v>
      </c>
      <c r="S27" s="36">
        <f>('Balance sheet'!T31+'Balance sheet'!T32)/'Balance sheet'!T43</f>
        <v>0.152528437425958</v>
      </c>
      <c r="T27" s="36">
        <f>('Balance sheet'!U31+'Balance sheet'!U32)/'Balance sheet'!U43</f>
        <v>0.172847050563374</v>
      </c>
      <c r="U27" s="38">
        <f>('Balance sheet'!V31+'Balance sheet'!V32)/'Balance sheet'!V43</f>
        <v>0.18478526357635</v>
      </c>
    </row>
    <row r="28" ht="15.75" spans="1:1">
      <c r="A28" s="59" t="s">
        <v>172</v>
      </c>
    </row>
    <row r="29" ht="15.75" spans="1:21">
      <c r="A29" s="59" t="s">
        <v>173</v>
      </c>
      <c r="B29" s="60">
        <v>2063562286</v>
      </c>
      <c r="C29" s="61">
        <v>2063562286</v>
      </c>
      <c r="D29" s="61">
        <v>2063562286</v>
      </c>
      <c r="E29" s="62">
        <v>2063562286</v>
      </c>
      <c r="F29" s="60">
        <v>2063562286</v>
      </c>
      <c r="G29" s="61">
        <v>2063562286</v>
      </c>
      <c r="H29" s="61">
        <v>2063562286</v>
      </c>
      <c r="I29" s="62">
        <v>2063562286</v>
      </c>
      <c r="J29" s="60">
        <v>2063562286</v>
      </c>
      <c r="K29" s="61">
        <v>2063562286</v>
      </c>
      <c r="L29" s="61">
        <v>2063562286</v>
      </c>
      <c r="M29" s="62">
        <v>2063562286</v>
      </c>
      <c r="N29" s="60">
        <v>2063562286</v>
      </c>
      <c r="O29" s="61">
        <v>2063562286</v>
      </c>
      <c r="P29" s="61">
        <v>2063562286</v>
      </c>
      <c r="Q29" s="62">
        <v>2063562286</v>
      </c>
      <c r="R29" s="60">
        <v>2063562286</v>
      </c>
      <c r="S29" s="61">
        <v>2063562286</v>
      </c>
      <c r="T29" s="61">
        <v>2063562286</v>
      </c>
      <c r="U29" s="62">
        <v>2063562286</v>
      </c>
    </row>
    <row r="30" spans="1:21">
      <c r="A30" s="50" t="s">
        <v>174</v>
      </c>
      <c r="B30" s="43">
        <f>'Balance sheet'!C43/'Financial Ratios'!B29</f>
        <v>0.0662366607140057</v>
      </c>
      <c r="C30" s="44">
        <f>'Balance sheet'!D43/'Financial Ratios'!C29</f>
        <v>0.0662366607140057</v>
      </c>
      <c r="D30" s="44">
        <f>'Balance sheet'!E43/'Financial Ratios'!D29</f>
        <v>0.0652947487527401</v>
      </c>
      <c r="E30" s="45">
        <f>'Balance sheet'!F43/'Financial Ratios'!E29</f>
        <v>0.0648862706536206</v>
      </c>
      <c r="F30" s="43">
        <f>'Balance sheet'!G43/'Financial Ratios'!F29</f>
        <v>17.8954287047869</v>
      </c>
      <c r="G30" s="44">
        <f>'Balance sheet'!H43/'Financial Ratios'!G29</f>
        <v>14.7790442226564</v>
      </c>
      <c r="H30" s="44">
        <f>'Balance sheet'!I43/'Financial Ratios'!H29</f>
        <v>15.6190801928622</v>
      </c>
      <c r="I30" s="45">
        <f>'Balance sheet'!J43/'Financial Ratios'!I29</f>
        <v>16.2904138140466</v>
      </c>
      <c r="J30" s="43">
        <f>'Balance sheet'!K43/'Financial Ratios'!J29</f>
        <v>16.9820390752189</v>
      </c>
      <c r="K30" s="44">
        <f>'Balance sheet'!L43/'Financial Ratios'!K29</f>
        <v>17.8954287047869</v>
      </c>
      <c r="L30" s="44">
        <f>'Balance sheet'!M43/'Financial Ratios'!L29</f>
        <v>14.7790442226564</v>
      </c>
      <c r="M30" s="45">
        <f>'Balance sheet'!N43/'Financial Ratios'!M29</f>
        <v>15.6190801928622</v>
      </c>
      <c r="N30" s="43">
        <f>'Balance sheet'!O43/'Financial Ratios'!N29</f>
        <v>16.2904138140466</v>
      </c>
      <c r="O30" s="44">
        <f>'Balance sheet'!P43/'Financial Ratios'!O29</f>
        <v>16.9820390752189</v>
      </c>
      <c r="P30" s="44">
        <f>'Balance sheet'!Q43/'Financial Ratios'!P29</f>
        <v>17.8954287047869</v>
      </c>
      <c r="Q30" s="45">
        <f>'Balance sheet'!R43/'Financial Ratios'!Q29</f>
        <v>14.7790442226564</v>
      </c>
      <c r="R30" s="43">
        <f>'Balance sheet'!S43/'Financial Ratios'!R29</f>
        <v>15.6190801928622</v>
      </c>
      <c r="S30" s="44">
        <f>'Balance sheet'!T43/'Financial Ratios'!S29</f>
        <v>16.2904138140466</v>
      </c>
      <c r="T30" s="44">
        <f>'Balance sheet'!U43/'Financial Ratios'!T29</f>
        <v>16.9820390752189</v>
      </c>
      <c r="U30" s="45">
        <f>'Balance sheet'!V43/'Financial Ratios'!U29</f>
        <v>17.8954287047869</v>
      </c>
    </row>
    <row r="31" spans="1:19">
      <c r="A31" s="50" t="s">
        <v>175</v>
      </c>
      <c r="B31" s="37">
        <v>14.9</v>
      </c>
      <c r="C31" s="36">
        <v>12.17</v>
      </c>
      <c r="D31" s="36">
        <v>8.35</v>
      </c>
      <c r="G31" s="36">
        <v>14.9</v>
      </c>
      <c r="H31" s="36">
        <v>12.17</v>
      </c>
      <c r="I31" s="38">
        <v>8.35</v>
      </c>
      <c r="L31" s="36">
        <v>14.9</v>
      </c>
      <c r="M31" s="38">
        <v>12.17</v>
      </c>
      <c r="N31" s="37">
        <v>8.35</v>
      </c>
      <c r="Q31" s="38">
        <v>14.9</v>
      </c>
      <c r="R31" s="37">
        <v>12.17</v>
      </c>
      <c r="S31" s="36">
        <v>8.35</v>
      </c>
    </row>
    <row r="32" spans="1:21">
      <c r="A32" s="50" t="s">
        <v>176</v>
      </c>
      <c r="B32" s="37">
        <v>9.89</v>
      </c>
      <c r="C32" s="36">
        <v>8.17</v>
      </c>
      <c r="D32" s="36">
        <v>6.57</v>
      </c>
      <c r="E32" s="38">
        <v>9.07</v>
      </c>
      <c r="F32" s="37">
        <v>9.99</v>
      </c>
      <c r="G32" s="36">
        <v>9.89</v>
      </c>
      <c r="H32" s="36">
        <v>8.17</v>
      </c>
      <c r="I32" s="38">
        <v>6.57</v>
      </c>
      <c r="J32" s="37">
        <v>9.07</v>
      </c>
      <c r="K32" s="36">
        <v>9.99</v>
      </c>
      <c r="L32" s="36">
        <v>9.89</v>
      </c>
      <c r="M32" s="38">
        <v>8.17</v>
      </c>
      <c r="N32" s="37">
        <v>6.57</v>
      </c>
      <c r="O32" s="36">
        <v>9.07</v>
      </c>
      <c r="P32" s="36">
        <v>9.99</v>
      </c>
      <c r="Q32" s="38">
        <v>9.89</v>
      </c>
      <c r="R32" s="37">
        <v>8.17</v>
      </c>
      <c r="S32" s="36">
        <v>6.57</v>
      </c>
      <c r="T32" s="36">
        <v>9.07</v>
      </c>
      <c r="U32" s="38">
        <v>9.99</v>
      </c>
    </row>
    <row r="33" spans="1:20">
      <c r="A33" s="50" t="s">
        <v>177</v>
      </c>
      <c r="B33" s="43">
        <f>B32/B30</f>
        <v>149.313082715668</v>
      </c>
      <c r="C33" s="44">
        <f>C32/C30</f>
        <v>123.345590069465</v>
      </c>
      <c r="D33" s="44">
        <f>D32/D30</f>
        <v>100.620649064436</v>
      </c>
      <c r="F33" s="43"/>
      <c r="G33" s="44">
        <f>G32/G30</f>
        <v>0.669190771135154</v>
      </c>
      <c r="H33" s="44">
        <f>H32/H30</f>
        <v>0.523078177403407</v>
      </c>
      <c r="I33" s="38">
        <f>I32/I30</f>
        <v>0.403304671998874</v>
      </c>
      <c r="J33" s="43"/>
      <c r="K33" s="44"/>
      <c r="L33" s="44">
        <f>L32/L30</f>
        <v>0.669190771135154</v>
      </c>
      <c r="M33" s="38">
        <f>M32/M30</f>
        <v>0.523078177403407</v>
      </c>
      <c r="N33" s="43">
        <f>N32/N30</f>
        <v>0.403304671998874</v>
      </c>
      <c r="O33" s="44"/>
      <c r="P33" s="44"/>
      <c r="Q33" s="38">
        <f>Q32/Q30</f>
        <v>0.669190771135154</v>
      </c>
      <c r="R33" s="43">
        <f>R32/R30</f>
        <v>0.523078177403407</v>
      </c>
      <c r="S33" s="44">
        <f>S32/S30</f>
        <v>0.403304671998874</v>
      </c>
      <c r="T33" s="44"/>
    </row>
    <row r="34" spans="1:21">
      <c r="A34" s="50" t="s">
        <v>178</v>
      </c>
      <c r="B34" s="63"/>
      <c r="C34" s="64"/>
      <c r="D34" s="64"/>
      <c r="E34" s="65"/>
      <c r="F34" s="63"/>
      <c r="G34" s="64"/>
      <c r="H34" s="64"/>
      <c r="I34" s="65"/>
      <c r="J34" s="63"/>
      <c r="K34" s="64"/>
      <c r="L34" s="64"/>
      <c r="M34" s="65"/>
      <c r="N34" s="63"/>
      <c r="O34" s="64"/>
      <c r="P34" s="64"/>
      <c r="Q34" s="65"/>
      <c r="R34" s="63"/>
      <c r="S34" s="64"/>
      <c r="T34" s="64"/>
      <c r="U34" s="65"/>
    </row>
    <row r="35" spans="1:1">
      <c r="A35" s="50" t="s">
        <v>179</v>
      </c>
    </row>
    <row r="36" s="36" customFormat="1"/>
    <row r="37" s="36" customFormat="1"/>
    <row r="38" s="36" customFormat="1"/>
    <row r="39" s="36" customFormat="1"/>
    <row r="40" s="36" customFormat="1"/>
    <row r="41" s="36" customFormat="1"/>
    <row r="42" s="36" customFormat="1"/>
    <row r="43" s="36" customFormat="1"/>
    <row r="44" s="36" customFormat="1"/>
    <row r="45" s="36" customFormat="1"/>
    <row r="46" s="36" customFormat="1"/>
    <row r="47" s="36" customFormat="1"/>
    <row r="48" s="36" customFormat="1"/>
    <row r="49" s="36" customFormat="1"/>
    <row r="50" s="36" customFormat="1"/>
    <row r="51" s="36" customFormat="1"/>
    <row r="52" s="36" customFormat="1"/>
    <row r="53" s="36" customFormat="1"/>
    <row r="54" s="36" customFormat="1"/>
    <row r="55" s="36" customFormat="1"/>
    <row r="56" s="36" customFormat="1"/>
    <row r="57" s="36" customFormat="1"/>
    <row r="58" s="36" customFormat="1"/>
    <row r="59" s="36" customFormat="1"/>
    <row r="60" s="36" customFormat="1"/>
    <row r="61" s="36" customFormat="1"/>
    <row r="62" s="36" customFormat="1"/>
    <row r="63" s="36" customFormat="1"/>
    <row r="64" s="36" customFormat="1"/>
    <row r="65" s="36" customFormat="1"/>
    <row r="66" s="36" customFormat="1"/>
    <row r="67" s="36" customFormat="1"/>
    <row r="68" s="36" customFormat="1"/>
    <row r="69" s="36" customFormat="1"/>
    <row r="70" s="36" customFormat="1"/>
    <row r="71" s="36" customFormat="1"/>
    <row r="72" s="36" customFormat="1"/>
    <row r="73" s="36" customFormat="1"/>
    <row r="74" s="36" customFormat="1"/>
    <row r="75" s="36" customFormat="1"/>
    <row r="76" s="36" customFormat="1"/>
    <row r="77" s="36" customFormat="1"/>
    <row r="78" s="36" customFormat="1"/>
    <row r="79" s="36" customFormat="1"/>
    <row r="80" s="36" customFormat="1"/>
    <row r="81" s="36" customFormat="1"/>
    <row r="82" s="36" customFormat="1"/>
    <row r="83" s="36" customFormat="1"/>
    <row r="84" s="36" customFormat="1"/>
    <row r="85" s="36" customFormat="1"/>
    <row r="86" s="36" customFormat="1"/>
    <row r="87" s="36" customFormat="1"/>
    <row r="88" s="36" customFormat="1"/>
    <row r="89" s="36" customFormat="1"/>
    <row r="90" s="36" customFormat="1"/>
    <row r="91" s="36" customFormat="1"/>
    <row r="92" s="36" customFormat="1"/>
    <row r="93" s="36" customFormat="1"/>
    <row r="94" s="36" customFormat="1"/>
    <row r="95" s="36" customFormat="1"/>
    <row r="96" s="36" customFormat="1"/>
    <row r="97" s="36" customFormat="1"/>
    <row r="98" s="36" customFormat="1"/>
    <row r="99" s="36" customFormat="1"/>
    <row r="100" s="36" customFormat="1"/>
    <row r="101" s="36" customFormat="1"/>
    <row r="102" s="36" customFormat="1"/>
    <row r="103" s="36" customFormat="1"/>
    <row r="104" s="36" customFormat="1"/>
    <row r="105" s="36" customFormat="1"/>
    <row r="106" s="36" customFormat="1"/>
    <row r="107" s="36" customFormat="1"/>
    <row r="108" s="36" customFormat="1"/>
    <row r="109" s="36" customFormat="1"/>
    <row r="110" s="36" customFormat="1"/>
    <row r="111" s="36" customFormat="1"/>
    <row r="112" s="36" customFormat="1"/>
    <row r="113" s="36" customFormat="1"/>
    <row r="114" s="36" customFormat="1"/>
    <row r="115" s="36" customFormat="1"/>
    <row r="116" s="36" customFormat="1"/>
    <row r="117" s="36" customFormat="1"/>
    <row r="118" s="36" customFormat="1"/>
    <row r="119" s="36" customFormat="1"/>
    <row r="120" s="36" customFormat="1"/>
    <row r="121" s="36" customFormat="1"/>
    <row r="122" s="36" customFormat="1"/>
    <row r="123" s="36" customFormat="1"/>
    <row r="124" s="36" customFormat="1"/>
    <row r="125" s="36" customFormat="1"/>
    <row r="126" s="36" customFormat="1"/>
    <row r="127" s="36" customFormat="1"/>
    <row r="128" s="36" customFormat="1"/>
    <row r="129" s="36" customFormat="1"/>
    <row r="130" s="36" customFormat="1"/>
    <row r="131" s="36" customFormat="1"/>
    <row r="132" s="36" customFormat="1"/>
    <row r="133" s="36" customFormat="1"/>
    <row r="134" s="36" customFormat="1"/>
    <row r="135" s="36" customFormat="1"/>
    <row r="136" s="36" customFormat="1"/>
    <row r="137" s="36" customFormat="1"/>
    <row r="138" s="36" customFormat="1"/>
    <row r="139" s="36" customFormat="1"/>
    <row r="140" s="36" customFormat="1"/>
    <row r="141" s="36" customFormat="1"/>
    <row r="142" s="36" customFormat="1"/>
    <row r="143" s="36" customFormat="1"/>
    <row r="144" s="36" customFormat="1"/>
    <row r="145" s="36" customFormat="1"/>
    <row r="146" s="36" customFormat="1"/>
    <row r="147" s="36" customFormat="1"/>
    <row r="148" s="36" customFormat="1"/>
    <row r="149" s="36" customFormat="1"/>
    <row r="150" s="36" customFormat="1"/>
    <row r="151" s="36" customFormat="1"/>
    <row r="152" s="36" customFormat="1"/>
    <row r="153" s="36" customFormat="1"/>
    <row r="154" s="36" customFormat="1"/>
    <row r="155" s="36" customFormat="1"/>
    <row r="156" s="36" customFormat="1"/>
    <row r="157" s="36" customFormat="1"/>
    <row r="158" s="36" customFormat="1"/>
    <row r="159" s="36" customFormat="1"/>
    <row r="160" s="36" customFormat="1"/>
    <row r="161" s="36" customFormat="1"/>
    <row r="162" s="36" customFormat="1"/>
    <row r="163" s="36" customFormat="1"/>
    <row r="164" s="36" customFormat="1"/>
    <row r="165" s="36" customFormat="1"/>
    <row r="166" s="36" customFormat="1"/>
    <row r="167" s="36" customFormat="1"/>
    <row r="168" s="36" customFormat="1"/>
    <row r="169" s="36" customFormat="1"/>
    <row r="170" s="36" customFormat="1"/>
    <row r="171" s="36" customFormat="1"/>
    <row r="172" s="36" customFormat="1"/>
    <row r="173" s="36" customFormat="1"/>
    <row r="174" s="36" customFormat="1"/>
    <row r="175" s="36" customFormat="1"/>
    <row r="176" s="36" customFormat="1"/>
    <row r="177" s="36" customFormat="1"/>
    <row r="178" s="36" customFormat="1"/>
    <row r="179" s="36" customFormat="1"/>
    <row r="180" s="36" customFormat="1"/>
    <row r="181" s="36" customFormat="1"/>
    <row r="182" s="36" customFormat="1"/>
    <row r="183" s="36" customFormat="1"/>
    <row r="184" s="36" customFormat="1"/>
    <row r="185" s="36" customFormat="1"/>
    <row r="186" s="36" customFormat="1"/>
    <row r="187" s="36" customFormat="1"/>
    <row r="188" s="36" customFormat="1"/>
    <row r="189" s="36" customFormat="1"/>
    <row r="190" s="36" customFormat="1"/>
    <row r="191" s="36" customFormat="1"/>
    <row r="192" s="36" customFormat="1"/>
    <row r="193" s="36" customFormat="1"/>
    <row r="194" s="36" customFormat="1"/>
    <row r="195" s="36" customFormat="1"/>
    <row r="196" s="36" customFormat="1"/>
    <row r="197" s="36" customFormat="1"/>
    <row r="198" s="36" customFormat="1"/>
    <row r="199" s="36" customFormat="1"/>
    <row r="200" s="36" customFormat="1"/>
    <row r="201" s="36" customFormat="1"/>
    <row r="202" s="36" customFormat="1"/>
    <row r="203" s="36" customFormat="1"/>
    <row r="204" s="36" customFormat="1"/>
    <row r="205" s="36" customFormat="1"/>
    <row r="206" s="36" customFormat="1"/>
    <row r="207" s="36" customFormat="1"/>
    <row r="208" s="36" customFormat="1"/>
    <row r="209" s="36" customFormat="1"/>
    <row r="210" s="36" customFormat="1"/>
    <row r="211" s="36" customFormat="1"/>
    <row r="212" s="36" customFormat="1"/>
    <row r="213" s="36" customFormat="1"/>
    <row r="214" s="36" customFormat="1"/>
    <row r="215" s="36" customFormat="1"/>
    <row r="216" s="36" customFormat="1"/>
    <row r="217" s="36" customFormat="1"/>
    <row r="218" s="36" customFormat="1"/>
    <row r="219" s="36" customFormat="1"/>
    <row r="220" s="36" customFormat="1"/>
    <row r="221" s="36" customFormat="1"/>
    <row r="222" s="36" customFormat="1"/>
    <row r="223" s="36" customFormat="1"/>
    <row r="224" s="36" customFormat="1"/>
    <row r="225" s="36" customFormat="1"/>
    <row r="226" s="36" customFormat="1"/>
    <row r="227" s="36" customFormat="1"/>
    <row r="228" s="36" customFormat="1"/>
    <row r="229" s="36" customFormat="1"/>
    <row r="230" s="36" customFormat="1"/>
    <row r="231" s="36" customFormat="1"/>
    <row r="232" s="36" customFormat="1"/>
    <row r="233" s="36" customFormat="1"/>
    <row r="234" s="36" customFormat="1"/>
    <row r="235" s="36" customFormat="1"/>
    <row r="236" s="36" customFormat="1"/>
    <row r="237" s="36" customFormat="1"/>
    <row r="238" s="36" customFormat="1"/>
    <row r="239" s="36" customFormat="1"/>
    <row r="240" s="36" customFormat="1"/>
    <row r="241" s="36" customFormat="1"/>
    <row r="242" s="36" customFormat="1"/>
    <row r="243" s="36" customFormat="1"/>
    <row r="244" s="36" customFormat="1"/>
    <row r="245" s="36" customFormat="1"/>
    <row r="246" s="36" customFormat="1"/>
    <row r="247" s="36" customFormat="1"/>
    <row r="248" s="36" customFormat="1"/>
    <row r="249" s="36" customFormat="1"/>
    <row r="250" s="36" customFormat="1"/>
    <row r="251" s="36" customFormat="1"/>
    <row r="252" s="36" customFormat="1"/>
    <row r="253" s="36" customFormat="1"/>
    <row r="254" s="36" customFormat="1"/>
    <row r="255" s="36" customFormat="1"/>
    <row r="256" s="36" customFormat="1"/>
    <row r="257" s="36" customFormat="1"/>
    <row r="258" s="36" customFormat="1"/>
    <row r="259" s="36" customFormat="1"/>
    <row r="260" s="36" customFormat="1"/>
    <row r="261" s="36" customFormat="1"/>
    <row r="262" s="36" customFormat="1"/>
    <row r="263" s="36" customFormat="1"/>
    <row r="264" s="36" customFormat="1"/>
    <row r="265" s="36" customFormat="1"/>
    <row r="266" s="36" customFormat="1"/>
    <row r="267" s="36" customFormat="1"/>
    <row r="268" s="36" customFormat="1"/>
    <row r="269" s="36" customFormat="1"/>
    <row r="270" s="36" customFormat="1"/>
    <row r="271" s="36" customFormat="1"/>
    <row r="272" s="36" customFormat="1"/>
    <row r="273" s="36" customFormat="1"/>
    <row r="274" s="36" customFormat="1"/>
    <row r="275" s="36" customFormat="1"/>
    <row r="276" s="36" customFormat="1"/>
    <row r="277" s="36" customFormat="1"/>
    <row r="278" s="36" customFormat="1"/>
    <row r="279" s="36" customFormat="1"/>
    <row r="280" s="36" customFormat="1"/>
    <row r="281" s="36" customFormat="1"/>
    <row r="282" s="36" customFormat="1"/>
    <row r="283" s="36" customFormat="1"/>
    <row r="284" s="36" customFormat="1"/>
    <row r="285" s="36" customFormat="1"/>
    <row r="286" s="36" customFormat="1"/>
    <row r="287" s="36" customFormat="1"/>
    <row r="288" s="36" customFormat="1"/>
    <row r="289" s="36" customFormat="1"/>
    <row r="290" s="36" customFormat="1"/>
    <row r="291" s="36" customFormat="1"/>
    <row r="292" s="36" customFormat="1"/>
    <row r="293" s="36" customFormat="1"/>
    <row r="294" s="36" customFormat="1"/>
    <row r="295" s="36" customFormat="1"/>
    <row r="296" s="36" customFormat="1"/>
    <row r="297" s="36" customFormat="1"/>
    <row r="298" s="36" customFormat="1"/>
    <row r="299" s="36" customFormat="1"/>
    <row r="300" s="36" customFormat="1"/>
    <row r="301" s="36" customFormat="1"/>
    <row r="302" s="36" customFormat="1"/>
    <row r="303" s="36" customFormat="1"/>
    <row r="304" s="36" customFormat="1"/>
    <row r="305" s="36" customFormat="1"/>
    <row r="306" s="36" customFormat="1"/>
    <row r="307" s="36" customFormat="1"/>
    <row r="308" s="36" customFormat="1"/>
    <row r="309" s="36" customFormat="1"/>
    <row r="310" s="36" customFormat="1"/>
    <row r="311" s="36" customFormat="1"/>
    <row r="312" s="36" customFormat="1"/>
    <row r="313" s="36" customFormat="1"/>
    <row r="314" s="36" customFormat="1"/>
    <row r="315" s="36" customFormat="1"/>
    <row r="316" s="36" customFormat="1"/>
    <row r="317" s="36" customFormat="1"/>
    <row r="318" s="36" customFormat="1"/>
    <row r="319" s="36" customFormat="1"/>
    <row r="320" s="36" customFormat="1"/>
    <row r="321" s="36" customFormat="1"/>
    <row r="322" s="36" customFormat="1"/>
    <row r="323" s="36" customFormat="1"/>
    <row r="324" s="36" customFormat="1"/>
    <row r="325" s="36" customFormat="1"/>
    <row r="326" s="36" customFormat="1"/>
    <row r="327" s="36" customFormat="1"/>
    <row r="328" s="36" customFormat="1"/>
    <row r="329" s="36" customFormat="1"/>
    <row r="330" s="36" customFormat="1"/>
    <row r="331" s="36" customFormat="1"/>
    <row r="332" s="36" customFormat="1"/>
    <row r="333" s="36" customFormat="1"/>
    <row r="334" s="36" customFormat="1"/>
    <row r="335" s="36" customFormat="1"/>
    <row r="336" s="36" customFormat="1"/>
    <row r="337" s="36" customFormat="1"/>
    <row r="338" s="36" customFormat="1"/>
    <row r="339" s="36" customFormat="1"/>
    <row r="340" s="36" customFormat="1"/>
    <row r="341" s="36" customFormat="1"/>
    <row r="342" s="36" customFormat="1"/>
    <row r="343" s="36" customFormat="1"/>
    <row r="344" s="36" customFormat="1"/>
    <row r="345" s="36" customFormat="1"/>
    <row r="346" s="36" customFormat="1"/>
    <row r="347" s="36" customFormat="1"/>
    <row r="348" s="36" customFormat="1"/>
    <row r="349" s="36" customFormat="1"/>
    <row r="350" s="36" customFormat="1"/>
    <row r="351" s="36" customFormat="1"/>
    <row r="352" s="36" customFormat="1"/>
    <row r="353" s="36" customFormat="1"/>
    <row r="354" s="36" customFormat="1"/>
    <row r="355" s="36" customFormat="1"/>
    <row r="356" s="36" customFormat="1"/>
    <row r="357" s="36" customFormat="1"/>
    <row r="358" s="36" customFormat="1"/>
    <row r="359" s="36" customFormat="1"/>
    <row r="360" s="36" customFormat="1"/>
    <row r="361" s="36" customFormat="1"/>
    <row r="362" s="36" customFormat="1"/>
    <row r="363" s="36" customFormat="1"/>
    <row r="364" s="36" customFormat="1"/>
    <row r="365" s="36" customFormat="1"/>
    <row r="366" s="36" customFormat="1"/>
    <row r="367" s="36" customFormat="1"/>
    <row r="368" s="36" customFormat="1"/>
    <row r="369" s="36" customFormat="1"/>
    <row r="370" s="36" customFormat="1"/>
    <row r="371" s="36" customFormat="1"/>
    <row r="372" s="36" customFormat="1"/>
    <row r="373" s="36" customFormat="1"/>
    <row r="374" s="36" customFormat="1"/>
    <row r="375" s="36" customFormat="1"/>
    <row r="376" s="36" customFormat="1"/>
    <row r="377" s="36" customFormat="1"/>
    <row r="378" s="36" customFormat="1"/>
    <row r="379" s="36" customFormat="1"/>
    <row r="380" s="36" customFormat="1"/>
    <row r="381" s="36" customFormat="1"/>
    <row r="382" s="36" customFormat="1"/>
    <row r="383" s="36" customFormat="1"/>
    <row r="384" s="36" customFormat="1"/>
    <row r="385" s="36" customFormat="1"/>
    <row r="386" s="36" customFormat="1"/>
    <row r="387" s="36" customFormat="1"/>
    <row r="388" s="36" customFormat="1"/>
    <row r="389" s="36" customFormat="1"/>
    <row r="390" s="36" customFormat="1"/>
    <row r="391" s="36" customFormat="1"/>
    <row r="392" s="36" customFormat="1"/>
    <row r="393" s="36" customFormat="1"/>
    <row r="394" s="36" customFormat="1"/>
    <row r="395" s="36" customFormat="1"/>
    <row r="396" s="36" customFormat="1"/>
    <row r="397" s="36" customFormat="1"/>
    <row r="398" s="36" customFormat="1"/>
    <row r="399" s="36" customFormat="1"/>
    <row r="400" s="36" customFormat="1"/>
    <row r="401" s="36" customFormat="1"/>
    <row r="402" s="36" customFormat="1"/>
    <row r="403" s="36" customFormat="1"/>
    <row r="404" s="36" customFormat="1"/>
    <row r="405" s="36" customFormat="1"/>
    <row r="406" s="36" customFormat="1"/>
    <row r="407" s="36" customFormat="1"/>
    <row r="408" s="36" customFormat="1"/>
    <row r="409" s="36" customFormat="1"/>
    <row r="410" s="36" customFormat="1"/>
    <row r="411" s="36" customFormat="1"/>
    <row r="412" s="36" customFormat="1"/>
    <row r="413" s="36" customFormat="1"/>
    <row r="414" s="36" customFormat="1"/>
    <row r="415" s="36" customFormat="1"/>
    <row r="416" s="36" customFormat="1"/>
    <row r="417" s="36" customFormat="1"/>
    <row r="418" s="36" customFormat="1"/>
    <row r="419" s="36" customFormat="1"/>
    <row r="420" s="36" customFormat="1"/>
    <row r="421" s="36" customFormat="1"/>
    <row r="422" s="36" customFormat="1"/>
    <row r="423" s="36" customFormat="1"/>
    <row r="424" s="36" customFormat="1"/>
    <row r="425" s="36" customFormat="1"/>
    <row r="426" s="36" customFormat="1"/>
    <row r="427" s="36" customFormat="1"/>
    <row r="428" s="36" customFormat="1"/>
    <row r="429" s="36" customFormat="1"/>
    <row r="430" s="36" customFormat="1"/>
    <row r="431" s="36" customFormat="1"/>
    <row r="432" s="36" customFormat="1"/>
    <row r="433" s="36" customFormat="1"/>
    <row r="434" s="36" customFormat="1"/>
    <row r="435" s="36" customFormat="1"/>
    <row r="436" s="36" customFormat="1"/>
    <row r="437" s="36" customFormat="1"/>
    <row r="438" s="36" customFormat="1"/>
    <row r="439" s="36" customFormat="1"/>
    <row r="440" s="36" customFormat="1"/>
    <row r="441" s="36" customFormat="1"/>
    <row r="442" s="36" customFormat="1"/>
    <row r="443" s="36" customFormat="1"/>
    <row r="444" s="36" customFormat="1"/>
    <row r="445" s="36" customFormat="1"/>
    <row r="446" s="36" customFormat="1"/>
    <row r="447" s="36" customFormat="1"/>
    <row r="448" s="36" customFormat="1"/>
    <row r="449" s="36" customFormat="1"/>
    <row r="450" s="36" customFormat="1"/>
    <row r="451" s="36" customFormat="1"/>
    <row r="452" s="36" customFormat="1"/>
    <row r="453" s="36" customFormat="1"/>
    <row r="454" s="36" customFormat="1"/>
    <row r="455" s="36" customFormat="1"/>
    <row r="456" s="36" customFormat="1"/>
    <row r="457" s="36" customFormat="1"/>
    <row r="458" s="36" customFormat="1"/>
    <row r="459" s="36" customFormat="1"/>
    <row r="460" s="36" customFormat="1"/>
    <row r="461" s="36" customFormat="1"/>
    <row r="462" s="36" customFormat="1"/>
    <row r="463" s="36" customFormat="1"/>
    <row r="464" s="36" customFormat="1"/>
    <row r="465" s="36" customFormat="1"/>
    <row r="466" s="36" customFormat="1"/>
    <row r="467" s="36" customFormat="1"/>
    <row r="468" s="36" customFormat="1"/>
    <row r="469" s="36" customFormat="1"/>
    <row r="470" s="36" customFormat="1"/>
    <row r="471" s="36" customFormat="1"/>
    <row r="472" s="36" customFormat="1"/>
    <row r="473" s="36" customFormat="1"/>
    <row r="474" s="36" customFormat="1"/>
    <row r="475" s="36" customFormat="1"/>
    <row r="476" s="36" customFormat="1"/>
    <row r="477" s="36" customFormat="1"/>
    <row r="478" s="36" customFormat="1"/>
    <row r="479" s="36" customFormat="1"/>
    <row r="480" s="36" customFormat="1"/>
    <row r="481" s="36" customFormat="1"/>
    <row r="482" s="36" customFormat="1"/>
    <row r="483" s="36" customFormat="1"/>
    <row r="484" s="36" customFormat="1"/>
    <row r="485" s="36" customFormat="1"/>
    <row r="486" s="36" customFormat="1"/>
    <row r="487" s="36" customFormat="1"/>
    <row r="488" s="36" customFormat="1"/>
    <row r="489" s="36" customFormat="1"/>
    <row r="490" s="36" customFormat="1"/>
    <row r="491" s="36" customFormat="1"/>
    <row r="492" s="36" customFormat="1"/>
    <row r="493" s="36" customFormat="1"/>
    <row r="494" s="36" customFormat="1"/>
    <row r="495" s="36" customFormat="1"/>
    <row r="496" s="36" customFormat="1"/>
    <row r="497" s="36" customFormat="1"/>
    <row r="498" s="36" customFormat="1"/>
    <row r="499" s="36" customFormat="1"/>
    <row r="500" s="36" customFormat="1"/>
    <row r="501" s="36" customFormat="1"/>
    <row r="502" s="36" customFormat="1"/>
    <row r="503" s="36" customFormat="1"/>
    <row r="504" s="36" customFormat="1"/>
    <row r="505" s="36" customFormat="1"/>
    <row r="506" s="36" customFormat="1"/>
    <row r="507" s="36" customFormat="1"/>
    <row r="508" s="36" customFormat="1"/>
    <row r="509" s="36" customFormat="1"/>
    <row r="510" s="36" customFormat="1"/>
    <row r="511" s="36" customFormat="1"/>
    <row r="512" s="36" customFormat="1"/>
    <row r="513" s="36" customFormat="1"/>
    <row r="514" s="36" customFormat="1"/>
    <row r="515" s="36" customFormat="1"/>
    <row r="516" s="36" customFormat="1"/>
    <row r="517" s="36" customFormat="1"/>
    <row r="518" s="36" customFormat="1"/>
    <row r="519" s="36" customFormat="1"/>
    <row r="520" s="36" customFormat="1"/>
    <row r="521" s="36" customFormat="1"/>
    <row r="522" s="36" customFormat="1"/>
    <row r="523" s="36" customFormat="1"/>
    <row r="524" s="36" customFormat="1"/>
    <row r="525" s="36" customFormat="1"/>
    <row r="526" s="36" customFormat="1"/>
    <row r="527" s="36" customFormat="1"/>
    <row r="528" s="36" customFormat="1"/>
    <row r="529" s="36" customFormat="1"/>
    <row r="530" s="36" customFormat="1"/>
    <row r="531" s="36" customFormat="1"/>
    <row r="532" s="36" customFormat="1"/>
    <row r="533" s="36" customFormat="1"/>
    <row r="534" s="36" customFormat="1"/>
    <row r="535" s="36" customFormat="1"/>
    <row r="536" s="36" customFormat="1"/>
    <row r="537" s="36" customFormat="1"/>
    <row r="538" s="36" customFormat="1"/>
    <row r="539" s="36" customFormat="1"/>
    <row r="540" s="36" customFormat="1"/>
    <row r="541" s="36" customFormat="1"/>
    <row r="542" s="36" customFormat="1"/>
    <row r="543" s="36" customFormat="1"/>
    <row r="544" s="36" customFormat="1"/>
    <row r="545" s="36" customFormat="1"/>
    <row r="546" s="36" customFormat="1"/>
    <row r="547" s="36" customFormat="1"/>
    <row r="548" s="36" customFormat="1"/>
    <row r="549" s="36" customFormat="1"/>
    <row r="550" s="36" customFormat="1"/>
    <row r="551" s="36" customFormat="1"/>
    <row r="552" s="36" customFormat="1"/>
    <row r="553" s="36" customFormat="1"/>
    <row r="554" s="36" customFormat="1"/>
    <row r="555" s="36" customFormat="1"/>
    <row r="556" s="36" customFormat="1"/>
    <row r="557" s="36" customFormat="1"/>
    <row r="558" s="36" customFormat="1"/>
    <row r="559" s="36" customFormat="1"/>
    <row r="560" s="36" customFormat="1"/>
    <row r="561" s="36" customFormat="1"/>
    <row r="562" s="36" customFormat="1"/>
    <row r="563" s="36" customFormat="1"/>
    <row r="564" s="36" customFormat="1"/>
    <row r="565" s="36" customFormat="1"/>
    <row r="566" s="36" customFormat="1"/>
    <row r="567" s="36" customFormat="1"/>
    <row r="568" s="36" customFormat="1"/>
    <row r="569" s="36" customFormat="1"/>
    <row r="570" s="36" customFormat="1"/>
    <row r="571" s="36" customFormat="1"/>
    <row r="572" s="36" customFormat="1"/>
    <row r="573" s="36" customFormat="1"/>
    <row r="574" s="36" customFormat="1"/>
    <row r="575" s="36" customFormat="1"/>
    <row r="576" s="36" customFormat="1"/>
    <row r="577" s="36" customFormat="1"/>
    <row r="578" s="36" customFormat="1"/>
    <row r="579" s="36" customFormat="1"/>
    <row r="580" s="36" customFormat="1"/>
    <row r="581" s="36" customFormat="1"/>
    <row r="582" s="36" customFormat="1"/>
    <row r="583" s="36" customFormat="1"/>
    <row r="584" s="36" customFormat="1"/>
    <row r="585" s="36" customFormat="1"/>
    <row r="586" s="36" customFormat="1"/>
    <row r="587" s="36" customFormat="1"/>
    <row r="588" s="36" customFormat="1"/>
    <row r="589" s="36" customFormat="1"/>
    <row r="590" s="36" customFormat="1"/>
    <row r="591" s="36" customFormat="1"/>
    <row r="592" s="36" customFormat="1"/>
    <row r="593" s="36" customFormat="1"/>
    <row r="594" s="36" customFormat="1"/>
    <row r="595" s="36" customFormat="1"/>
    <row r="596" s="36" customFormat="1"/>
    <row r="597" s="36" customFormat="1"/>
    <row r="598" s="36" customFormat="1"/>
    <row r="599" s="36" customFormat="1"/>
    <row r="600" s="36" customFormat="1"/>
    <row r="601" s="36" customFormat="1"/>
    <row r="602" s="36" customFormat="1"/>
    <row r="603" s="36" customFormat="1"/>
    <row r="604" s="36" customFormat="1"/>
    <row r="605" s="36" customFormat="1"/>
    <row r="606" s="36" customFormat="1"/>
    <row r="607" s="36" customFormat="1"/>
    <row r="608" s="36" customFormat="1"/>
    <row r="609" s="36" customFormat="1"/>
    <row r="610" s="36" customFormat="1"/>
    <row r="611" s="36" customFormat="1"/>
    <row r="612" s="36" customFormat="1"/>
    <row r="613" s="36" customFormat="1"/>
    <row r="614" s="36" customFormat="1"/>
    <row r="615" s="36" customFormat="1"/>
    <row r="616" s="36" customFormat="1"/>
    <row r="617" s="36" customFormat="1"/>
    <row r="618" s="36" customFormat="1"/>
    <row r="619" s="36" customFormat="1"/>
    <row r="620" s="36" customFormat="1"/>
    <row r="621" s="36" customFormat="1"/>
    <row r="622" s="36" customFormat="1"/>
    <row r="623" s="36" customFormat="1"/>
    <row r="624" s="36" customFormat="1"/>
    <row r="625" s="36" customFormat="1"/>
    <row r="626" s="36" customFormat="1"/>
    <row r="627" s="36" customFormat="1"/>
    <row r="628" s="36" customFormat="1"/>
    <row r="629" s="36" customFormat="1"/>
    <row r="630" s="36" customFormat="1"/>
    <row r="631" s="36" customFormat="1"/>
    <row r="632" s="36" customFormat="1"/>
    <row r="633" s="36" customFormat="1"/>
    <row r="634" s="36" customFormat="1"/>
    <row r="635" s="36" customFormat="1"/>
    <row r="636" s="36" customFormat="1"/>
    <row r="637" s="36" customFormat="1"/>
    <row r="638" s="36" customFormat="1"/>
    <row r="639" s="36" customFormat="1"/>
    <row r="640" s="36" customFormat="1"/>
    <row r="641" s="36" customFormat="1"/>
    <row r="642" s="36" customFormat="1"/>
    <row r="643" s="36" customFormat="1"/>
    <row r="644" s="36" customFormat="1"/>
    <row r="645" s="36" customFormat="1"/>
    <row r="646" s="36" customFormat="1"/>
    <row r="647" s="36" customFormat="1"/>
    <row r="648" s="36" customFormat="1"/>
    <row r="649" s="36" customFormat="1"/>
    <row r="650" s="36" customFormat="1"/>
    <row r="651" s="36" customFormat="1"/>
    <row r="652" s="36" customFormat="1"/>
    <row r="653" s="36" customFormat="1"/>
    <row r="654" s="36" customFormat="1"/>
    <row r="655" s="36" customFormat="1"/>
    <row r="656" s="36" customFormat="1"/>
    <row r="657" s="36" customFormat="1"/>
    <row r="658" s="36" customFormat="1"/>
    <row r="659" s="36" customFormat="1"/>
    <row r="660" s="36" customFormat="1"/>
    <row r="661" s="36" customFormat="1"/>
    <row r="662" s="36" customFormat="1"/>
    <row r="663" s="36" customFormat="1"/>
    <row r="664" s="36" customFormat="1"/>
    <row r="665" s="36" customFormat="1"/>
    <row r="666" s="36" customFormat="1"/>
    <row r="667" s="36" customFormat="1"/>
    <row r="668" s="36" customFormat="1"/>
    <row r="669" s="36" customFormat="1"/>
    <row r="670" s="36" customFormat="1"/>
    <row r="671" s="36" customFormat="1"/>
    <row r="672" s="36" customFormat="1"/>
    <row r="673" s="36" customFormat="1"/>
    <row r="674" s="36" customFormat="1"/>
    <row r="675" s="36" customFormat="1"/>
    <row r="676" s="36" customFormat="1"/>
    <row r="677" s="36" customFormat="1"/>
    <row r="678" s="36" customFormat="1"/>
    <row r="679" s="36" customFormat="1"/>
    <row r="680" s="36" customFormat="1"/>
    <row r="681" s="36" customFormat="1"/>
    <row r="682" s="36" customFormat="1"/>
    <row r="683" s="36" customFormat="1"/>
    <row r="684" s="36" customFormat="1"/>
    <row r="685" s="36" customFormat="1"/>
    <row r="686" s="36" customFormat="1"/>
    <row r="687" s="36" customFormat="1"/>
    <row r="688" s="36" customFormat="1"/>
    <row r="689" s="36" customFormat="1"/>
    <row r="690" s="36" customFormat="1"/>
    <row r="691" s="36" customFormat="1"/>
    <row r="692" s="36" customFormat="1"/>
    <row r="693" s="36" customFormat="1"/>
    <row r="694" s="36" customFormat="1"/>
    <row r="695" s="36" customFormat="1"/>
    <row r="696" s="36" customFormat="1"/>
    <row r="697" s="36" customFormat="1"/>
    <row r="698" s="36" customFormat="1"/>
    <row r="699" s="36" customFormat="1"/>
    <row r="700" s="36" customFormat="1"/>
    <row r="701" s="36" customFormat="1"/>
    <row r="702" s="36" customFormat="1"/>
    <row r="703" s="36" customFormat="1"/>
    <row r="704" s="36" customFormat="1"/>
    <row r="705" s="36" customFormat="1"/>
    <row r="706" s="36" customFormat="1"/>
    <row r="707" s="36" customFormat="1"/>
    <row r="708" s="36" customFormat="1"/>
    <row r="709" s="36" customFormat="1"/>
    <row r="710" s="36" customFormat="1"/>
    <row r="711" s="36" customFormat="1"/>
    <row r="712" s="36" customFormat="1"/>
    <row r="713" s="36" customFormat="1"/>
    <row r="714" s="36" customFormat="1"/>
    <row r="715" s="36" customFormat="1"/>
    <row r="716" s="36" customFormat="1"/>
    <row r="717" s="36" customFormat="1"/>
    <row r="718" s="36" customFormat="1"/>
    <row r="719" s="36" customFormat="1"/>
    <row r="720" s="36" customFormat="1"/>
    <row r="721" s="36" customFormat="1"/>
    <row r="722" s="36" customFormat="1"/>
    <row r="723" s="36" customFormat="1"/>
    <row r="724" s="36" customFormat="1"/>
    <row r="725" s="36" customFormat="1"/>
    <row r="726" s="36" customFormat="1"/>
    <row r="727" s="36" customFormat="1"/>
    <row r="728" s="36" customFormat="1"/>
    <row r="729" s="36" customFormat="1"/>
    <row r="730" s="36" customFormat="1"/>
    <row r="731" s="36" customFormat="1"/>
    <row r="732" s="36" customFormat="1"/>
    <row r="733" s="36" customFormat="1"/>
    <row r="734" s="36" customFormat="1"/>
    <row r="735" s="36" customFormat="1"/>
    <row r="736" s="36" customFormat="1"/>
    <row r="737" s="36" customFormat="1"/>
    <row r="738" s="36" customFormat="1"/>
    <row r="739" s="36" customFormat="1"/>
    <row r="740" s="36" customFormat="1"/>
    <row r="741" s="36" customFormat="1"/>
    <row r="742" s="36" customFormat="1"/>
    <row r="743" s="36" customFormat="1"/>
    <row r="744" s="36" customFormat="1"/>
    <row r="745" s="36" customFormat="1"/>
    <row r="746" s="36" customFormat="1"/>
    <row r="747" s="36" customFormat="1"/>
    <row r="748" s="36" customFormat="1"/>
    <row r="749" s="36" customFormat="1"/>
    <row r="750" s="36" customFormat="1"/>
    <row r="751" s="36" customFormat="1"/>
    <row r="752" s="36" customFormat="1"/>
    <row r="753" s="36" customFormat="1"/>
    <row r="754" s="36" customFormat="1"/>
    <row r="755" s="36" customFormat="1"/>
    <row r="756" s="36" customFormat="1"/>
    <row r="757" s="36" customFormat="1"/>
    <row r="758" s="36" customFormat="1"/>
    <row r="759" s="36" customFormat="1"/>
    <row r="760" s="36" customFormat="1"/>
    <row r="761" s="36" customFormat="1"/>
    <row r="762" s="36" customFormat="1"/>
    <row r="763" s="36" customFormat="1"/>
    <row r="764" s="36" customFormat="1"/>
    <row r="765" s="36" customFormat="1"/>
    <row r="766" s="36" customFormat="1"/>
    <row r="767" s="36" customFormat="1"/>
    <row r="768" s="36" customFormat="1"/>
    <row r="769" s="36" customFormat="1"/>
    <row r="770" s="36" customFormat="1"/>
    <row r="771" s="36" customFormat="1"/>
    <row r="772" s="36" customFormat="1"/>
    <row r="773" s="36" customFormat="1"/>
    <row r="774" s="36" customFormat="1"/>
    <row r="775" s="36" customFormat="1"/>
    <row r="776" s="36" customFormat="1"/>
    <row r="777" s="36" customFormat="1"/>
    <row r="778" s="36" customFormat="1"/>
    <row r="779" s="36" customFormat="1"/>
    <row r="780" s="36" customFormat="1"/>
    <row r="781" s="36" customFormat="1"/>
    <row r="782" s="36" customFormat="1"/>
    <row r="783" s="36" customFormat="1"/>
    <row r="784" s="36" customFormat="1"/>
    <row r="785" s="36" customFormat="1"/>
    <row r="786" s="36" customFormat="1"/>
    <row r="787" s="36" customFormat="1"/>
    <row r="788" s="36" customFormat="1"/>
    <row r="789" s="36" customFormat="1"/>
    <row r="790" s="36" customFormat="1"/>
    <row r="791" s="36" customFormat="1"/>
    <row r="792" s="36" customFormat="1"/>
    <row r="793" s="36" customFormat="1"/>
    <row r="794" s="36" customFormat="1"/>
    <row r="795" s="36" customFormat="1"/>
    <row r="796" s="36" customFormat="1"/>
    <row r="797" s="36" customFormat="1"/>
    <row r="798" s="36" customFormat="1"/>
    <row r="799" s="36" customFormat="1"/>
    <row r="800" s="36" customFormat="1"/>
    <row r="801" s="36" customFormat="1"/>
    <row r="802" s="36" customFormat="1"/>
    <row r="803" s="36" customFormat="1"/>
    <row r="804" s="36" customFormat="1"/>
    <row r="805" s="36" customFormat="1"/>
    <row r="806" s="36" customFormat="1"/>
    <row r="807" s="36" customFormat="1"/>
    <row r="808" s="36" customFormat="1"/>
    <row r="809" s="36" customFormat="1"/>
    <row r="810" s="36" customFormat="1"/>
    <row r="811" s="36" customFormat="1"/>
    <row r="812" s="36" customFormat="1"/>
    <row r="813" s="36" customFormat="1"/>
    <row r="814" s="36" customFormat="1"/>
    <row r="815" s="36" customFormat="1"/>
    <row r="816" s="36" customFormat="1"/>
    <row r="817" s="36" customFormat="1"/>
    <row r="818" s="36" customFormat="1"/>
    <row r="819" s="36" customFormat="1"/>
    <row r="820" s="36" customFormat="1"/>
    <row r="821" s="36" customFormat="1"/>
    <row r="822" s="36" customFormat="1"/>
    <row r="823" s="36" customFormat="1"/>
    <row r="824" s="36" customFormat="1"/>
    <row r="825" s="36" customFormat="1"/>
    <row r="826" s="36" customFormat="1"/>
    <row r="827" s="36" customFormat="1"/>
    <row r="828" s="36" customFormat="1"/>
    <row r="829" s="36" customFormat="1"/>
    <row r="830" s="36" customFormat="1"/>
    <row r="831" s="36" customFormat="1"/>
    <row r="832" s="36" customFormat="1"/>
    <row r="833" s="36" customFormat="1"/>
    <row r="834" s="36" customFormat="1"/>
    <row r="835" s="36" customFormat="1"/>
    <row r="836" s="36" customFormat="1"/>
    <row r="837" s="36" customFormat="1"/>
    <row r="838" s="36" customFormat="1"/>
    <row r="839" s="36" customFormat="1"/>
    <row r="840" s="36" customFormat="1"/>
    <row r="841" s="36" customFormat="1"/>
    <row r="842" s="36" customFormat="1"/>
    <row r="843" s="36" customFormat="1"/>
    <row r="844" s="36" customFormat="1"/>
    <row r="845" s="36" customFormat="1"/>
    <row r="846" s="36" customFormat="1"/>
    <row r="847" s="36" customFormat="1"/>
    <row r="848" s="36" customFormat="1"/>
    <row r="849" s="36" customFormat="1"/>
    <row r="850" s="36" customFormat="1"/>
    <row r="851" s="36" customFormat="1"/>
    <row r="852" s="36" customFormat="1"/>
    <row r="853" s="36" customFormat="1"/>
    <row r="854" s="36" customFormat="1"/>
    <row r="855" s="36" customFormat="1"/>
    <row r="856" s="36" customFormat="1"/>
    <row r="857" s="36" customFormat="1"/>
    <row r="858" s="36" customFormat="1"/>
    <row r="859" s="36" customFormat="1"/>
    <row r="860" s="36" customFormat="1"/>
    <row r="861" s="36" customFormat="1"/>
    <row r="862" s="36" customFormat="1"/>
    <row r="863" s="36" customFormat="1"/>
    <row r="864" s="36" customFormat="1"/>
    <row r="865" s="36" customFormat="1"/>
    <row r="866" s="36" customFormat="1"/>
    <row r="867" s="36" customFormat="1"/>
    <row r="868" s="36" customFormat="1"/>
    <row r="869" s="36" customFormat="1"/>
    <row r="870" s="36" customFormat="1"/>
    <row r="871" s="36" customFormat="1"/>
    <row r="872" s="36" customFormat="1"/>
    <row r="873" s="36" customFormat="1"/>
    <row r="874" s="36" customFormat="1"/>
    <row r="875" s="36" customFormat="1"/>
    <row r="876" s="36" customFormat="1"/>
    <row r="877" s="36" customFormat="1"/>
    <row r="878" s="36" customFormat="1"/>
    <row r="879" s="36" customFormat="1"/>
    <row r="880" s="36" customFormat="1"/>
    <row r="881" s="36" customFormat="1"/>
    <row r="882" s="36" customFormat="1"/>
    <row r="883" s="36" customFormat="1"/>
    <row r="884" s="36" customFormat="1"/>
    <row r="885" s="36" customFormat="1"/>
    <row r="886" s="36" customFormat="1"/>
    <row r="887" s="36" customFormat="1"/>
    <row r="888" s="36" customFormat="1"/>
    <row r="889" s="36" customFormat="1"/>
    <row r="890" s="36" customFormat="1"/>
    <row r="891" s="36" customFormat="1"/>
    <row r="892" s="36" customFormat="1"/>
    <row r="893" s="36" customFormat="1"/>
    <row r="894" s="36" customFormat="1"/>
    <row r="895" s="36" customFormat="1"/>
    <row r="896" s="36" customFormat="1"/>
    <row r="897" s="36" customFormat="1"/>
    <row r="898" s="36" customFormat="1"/>
    <row r="899" s="36" customFormat="1"/>
    <row r="900" s="36" customFormat="1"/>
    <row r="901" s="36" customFormat="1"/>
    <row r="902" s="36" customFormat="1"/>
    <row r="903" s="36" customFormat="1"/>
    <row r="904" s="36" customFormat="1"/>
    <row r="905" s="36" customFormat="1"/>
    <row r="906" s="36" customFormat="1"/>
    <row r="907" s="36" customFormat="1"/>
    <row r="908" s="36" customFormat="1"/>
    <row r="909" s="36" customFormat="1"/>
    <row r="910" s="36" customFormat="1"/>
    <row r="911" s="36" customFormat="1"/>
    <row r="912" s="36" customFormat="1"/>
    <row r="913" s="36" customFormat="1"/>
    <row r="914" s="36" customFormat="1"/>
    <row r="915" s="36" customFormat="1"/>
    <row r="916" s="36" customFormat="1"/>
    <row r="917" s="36" customFormat="1"/>
    <row r="918" s="36" customFormat="1"/>
    <row r="919" s="36" customFormat="1"/>
    <row r="920" s="36" customFormat="1"/>
    <row r="921" s="36" customFormat="1"/>
    <row r="922" s="36" customFormat="1"/>
    <row r="923" s="36" customFormat="1"/>
    <row r="924" s="36" customFormat="1"/>
    <row r="925" s="36" customFormat="1"/>
    <row r="926" s="36" customFormat="1"/>
    <row r="927" s="36" customFormat="1"/>
    <row r="928" s="36" customFormat="1"/>
    <row r="929" s="36" customFormat="1"/>
    <row r="930" s="36" customFormat="1"/>
    <row r="931" s="36" customFormat="1"/>
    <row r="932" s="36" customFormat="1"/>
    <row r="933" s="36" customFormat="1"/>
    <row r="934" s="36" customFormat="1"/>
    <row r="935" s="36" customFormat="1"/>
    <row r="936" s="36" customFormat="1"/>
    <row r="937" s="36" customFormat="1"/>
    <row r="938" s="36" customFormat="1"/>
    <row r="939" s="36" customFormat="1"/>
    <row r="940" s="36" customFormat="1"/>
    <row r="941" s="36" customFormat="1"/>
    <row r="942" s="36" customFormat="1"/>
    <row r="943" s="36" customFormat="1"/>
    <row r="944" s="36" customFormat="1"/>
    <row r="945" s="36" customFormat="1"/>
    <row r="946" s="36" customFormat="1"/>
    <row r="947" s="36" customFormat="1"/>
    <row r="948" s="36" customFormat="1"/>
    <row r="949" s="36" customFormat="1"/>
    <row r="950" s="36" customFormat="1"/>
    <row r="951" s="36" customFormat="1"/>
    <row r="952" s="36" customFormat="1"/>
    <row r="953" s="36" customFormat="1"/>
    <row r="954" s="36" customFormat="1"/>
    <row r="955" s="36" customFormat="1"/>
    <row r="956" s="36" customFormat="1"/>
    <row r="957" s="36" customFormat="1"/>
    <row r="958" s="36" customFormat="1"/>
    <row r="959" s="36" customFormat="1"/>
    <row r="960" s="36" customFormat="1"/>
    <row r="961" s="36" customFormat="1"/>
    <row r="962" s="36" customFormat="1"/>
    <row r="963" s="36" customFormat="1"/>
    <row r="964" s="36" customFormat="1"/>
    <row r="965" s="36" customFormat="1"/>
    <row r="966" s="36" customFormat="1"/>
    <row r="967" s="36" customFormat="1"/>
    <row r="968" s="36" customFormat="1"/>
    <row r="969" s="36" customFormat="1"/>
    <row r="970" s="36" customFormat="1"/>
    <row r="971" s="36" customFormat="1"/>
    <row r="972" s="36" customFormat="1"/>
    <row r="973" s="36" customFormat="1"/>
    <row r="974" s="36" customFormat="1"/>
    <row r="975" s="36" customFormat="1"/>
    <row r="976" s="36" customFormat="1"/>
    <row r="977" s="36" customFormat="1"/>
    <row r="978" s="36" customFormat="1"/>
    <row r="979" s="36" customFormat="1"/>
    <row r="980" s="36" customFormat="1"/>
    <row r="981" s="36" customFormat="1"/>
    <row r="982" s="36" customFormat="1"/>
    <row r="983" s="36" customFormat="1"/>
    <row r="984" s="36" customFormat="1"/>
    <row r="985" s="36" customFormat="1"/>
    <row r="986" s="36" customFormat="1"/>
    <row r="987" s="36" customFormat="1"/>
    <row r="988" s="36" customFormat="1"/>
    <row r="989" s="36" customFormat="1"/>
    <row r="990" s="36" customFormat="1"/>
    <row r="991" s="36" customFormat="1"/>
    <row r="992" s="36" customFormat="1"/>
    <row r="993" s="36" customFormat="1"/>
    <row r="994" s="36" customFormat="1"/>
    <row r="995" s="36" customFormat="1"/>
    <row r="996" s="36" customFormat="1"/>
    <row r="997" s="36" customFormat="1"/>
    <row r="998" s="36" customFormat="1"/>
    <row r="999" s="36" customFormat="1"/>
    <row r="1000" s="36" customFormat="1"/>
    <row r="1001" s="36" customFormat="1"/>
    <row r="1002" s="36" customFormat="1"/>
    <row r="1003" s="36" customFormat="1"/>
    <row r="1004" s="36" customFormat="1"/>
    <row r="1005" s="36" customFormat="1"/>
    <row r="1006" s="36" customFormat="1"/>
    <row r="1007" s="36" customFormat="1"/>
    <row r="1008" s="36" customFormat="1"/>
    <row r="1009" s="36" customFormat="1"/>
    <row r="1010" s="36" customFormat="1"/>
    <row r="1011" s="36" customFormat="1"/>
    <row r="1012" s="36" customFormat="1"/>
    <row r="1013" s="36" customFormat="1"/>
    <row r="1014" s="36" customFormat="1"/>
    <row r="1015" s="36" customFormat="1"/>
    <row r="1016" s="36" customFormat="1"/>
    <row r="1017" s="36" customFormat="1"/>
    <row r="1018" s="36" customFormat="1"/>
    <row r="1019" s="36" customFormat="1"/>
    <row r="1020" s="36" customFormat="1"/>
    <row r="1021" s="36" customFormat="1"/>
    <row r="1022" s="36" customFormat="1"/>
    <row r="1023" s="36" customFormat="1"/>
    <row r="1024" s="36" customFormat="1"/>
    <row r="1025" s="36" customFormat="1"/>
    <row r="1026" s="36" customFormat="1"/>
    <row r="1027" s="36" customFormat="1"/>
    <row r="1028" s="36" customFormat="1"/>
    <row r="1029" s="36" customFormat="1"/>
    <row r="1030" s="36" customFormat="1"/>
    <row r="1031" s="36" customFormat="1"/>
    <row r="1032" s="36" customFormat="1"/>
    <row r="1033" s="36" customFormat="1"/>
    <row r="1034" s="36" customFormat="1"/>
    <row r="1035" s="36" customFormat="1"/>
    <row r="1036" s="36" customFormat="1"/>
    <row r="1037" s="36" customFormat="1"/>
    <row r="1038" s="36" customFormat="1"/>
    <row r="1039" s="36" customFormat="1"/>
    <row r="1040" s="36" customFormat="1"/>
    <row r="1041" s="36" customFormat="1"/>
    <row r="1042" s="36" customFormat="1"/>
    <row r="1043" s="36" customFormat="1"/>
    <row r="1044" s="36" customFormat="1"/>
    <row r="1045" s="36" customFormat="1"/>
    <row r="1046" s="36" customFormat="1"/>
    <row r="1047" s="36" customFormat="1"/>
    <row r="1048" s="36" customFormat="1"/>
    <row r="1049" s="36" customFormat="1"/>
    <row r="1050" s="36" customFormat="1"/>
    <row r="1051" s="36" customFormat="1"/>
    <row r="1052" s="36" customFormat="1"/>
    <row r="1053" s="36" customFormat="1"/>
    <row r="1054" s="36" customFormat="1"/>
    <row r="1055" s="36" customFormat="1"/>
    <row r="1056" s="36" customFormat="1"/>
    <row r="1057" s="36" customFormat="1"/>
    <row r="1058" s="36" customFormat="1"/>
    <row r="1059" s="36" customFormat="1"/>
    <row r="1060" s="36" customFormat="1"/>
    <row r="1061" s="36" customFormat="1"/>
    <row r="1062" s="36" customFormat="1"/>
    <row r="1063" s="36" customFormat="1"/>
    <row r="1064" s="36" customFormat="1"/>
    <row r="1065" s="36" customFormat="1"/>
    <row r="1066" s="36" customFormat="1"/>
    <row r="1067" s="36" customFormat="1"/>
    <row r="1068" s="36" customFormat="1"/>
    <row r="1069" s="36" customFormat="1"/>
    <row r="1070" s="36" customFormat="1"/>
    <row r="1071" s="36" customFormat="1"/>
    <row r="1072" s="36" customFormat="1"/>
    <row r="1073" s="36" customFormat="1"/>
    <row r="1074" s="36" customFormat="1"/>
    <row r="1075" s="36" customFormat="1"/>
    <row r="1076" s="36" customFormat="1"/>
    <row r="1077" s="36" customFormat="1"/>
    <row r="1078" s="36" customFormat="1"/>
    <row r="1079" s="36" customFormat="1"/>
    <row r="1080" s="36" customFormat="1"/>
    <row r="1081" s="36" customFormat="1"/>
    <row r="1082" s="36" customFormat="1"/>
    <row r="1083" s="36" customFormat="1"/>
    <row r="1084" s="36" customFormat="1"/>
    <row r="1085" s="36" customFormat="1"/>
    <row r="1086" s="36" customFormat="1"/>
    <row r="1087" s="36" customFormat="1"/>
    <row r="1088" s="36" customFormat="1"/>
    <row r="1089" s="36" customFormat="1"/>
    <row r="1090" s="36" customFormat="1"/>
    <row r="1091" s="36" customFormat="1"/>
    <row r="1092" s="36" customFormat="1"/>
    <row r="1093" s="36" customFormat="1"/>
    <row r="1094" s="36" customFormat="1"/>
    <row r="1095" s="36" customFormat="1"/>
    <row r="1096" s="36" customFormat="1"/>
    <row r="1097" s="36" customFormat="1"/>
    <row r="1098" s="36" customFormat="1"/>
    <row r="1099" s="36" customFormat="1"/>
    <row r="1100" s="36" customFormat="1"/>
    <row r="1101" s="36" customFormat="1"/>
    <row r="1102" s="36" customFormat="1"/>
    <row r="1103" s="36" customFormat="1"/>
    <row r="1104" s="36" customFormat="1"/>
    <row r="1105" s="36" customFormat="1"/>
    <row r="1106" s="36" customFormat="1"/>
    <row r="1107" s="36" customFormat="1"/>
    <row r="1108" s="36" customFormat="1"/>
    <row r="1109" s="36" customFormat="1"/>
    <row r="1110" s="36" customFormat="1"/>
    <row r="1111" s="36" customFormat="1"/>
    <row r="1112" s="36" customFormat="1"/>
    <row r="1113" s="36" customFormat="1"/>
    <row r="1114" s="36" customFormat="1"/>
    <row r="1115" s="36" customFormat="1"/>
    <row r="1116" s="36" customFormat="1"/>
    <row r="1117" s="36" customFormat="1"/>
    <row r="1118" s="36" customFormat="1"/>
    <row r="1119" s="36" customFormat="1"/>
    <row r="1120" s="36" customFormat="1"/>
    <row r="1121" s="36" customFormat="1"/>
    <row r="1122" s="36" customFormat="1"/>
    <row r="1123" s="36" customFormat="1"/>
    <row r="1124" s="36" customFormat="1"/>
    <row r="1125" s="36" customFormat="1"/>
    <row r="1126" s="36" customFormat="1"/>
    <row r="1127" s="36" customFormat="1"/>
    <row r="1128" s="36" customFormat="1"/>
    <row r="1129" s="36" customFormat="1"/>
    <row r="1130" s="36" customFormat="1"/>
    <row r="1131" s="36" customFormat="1"/>
    <row r="1132" s="36" customFormat="1"/>
    <row r="1133" s="36" customFormat="1"/>
    <row r="1134" s="36" customFormat="1"/>
    <row r="1135" s="36" customFormat="1"/>
    <row r="1136" s="36" customFormat="1"/>
    <row r="1137" s="36" customFormat="1"/>
    <row r="1138" s="36" customFormat="1"/>
    <row r="1139" s="36" customFormat="1"/>
    <row r="1140" s="36" customFormat="1"/>
    <row r="1141" s="36" customFormat="1"/>
    <row r="1142" s="36" customFormat="1"/>
    <row r="1143" s="36" customFormat="1"/>
    <row r="1144" s="36" customFormat="1"/>
    <row r="1145" s="36" customFormat="1"/>
    <row r="1146" s="36" customFormat="1"/>
    <row r="1147" s="36" customFormat="1"/>
    <row r="1148" s="36" customFormat="1"/>
    <row r="1149" s="36" customFormat="1"/>
    <row r="1150" s="36" customFormat="1"/>
    <row r="1151" s="36" customFormat="1"/>
    <row r="1152" s="36" customFormat="1"/>
    <row r="1153" s="36" customFormat="1"/>
    <row r="1154" s="36" customFormat="1"/>
    <row r="1155" s="36" customFormat="1"/>
    <row r="1156" s="36" customFormat="1"/>
    <row r="1157" s="36" customFormat="1"/>
    <row r="1158" s="36" customFormat="1"/>
    <row r="1159" s="36" customFormat="1"/>
    <row r="1160" s="36" customFormat="1"/>
    <row r="1161" s="36" customFormat="1"/>
    <row r="1162" s="36" customFormat="1"/>
    <row r="1163" s="36" customFormat="1"/>
    <row r="1164" s="36" customFormat="1"/>
    <row r="1165" s="36" customFormat="1"/>
    <row r="1166" s="36" customFormat="1"/>
    <row r="1167" s="36" customFormat="1"/>
    <row r="1168" s="36" customFormat="1"/>
    <row r="1169" s="36" customFormat="1"/>
    <row r="1170" s="36" customFormat="1"/>
    <row r="1171" s="36" customFormat="1"/>
    <row r="1172" s="36" customFormat="1"/>
    <row r="1173" s="36" customFormat="1"/>
    <row r="1174" s="36" customFormat="1"/>
    <row r="1175" s="36" customFormat="1"/>
    <row r="1176" s="36" customFormat="1"/>
    <row r="1177" s="36" customFormat="1"/>
    <row r="1178" s="36" customFormat="1"/>
    <row r="1179" s="36" customFormat="1"/>
    <row r="1180" s="36" customFormat="1"/>
    <row r="1181" s="36" customFormat="1"/>
    <row r="1182" s="36" customFormat="1"/>
    <row r="1183" s="36" customFormat="1"/>
    <row r="1184" s="36" customFormat="1"/>
    <row r="1185" s="36" customFormat="1"/>
    <row r="1186" s="36" customFormat="1"/>
    <row r="1187" s="36" customFormat="1"/>
    <row r="1188" s="36" customFormat="1"/>
    <row r="1189" s="36" customFormat="1"/>
    <row r="1190" s="36" customFormat="1"/>
    <row r="1191" s="36" customFormat="1"/>
    <row r="1192" s="36" customFormat="1"/>
    <row r="1193" s="36" customFormat="1"/>
    <row r="1194" s="36" customFormat="1"/>
    <row r="1195" s="36" customFormat="1"/>
    <row r="1196" s="36" customFormat="1"/>
    <row r="1197" s="36" customFormat="1"/>
    <row r="1198" s="36" customFormat="1"/>
    <row r="1199" s="36" customFormat="1"/>
    <row r="1200" s="36" customFormat="1"/>
    <row r="1201" s="36" customFormat="1"/>
    <row r="1202" s="36" customFormat="1"/>
    <row r="1203" s="36" customFormat="1"/>
    <row r="1204" s="36" customFormat="1"/>
    <row r="1205" s="36" customFormat="1"/>
    <row r="1206" s="36" customFormat="1"/>
    <row r="1207" s="36" customFormat="1"/>
    <row r="1208" s="36" customFormat="1"/>
    <row r="1209" s="36" customFormat="1"/>
    <row r="1210" s="36" customFormat="1"/>
    <row r="1211" s="36" customFormat="1"/>
    <row r="1212" s="36" customFormat="1"/>
    <row r="1213" s="36" customFormat="1"/>
    <row r="1214" s="36" customFormat="1"/>
    <row r="1215" s="36" customFormat="1"/>
    <row r="1216" s="36" customFormat="1"/>
    <row r="1217" s="36" customFormat="1"/>
    <row r="1218" s="36" customFormat="1"/>
    <row r="1219" s="36" customFormat="1"/>
    <row r="1220" s="36" customFormat="1"/>
    <row r="1221" s="36" customFormat="1"/>
    <row r="1222" s="36" customFormat="1"/>
    <row r="1223" s="36" customFormat="1"/>
    <row r="1224" s="36" customFormat="1"/>
    <row r="1225" s="36" customFormat="1"/>
    <row r="1226" s="36" customFormat="1"/>
    <row r="1227" s="36" customFormat="1"/>
    <row r="1228" s="36" customFormat="1"/>
    <row r="1229" s="36" customFormat="1"/>
    <row r="1230" s="36" customFormat="1"/>
    <row r="1231" s="36" customFormat="1"/>
    <row r="1232" s="36" customFormat="1"/>
    <row r="1233" s="36" customFormat="1"/>
    <row r="1234" s="36" customFormat="1"/>
    <row r="1235" s="36" customFormat="1"/>
    <row r="1236" s="36" customFormat="1"/>
    <row r="1237" s="36" customFormat="1"/>
    <row r="1238" s="36" customFormat="1"/>
    <row r="1239" s="36" customFormat="1"/>
    <row r="1240" s="36" customFormat="1"/>
    <row r="1241" s="36" customFormat="1"/>
    <row r="1242" s="36" customFormat="1"/>
    <row r="1243" s="36" customFormat="1"/>
    <row r="1244" s="36" customFormat="1"/>
    <row r="1245" s="36" customFormat="1"/>
    <row r="1246" s="36" customFormat="1"/>
    <row r="1247" s="36" customFormat="1"/>
    <row r="1248" s="36" customFormat="1"/>
    <row r="1249" s="36" customFormat="1"/>
    <row r="1250" s="36" customFormat="1"/>
    <row r="1251" s="36" customFormat="1"/>
    <row r="1252" s="36" customFormat="1"/>
    <row r="1253" s="36" customFormat="1"/>
    <row r="1254" s="36" customFormat="1"/>
    <row r="1255" s="36" customFormat="1"/>
    <row r="1256" s="36" customFormat="1"/>
    <row r="1257" s="36" customFormat="1"/>
    <row r="1258" s="36" customFormat="1"/>
    <row r="1259" s="36" customFormat="1"/>
    <row r="1260" s="36" customFormat="1"/>
    <row r="1261" s="36" customFormat="1"/>
    <row r="1262" s="36" customFormat="1"/>
    <row r="1263" s="36" customFormat="1"/>
    <row r="1264" s="36" customFormat="1"/>
    <row r="1265" s="36" customFormat="1"/>
    <row r="1266" s="36" customFormat="1"/>
    <row r="1267" s="36" customFormat="1"/>
    <row r="1268" s="36" customFormat="1"/>
    <row r="1269" s="36" customFormat="1"/>
    <row r="1270" s="36" customFormat="1"/>
    <row r="1271" s="36" customFormat="1"/>
    <row r="1272" s="36" customFormat="1"/>
    <row r="1273" s="36" customFormat="1"/>
    <row r="1274" s="36" customFormat="1"/>
    <row r="1275" s="36" customFormat="1"/>
    <row r="1276" s="36" customFormat="1"/>
    <row r="1277" s="36" customFormat="1"/>
    <row r="1278" s="36" customFormat="1"/>
    <row r="1279" s="36" customFormat="1"/>
    <row r="1280" s="36" customFormat="1"/>
    <row r="1281" s="36" customFormat="1"/>
    <row r="1282" s="36" customFormat="1"/>
    <row r="1283" s="36" customFormat="1"/>
    <row r="1284" s="36" customFormat="1"/>
    <row r="1285" s="36" customFormat="1"/>
    <row r="1286" s="36" customFormat="1"/>
    <row r="1287" s="36" customFormat="1"/>
    <row r="1288" s="36" customFormat="1"/>
    <row r="1289" s="36" customFormat="1"/>
    <row r="1290" s="36" customFormat="1"/>
    <row r="1291" s="36" customFormat="1"/>
    <row r="1292" s="36" customFormat="1"/>
    <row r="1293" s="36" customFormat="1"/>
    <row r="1294" s="36" customFormat="1"/>
    <row r="1295" s="36" customFormat="1"/>
    <row r="1296" s="36" customFormat="1"/>
    <row r="1297" s="36" customFormat="1"/>
    <row r="1298" s="36" customFormat="1"/>
    <row r="1299" s="36" customFormat="1"/>
    <row r="1300" s="36" customFormat="1"/>
    <row r="1301" s="36" customFormat="1"/>
    <row r="1302" s="36" customFormat="1"/>
    <row r="1303" s="36" customFormat="1"/>
    <row r="1304" s="36" customFormat="1"/>
    <row r="1305" s="36" customFormat="1"/>
    <row r="1306" s="36" customFormat="1"/>
    <row r="1307" s="36" customFormat="1"/>
    <row r="1308" s="36" customFormat="1"/>
    <row r="1309" s="36" customFormat="1"/>
    <row r="1310" s="36" customFormat="1"/>
    <row r="1311" s="36" customFormat="1"/>
    <row r="1312" s="36" customFormat="1"/>
    <row r="1313" s="36" customFormat="1"/>
    <row r="1314" s="36" customFormat="1"/>
    <row r="1315" s="36" customFormat="1"/>
    <row r="1316" s="36" customFormat="1"/>
    <row r="1317" s="36" customFormat="1"/>
    <row r="1318" s="36" customFormat="1"/>
    <row r="1319" s="36" customFormat="1"/>
    <row r="1320" s="36" customFormat="1"/>
    <row r="1321" s="36" customFormat="1"/>
    <row r="1322" s="36" customFormat="1"/>
    <row r="1323" s="36" customFormat="1"/>
    <row r="1324" s="36" customFormat="1"/>
    <row r="1325" s="36" customFormat="1"/>
    <row r="1326" s="36" customFormat="1"/>
    <row r="1327" s="36" customFormat="1"/>
    <row r="1328" s="36" customFormat="1"/>
    <row r="1329" s="36" customFormat="1"/>
    <row r="1330" s="36" customFormat="1"/>
    <row r="1331" s="36" customFormat="1"/>
    <row r="1332" s="36" customFormat="1"/>
    <row r="1333" s="36" customFormat="1"/>
    <row r="1334" s="36" customFormat="1"/>
    <row r="1335" s="36" customFormat="1"/>
    <row r="1336" s="36" customFormat="1"/>
    <row r="1337" s="36" customFormat="1"/>
    <row r="1338" s="36" customFormat="1"/>
    <row r="1339" s="36" customFormat="1"/>
    <row r="1340" s="36" customFormat="1"/>
    <row r="1341" s="36" customFormat="1"/>
    <row r="1342" s="36" customFormat="1"/>
    <row r="1343" s="36" customFormat="1"/>
    <row r="1344" s="36" customFormat="1"/>
    <row r="1345" s="36" customFormat="1"/>
    <row r="1346" s="36" customFormat="1"/>
    <row r="1347" s="36" customFormat="1"/>
    <row r="1348" s="36" customFormat="1"/>
    <row r="1349" s="36" customFormat="1"/>
    <row r="1350" s="36" customFormat="1"/>
    <row r="1351" s="36" customFormat="1"/>
    <row r="1352" s="36" customFormat="1"/>
    <row r="1353" s="36" customFormat="1"/>
    <row r="1354" s="36" customFormat="1"/>
    <row r="1355" s="36" customFormat="1"/>
    <row r="1356" s="36" customFormat="1"/>
    <row r="1357" s="36" customFormat="1"/>
    <row r="1358" s="36" customFormat="1"/>
    <row r="1359" s="36" customFormat="1"/>
    <row r="1360" s="36" customFormat="1"/>
    <row r="1361" s="36" customFormat="1"/>
    <row r="1362" s="36" customFormat="1"/>
    <row r="1363" s="36" customFormat="1"/>
    <row r="1364" s="36" customFormat="1"/>
    <row r="1365" s="36" customFormat="1"/>
    <row r="1366" s="36" customFormat="1"/>
    <row r="1367" s="36" customFormat="1"/>
    <row r="1368" s="36" customFormat="1"/>
    <row r="1369" s="36" customFormat="1"/>
    <row r="1370" s="36" customFormat="1"/>
    <row r="1371" s="36" customFormat="1"/>
    <row r="1372" s="36" customFormat="1"/>
    <row r="1373" s="36" customFormat="1"/>
    <row r="1374" s="36" customFormat="1"/>
    <row r="1375" s="36" customFormat="1"/>
    <row r="1376" s="36" customFormat="1"/>
    <row r="1377" s="36" customFormat="1"/>
    <row r="1378" s="36" customFormat="1"/>
    <row r="1379" s="36" customFormat="1"/>
    <row r="1380" s="36" customFormat="1"/>
    <row r="1381" s="36" customFormat="1"/>
    <row r="1382" s="36" customFormat="1"/>
    <row r="1383" s="36" customFormat="1"/>
    <row r="1384" s="36" customFormat="1"/>
    <row r="1385" s="36" customFormat="1"/>
    <row r="1386" s="36" customFormat="1"/>
    <row r="1387" s="36" customFormat="1"/>
    <row r="1388" s="36" customFormat="1"/>
    <row r="1389" s="36" customFormat="1"/>
    <row r="1390" s="36" customFormat="1"/>
    <row r="1391" s="36" customFormat="1"/>
    <row r="1392" s="36" customFormat="1"/>
    <row r="1393" s="36" customFormat="1"/>
    <row r="1394" s="36" customFormat="1"/>
    <row r="1395" s="36" customFormat="1"/>
    <row r="1396" s="36" customFormat="1"/>
    <row r="1397" s="36" customFormat="1"/>
    <row r="1398" s="36" customFormat="1"/>
    <row r="1399" s="36" customFormat="1"/>
    <row r="1400" s="36" customFormat="1"/>
    <row r="1401" s="36" customFormat="1"/>
    <row r="1402" s="36" customFormat="1"/>
    <row r="1403" s="36" customFormat="1"/>
    <row r="1404" s="36" customFormat="1"/>
    <row r="1405" s="36" customFormat="1"/>
    <row r="1406" s="36" customFormat="1"/>
    <row r="1407" s="36" customFormat="1"/>
    <row r="1408" s="36" customFormat="1"/>
    <row r="1409" s="36" customFormat="1"/>
    <row r="1410" s="36" customFormat="1"/>
    <row r="1411" s="36" customFormat="1"/>
    <row r="1412" s="36" customFormat="1"/>
    <row r="1413" s="36" customFormat="1"/>
    <row r="1414" s="36" customFormat="1"/>
    <row r="1415" s="36" customFormat="1"/>
    <row r="1416" s="36" customFormat="1"/>
    <row r="1417" s="36" customFormat="1"/>
    <row r="1418" s="36" customFormat="1"/>
    <row r="1419" s="36" customFormat="1"/>
    <row r="1420" s="36" customFormat="1"/>
    <row r="1421" s="36" customFormat="1"/>
    <row r="1422" s="36" customFormat="1"/>
    <row r="1423" s="36" customFormat="1"/>
    <row r="1424" s="36" customFormat="1"/>
    <row r="1425" s="36" customFormat="1"/>
    <row r="1426" s="36" customFormat="1"/>
    <row r="1427" s="36" customFormat="1"/>
    <row r="1428" s="36" customFormat="1"/>
    <row r="1429" s="36" customFormat="1"/>
    <row r="1430" s="36" customFormat="1"/>
    <row r="1431" s="36" customFormat="1"/>
    <row r="1432" s="36" customFormat="1"/>
    <row r="1433" s="36" customFormat="1"/>
    <row r="1434" s="36" customFormat="1"/>
    <row r="1435" s="36" customFormat="1"/>
    <row r="1436" s="36" customFormat="1"/>
    <row r="1437" s="36" customFormat="1"/>
    <row r="1438" s="36" customFormat="1"/>
    <row r="1439" s="36" customFormat="1"/>
    <row r="1440" s="36" customFormat="1"/>
    <row r="1441" s="36" customFormat="1"/>
    <row r="1442" s="36" customFormat="1"/>
    <row r="1443" s="36" customFormat="1"/>
    <row r="1444" s="36" customFormat="1"/>
    <row r="1445" s="36" customFormat="1"/>
    <row r="1446" s="36" customFormat="1"/>
    <row r="1447" s="36" customFormat="1"/>
    <row r="1448" s="36" customFormat="1"/>
    <row r="1449" s="36" customFormat="1"/>
    <row r="1450" s="36" customFormat="1"/>
    <row r="1451" s="36" customFormat="1"/>
    <row r="1452" s="36" customFormat="1"/>
    <row r="1453" s="36" customFormat="1"/>
    <row r="1454" s="36" customFormat="1"/>
    <row r="1455" s="36" customFormat="1"/>
    <row r="1456" s="36" customFormat="1"/>
    <row r="1457" s="36" customFormat="1"/>
    <row r="1458" s="36" customFormat="1"/>
    <row r="1459" s="36" customFormat="1"/>
    <row r="1460" s="36" customFormat="1"/>
    <row r="1461" s="36" customFormat="1"/>
    <row r="1462" s="36" customFormat="1"/>
    <row r="1463" s="36" customFormat="1"/>
    <row r="1464" s="36" customFormat="1"/>
    <row r="1465" s="36" customFormat="1"/>
    <row r="1466" s="36" customFormat="1"/>
    <row r="1467" s="36" customFormat="1"/>
    <row r="1468" s="36" customFormat="1"/>
    <row r="1469" s="36" customFormat="1"/>
    <row r="1470" s="36" customFormat="1"/>
    <row r="1471" s="36" customFormat="1"/>
    <row r="1472" s="36" customFormat="1"/>
    <row r="1473" s="36" customFormat="1"/>
    <row r="1474" s="36" customFormat="1"/>
    <row r="1475" s="36" customFormat="1"/>
    <row r="1476" s="36" customFormat="1"/>
    <row r="1477" s="36" customFormat="1"/>
    <row r="1478" s="36" customFormat="1"/>
    <row r="1479" s="36" customFormat="1"/>
    <row r="1480" s="36" customFormat="1"/>
    <row r="1481" s="36" customFormat="1"/>
    <row r="1482" s="36" customFormat="1"/>
    <row r="1483" s="36" customFormat="1"/>
    <row r="1484" s="36" customFormat="1"/>
    <row r="1485" s="36" customFormat="1"/>
    <row r="1486" s="36" customFormat="1"/>
    <row r="1487" s="36" customFormat="1"/>
    <row r="1488" s="36" customFormat="1"/>
    <row r="1489" s="36" customFormat="1"/>
    <row r="1490" s="36" customFormat="1"/>
    <row r="1491" s="36" customFormat="1"/>
    <row r="1492" s="36" customFormat="1"/>
    <row r="1493" s="36" customFormat="1"/>
    <row r="1494" s="36" customFormat="1"/>
    <row r="1495" s="36" customFormat="1"/>
    <row r="1496" s="36" customFormat="1"/>
    <row r="1497" s="36" customFormat="1"/>
    <row r="1498" s="36" customFormat="1"/>
    <row r="1499" s="36" customFormat="1"/>
    <row r="1500" s="36" customFormat="1"/>
    <row r="1501" s="36" customFormat="1"/>
    <row r="1502" s="36" customFormat="1"/>
    <row r="1503" s="36" customFormat="1"/>
    <row r="1504" s="36" customFormat="1"/>
    <row r="1505" s="36" customFormat="1"/>
    <row r="1506" s="36" customFormat="1"/>
    <row r="1507" s="36" customFormat="1"/>
    <row r="1508" s="36" customFormat="1"/>
    <row r="1509" s="36" customFormat="1"/>
    <row r="1510" s="36" customFormat="1"/>
    <row r="1511" s="36" customFormat="1"/>
    <row r="1512" s="36" customFormat="1"/>
    <row r="1513" s="36" customFormat="1"/>
    <row r="1514" s="36" customFormat="1"/>
    <row r="1515" s="36" customFormat="1"/>
    <row r="1516" s="36" customFormat="1"/>
    <row r="1517" s="36" customFormat="1"/>
    <row r="1518" s="36" customFormat="1"/>
    <row r="1519" s="36" customFormat="1"/>
    <row r="1520" s="36" customFormat="1"/>
    <row r="1521" s="36" customFormat="1"/>
    <row r="1522" s="36" customFormat="1"/>
    <row r="1523" s="36" customFormat="1"/>
    <row r="1524" s="36" customFormat="1"/>
    <row r="1525" s="36" customFormat="1"/>
    <row r="1526" s="36" customFormat="1"/>
    <row r="1527" s="36" customFormat="1"/>
    <row r="1528" s="36" customFormat="1"/>
    <row r="1529" s="36" customFormat="1"/>
    <row r="1530" s="36" customFormat="1"/>
    <row r="1531" s="36" customFormat="1"/>
    <row r="1532" s="36" customFormat="1"/>
    <row r="1533" s="36" customFormat="1"/>
    <row r="1534" s="36" customFormat="1"/>
    <row r="1535" s="36" customFormat="1"/>
    <row r="1536" s="36" customFormat="1"/>
    <row r="1537" s="36" customFormat="1"/>
    <row r="1538" s="36" customFormat="1"/>
    <row r="1539" s="36" customFormat="1"/>
    <row r="1540" s="36" customFormat="1"/>
    <row r="1541" s="36" customFormat="1"/>
    <row r="1542" s="36" customFormat="1"/>
    <row r="1543" s="36" customFormat="1"/>
    <row r="1544" s="36" customFormat="1"/>
    <row r="1545" s="36" customFormat="1"/>
    <row r="1546" s="36" customFormat="1"/>
    <row r="1547" s="36" customFormat="1"/>
    <row r="1548" s="36" customFormat="1"/>
    <row r="1549" s="36" customFormat="1"/>
    <row r="1550" s="36" customFormat="1"/>
    <row r="1551" s="36" customFormat="1"/>
    <row r="1552" s="36" customFormat="1"/>
    <row r="1553" s="36" customFormat="1"/>
    <row r="1554" s="36" customFormat="1"/>
    <row r="1555" s="36" customFormat="1"/>
    <row r="1556" s="36" customFormat="1"/>
    <row r="1557" s="36" customFormat="1"/>
    <row r="1558" s="36" customFormat="1"/>
    <row r="1559" s="36" customFormat="1"/>
    <row r="1560" s="36" customFormat="1"/>
    <row r="1561" s="36" customFormat="1"/>
    <row r="1562" s="36" customFormat="1"/>
    <row r="1563" s="36" customFormat="1"/>
    <row r="1564" s="36" customFormat="1"/>
    <row r="1565" s="36" customFormat="1"/>
    <row r="1566" s="36" customFormat="1"/>
    <row r="1567" s="36" customFormat="1"/>
    <row r="1568" s="36" customFormat="1"/>
    <row r="1569" s="36" customFormat="1"/>
    <row r="1570" s="36" customFormat="1"/>
    <row r="1571" s="36" customFormat="1"/>
    <row r="1572" s="36" customFormat="1"/>
    <row r="1573" s="36" customFormat="1"/>
    <row r="1574" s="36" customFormat="1"/>
    <row r="1575" s="36" customFormat="1"/>
    <row r="1576" s="36" customFormat="1"/>
    <row r="1577" s="36" customFormat="1"/>
    <row r="1578" s="36" customFormat="1"/>
    <row r="1579" s="36" customFormat="1"/>
    <row r="1580" s="36" customFormat="1"/>
    <row r="1581" s="36" customFormat="1"/>
    <row r="1582" s="36" customFormat="1"/>
    <row r="1583" s="36" customFormat="1"/>
    <row r="1584" s="36" customFormat="1"/>
    <row r="1585" s="36" customFormat="1"/>
    <row r="1586" s="36" customFormat="1"/>
    <row r="1587" s="36" customFormat="1"/>
    <row r="1588" s="36" customFormat="1"/>
    <row r="1589" s="36" customFormat="1"/>
    <row r="1590" s="36" customFormat="1"/>
    <row r="1591" s="36" customFormat="1"/>
    <row r="1592" s="36" customFormat="1"/>
    <row r="1593" s="36" customFormat="1"/>
    <row r="1594" s="36" customFormat="1"/>
    <row r="1595" s="36" customFormat="1"/>
    <row r="1596" s="36" customFormat="1"/>
    <row r="1597" s="36" customFormat="1"/>
    <row r="1598" s="36" customFormat="1"/>
    <row r="1599" s="36" customFormat="1"/>
    <row r="1600" s="36" customFormat="1"/>
    <row r="1601" s="36" customFormat="1"/>
    <row r="1602" s="36" customFormat="1"/>
    <row r="1603" s="36" customFormat="1"/>
    <row r="1604" s="36" customFormat="1"/>
    <row r="1605" s="36" customFormat="1"/>
    <row r="1606" s="36" customFormat="1"/>
    <row r="1607" s="36" customFormat="1"/>
    <row r="1608" s="36" customFormat="1"/>
    <row r="1609" s="36" customFormat="1"/>
    <row r="1610" s="36" customFormat="1"/>
    <row r="1611" s="36" customFormat="1"/>
    <row r="1612" s="36" customFormat="1"/>
    <row r="1613" s="36" customFormat="1"/>
    <row r="1614" s="36" customFormat="1"/>
    <row r="1615" s="36" customFormat="1"/>
    <row r="1616" s="36" customFormat="1"/>
    <row r="1617" s="36" customFormat="1"/>
    <row r="1618" s="36" customFormat="1"/>
    <row r="1619" s="36" customFormat="1"/>
    <row r="1620" s="36" customFormat="1"/>
    <row r="1621" s="36" customFormat="1"/>
    <row r="1622" s="36" customFormat="1"/>
    <row r="1623" s="36" customFormat="1"/>
    <row r="1624" s="36" customFormat="1"/>
    <row r="1625" s="36" customFormat="1"/>
    <row r="1626" s="36" customFormat="1"/>
    <row r="1627" s="36" customFormat="1"/>
    <row r="1628" s="36" customFormat="1"/>
    <row r="1629" s="36" customFormat="1"/>
    <row r="1630" s="36" customFormat="1"/>
    <row r="1631" s="36" customFormat="1"/>
    <row r="1632" s="36" customFormat="1"/>
    <row r="1633" s="36" customFormat="1"/>
    <row r="1634" s="36" customFormat="1"/>
    <row r="1635" s="36" customFormat="1"/>
    <row r="1636" s="36" customFormat="1"/>
    <row r="1637" s="36" customFormat="1"/>
    <row r="1638" s="36" customFormat="1"/>
    <row r="1639" s="36" customFormat="1"/>
    <row r="1640" s="36" customFormat="1"/>
    <row r="1641" s="36" customFormat="1"/>
    <row r="1642" s="36" customFormat="1"/>
    <row r="1643" s="36" customFormat="1"/>
    <row r="1644" s="36" customFormat="1"/>
    <row r="1645" s="36" customFormat="1"/>
    <row r="1646" s="36" customFormat="1"/>
    <row r="1647" s="36" customFormat="1"/>
    <row r="1648" s="36" customFormat="1"/>
    <row r="1649" s="36" customFormat="1"/>
    <row r="1650" s="36" customFormat="1"/>
    <row r="1651" s="36" customFormat="1"/>
    <row r="1652" s="36" customFormat="1"/>
    <row r="1653" s="36" customFormat="1"/>
    <row r="1654" s="36" customFormat="1"/>
    <row r="1655" s="36" customFormat="1"/>
    <row r="1656" s="36" customFormat="1"/>
    <row r="1657" s="36" customFormat="1"/>
    <row r="1658" s="36" customFormat="1"/>
    <row r="1659" s="36" customFormat="1"/>
    <row r="1660" s="36" customFormat="1"/>
    <row r="1661" s="36" customFormat="1"/>
    <row r="1662" s="36" customFormat="1"/>
    <row r="1663" s="36" customFormat="1"/>
    <row r="1664" s="36" customFormat="1"/>
    <row r="1665" s="36" customFormat="1"/>
    <row r="1666" s="36" customFormat="1"/>
    <row r="1667" s="36" customFormat="1"/>
    <row r="1668" s="36" customFormat="1"/>
    <row r="1669" s="36" customFormat="1"/>
    <row r="1670" s="36" customFormat="1"/>
    <row r="1671" s="36" customFormat="1"/>
    <row r="1672" s="36" customFormat="1"/>
    <row r="1673" s="36" customFormat="1"/>
    <row r="1674" s="36" customFormat="1"/>
    <row r="1675" s="36" customFormat="1"/>
    <row r="1676" s="36" customFormat="1"/>
    <row r="1677" s="36" customFormat="1"/>
    <row r="1678" s="36" customFormat="1"/>
    <row r="1679" s="36" customFormat="1"/>
    <row r="1680" s="36" customFormat="1"/>
    <row r="1681" s="36" customFormat="1"/>
    <row r="1682" s="36" customFormat="1"/>
    <row r="1683" s="36" customFormat="1"/>
    <row r="1684" s="36" customFormat="1"/>
    <row r="1685" s="36" customFormat="1"/>
    <row r="1686" s="36" customFormat="1"/>
    <row r="1687" s="36" customFormat="1"/>
    <row r="1688" s="36" customFormat="1"/>
    <row r="1689" s="36" customFormat="1"/>
    <row r="1690" s="36" customFormat="1"/>
    <row r="1691" s="36" customFormat="1"/>
    <row r="1692" s="36" customFormat="1"/>
    <row r="1693" s="36" customFormat="1"/>
    <row r="1694" s="36" customFormat="1"/>
    <row r="1695" s="36" customFormat="1"/>
    <row r="1696" s="36" customFormat="1"/>
    <row r="1697" s="36" customFormat="1"/>
    <row r="1698" s="36" customFormat="1"/>
    <row r="1699" s="36" customFormat="1"/>
    <row r="1700" s="36" customFormat="1"/>
    <row r="1701" s="36" customFormat="1"/>
    <row r="1702" s="36" customFormat="1"/>
    <row r="1703" s="36" customFormat="1"/>
    <row r="1704" s="36" customFormat="1"/>
    <row r="1705" s="36" customFormat="1"/>
    <row r="1706" s="36" customFormat="1"/>
    <row r="1707" s="36" customFormat="1"/>
    <row r="1708" s="36" customFormat="1"/>
    <row r="1709" s="36" customFormat="1"/>
    <row r="1710" s="36" customFormat="1"/>
    <row r="1711" s="36" customFormat="1"/>
    <row r="1712" s="36" customFormat="1"/>
    <row r="1713" s="36" customFormat="1"/>
    <row r="1714" s="36" customFormat="1"/>
    <row r="1715" s="36" customFormat="1"/>
    <row r="1716" s="36" customFormat="1"/>
    <row r="1717" s="36" customFormat="1"/>
    <row r="1718" s="36" customFormat="1"/>
    <row r="1719" s="36" customFormat="1"/>
    <row r="1720" s="36" customFormat="1"/>
    <row r="1721" s="36" customFormat="1"/>
    <row r="1722" s="36" customFormat="1"/>
    <row r="1723" s="36" customFormat="1"/>
    <row r="1724" s="36" customFormat="1"/>
    <row r="1725" s="36" customFormat="1"/>
    <row r="1726" s="36" customFormat="1"/>
    <row r="1727" s="36" customFormat="1"/>
    <row r="1728" s="36" customFormat="1"/>
    <row r="1729" s="36" customFormat="1"/>
    <row r="1730" s="36" customFormat="1"/>
    <row r="1731" s="36" customFormat="1"/>
    <row r="1732" s="36" customFormat="1"/>
    <row r="1733" s="36" customFormat="1"/>
    <row r="1734" s="36" customFormat="1"/>
    <row r="1735" s="36" customFormat="1"/>
    <row r="1736" s="36" customFormat="1"/>
    <row r="1737" s="36" customFormat="1"/>
    <row r="1738" s="36" customFormat="1"/>
    <row r="1739" s="36" customFormat="1"/>
    <row r="1740" s="36" customFormat="1"/>
    <row r="1741" s="36" customFormat="1"/>
    <row r="1742" s="36" customFormat="1"/>
    <row r="1743" s="36" customFormat="1"/>
    <row r="1744" s="36" customFormat="1"/>
    <row r="1745" s="36" customFormat="1"/>
    <row r="1746" s="36" customFormat="1"/>
    <row r="1747" s="36" customFormat="1"/>
    <row r="1748" s="36" customFormat="1"/>
    <row r="1749" s="36" customFormat="1"/>
    <row r="1750" s="36" customFormat="1"/>
    <row r="1751" s="36" customFormat="1"/>
    <row r="1752" s="36" customFormat="1"/>
    <row r="1753" s="36" customFormat="1"/>
    <row r="1754" s="36" customFormat="1"/>
    <row r="1755" s="36" customFormat="1"/>
    <row r="1756" s="36" customFormat="1"/>
    <row r="1757" s="36" customFormat="1"/>
    <row r="1758" s="36" customFormat="1"/>
    <row r="1759" s="36" customFormat="1"/>
    <row r="1760" s="36" customFormat="1"/>
    <row r="1761" s="36" customFormat="1"/>
    <row r="1762" s="36" customFormat="1"/>
    <row r="1763" s="36" customFormat="1"/>
    <row r="1764" s="36" customFormat="1"/>
    <row r="1765" s="36" customFormat="1"/>
    <row r="1766" s="36" customFormat="1"/>
    <row r="1767" s="36" customFormat="1"/>
    <row r="1768" s="36" customFormat="1"/>
    <row r="1769" s="36" customFormat="1"/>
    <row r="1770" s="36" customFormat="1"/>
    <row r="1771" s="36" customFormat="1"/>
    <row r="1772" s="36" customFormat="1"/>
    <row r="1773" s="36" customFormat="1"/>
    <row r="1774" s="36" customFormat="1"/>
    <row r="1775" s="36" customFormat="1"/>
    <row r="1776" s="36" customFormat="1"/>
    <row r="1777" s="36" customFormat="1"/>
    <row r="1778" s="36" customFormat="1"/>
    <row r="1779" s="36" customFormat="1"/>
    <row r="1780" s="36" customFormat="1"/>
    <row r="1781" s="36" customFormat="1"/>
    <row r="1782" s="36" customFormat="1"/>
    <row r="1783" s="36" customFormat="1"/>
    <row r="1784" s="36" customFormat="1"/>
    <row r="1785" s="36" customFormat="1"/>
    <row r="1786" s="36" customFormat="1"/>
    <row r="1787" s="36" customFormat="1"/>
    <row r="1788" s="36" customFormat="1"/>
    <row r="1789" s="36" customFormat="1"/>
    <row r="1790" s="36" customFormat="1"/>
    <row r="1791" s="36" customFormat="1"/>
    <row r="1792" s="36" customFormat="1"/>
    <row r="1793" s="36" customFormat="1"/>
    <row r="1794" s="36" customFormat="1"/>
    <row r="1795" s="36" customFormat="1"/>
    <row r="1796" s="36" customFormat="1"/>
    <row r="1797" s="36" customFormat="1"/>
    <row r="1798" s="36" customFormat="1"/>
    <row r="1799" s="36" customFormat="1"/>
    <row r="1800" s="36" customFormat="1"/>
    <row r="1801" s="36" customFormat="1"/>
    <row r="1802" s="36" customFormat="1"/>
    <row r="1803" s="36" customFormat="1"/>
    <row r="1804" s="36" customFormat="1"/>
    <row r="1805" s="36" customFormat="1"/>
    <row r="1806" s="36" customFormat="1"/>
    <row r="1807" s="36" customFormat="1"/>
    <row r="1808" s="36" customFormat="1"/>
    <row r="1809" s="36" customFormat="1"/>
    <row r="1810" s="36" customFormat="1"/>
    <row r="1811" s="36" customFormat="1"/>
    <row r="1812" s="36" customFormat="1"/>
    <row r="1813" s="36" customFormat="1"/>
    <row r="1814" s="36" customFormat="1"/>
    <row r="1815" s="36" customFormat="1"/>
    <row r="1816" s="36" customFormat="1"/>
    <row r="1817" s="36" customFormat="1"/>
    <row r="1818" s="36" customFormat="1"/>
    <row r="1819" s="36" customFormat="1"/>
    <row r="1820" s="36" customFormat="1"/>
    <row r="1821" s="36" customFormat="1"/>
    <row r="1822" s="36" customFormat="1"/>
    <row r="1823" s="36" customFormat="1"/>
    <row r="1824" s="36" customFormat="1"/>
    <row r="1825" s="36" customFormat="1"/>
    <row r="1826" s="36" customFormat="1"/>
    <row r="1827" s="36" customFormat="1"/>
    <row r="1828" s="36" customFormat="1"/>
    <row r="1829" s="36" customFormat="1"/>
    <row r="1830" s="36" customFormat="1"/>
    <row r="1831" s="36" customFormat="1"/>
    <row r="1832" s="36" customFormat="1"/>
    <row r="1833" s="36" customFormat="1"/>
    <row r="1834" s="36" customFormat="1"/>
    <row r="1835" s="36" customFormat="1"/>
    <row r="1836" s="36" customFormat="1"/>
    <row r="1837" s="36" customFormat="1"/>
    <row r="1838" s="36" customFormat="1"/>
    <row r="1839" s="36" customFormat="1"/>
    <row r="1840" s="36" customFormat="1"/>
    <row r="1841" s="36" customFormat="1"/>
    <row r="1842" s="36" customFormat="1"/>
    <row r="1843" s="36" customFormat="1"/>
    <row r="1844" s="36" customFormat="1"/>
    <row r="1845" s="36" customFormat="1"/>
    <row r="1846" s="36" customFormat="1"/>
    <row r="1847" s="36" customFormat="1"/>
    <row r="1848" s="36" customFormat="1"/>
    <row r="1849" s="36" customFormat="1"/>
    <row r="1850" s="36" customFormat="1"/>
    <row r="1851" s="36" customFormat="1"/>
    <row r="1852" s="36" customFormat="1"/>
    <row r="1853" s="36" customFormat="1"/>
    <row r="1854" s="36" customFormat="1"/>
    <row r="1855" s="36" customFormat="1"/>
    <row r="1856" s="36" customFormat="1"/>
    <row r="1857" s="36" customFormat="1"/>
    <row r="1858" s="36" customFormat="1"/>
    <row r="1859" s="36" customFormat="1"/>
    <row r="1860" s="36" customFormat="1"/>
    <row r="1861" s="36" customFormat="1"/>
    <row r="1862" s="36" customFormat="1"/>
    <row r="1863" s="36" customFormat="1"/>
    <row r="1864" s="36" customFormat="1"/>
    <row r="1865" s="36" customFormat="1"/>
    <row r="1866" s="36" customFormat="1"/>
    <row r="1867" s="36" customFormat="1"/>
    <row r="1868" s="36" customFormat="1"/>
    <row r="1869" s="36" customFormat="1"/>
    <row r="1870" s="36" customFormat="1"/>
    <row r="1871" s="36" customFormat="1"/>
    <row r="1872" s="36" customFormat="1"/>
    <row r="1873" s="36" customFormat="1"/>
    <row r="1874" s="36" customFormat="1"/>
    <row r="1875" s="36" customFormat="1"/>
    <row r="1876" s="36" customFormat="1"/>
    <row r="1877" s="36" customFormat="1"/>
    <row r="1878" s="36" customFormat="1"/>
    <row r="1879" s="36" customFormat="1"/>
    <row r="1880" s="36" customFormat="1"/>
    <row r="1881" s="36" customFormat="1"/>
    <row r="1882" s="36" customFormat="1"/>
    <row r="1883" s="36" customFormat="1"/>
    <row r="1884" s="36" customFormat="1"/>
    <row r="1885" s="36" customFormat="1"/>
    <row r="1886" s="36" customFormat="1"/>
    <row r="1887" s="36" customFormat="1"/>
    <row r="1888" s="36" customFormat="1"/>
    <row r="1889" s="36" customFormat="1"/>
    <row r="1890" s="36" customFormat="1"/>
    <row r="1891" s="36" customFormat="1"/>
    <row r="1892" s="36" customFormat="1"/>
    <row r="1893" s="36" customFormat="1"/>
    <row r="1894" s="36" customFormat="1"/>
    <row r="1895" s="36" customFormat="1"/>
    <row r="1896" s="36" customFormat="1"/>
    <row r="1897" s="36" customFormat="1"/>
    <row r="1898" s="36" customFormat="1"/>
    <row r="1899" s="36" customFormat="1"/>
    <row r="1900" s="36" customFormat="1"/>
    <row r="1901" s="36" customFormat="1"/>
    <row r="1902" s="36" customFormat="1"/>
    <row r="1903" s="36" customFormat="1"/>
    <row r="1904" s="36" customFormat="1"/>
    <row r="1905" s="36" customFormat="1"/>
    <row r="1906" s="36" customFormat="1"/>
    <row r="1907" s="36" customFormat="1"/>
    <row r="1908" s="36" customFormat="1"/>
    <row r="1909" s="36" customFormat="1"/>
    <row r="1910" s="36" customFormat="1"/>
    <row r="1911" s="36" customFormat="1"/>
    <row r="1912" s="36" customFormat="1"/>
    <row r="1913" s="36" customFormat="1"/>
    <row r="1914" s="36" customFormat="1"/>
    <row r="1915" s="36" customFormat="1"/>
    <row r="1916" s="36" customFormat="1"/>
    <row r="1917" s="36" customFormat="1"/>
    <row r="1918" s="36" customFormat="1"/>
    <row r="1919" s="36" customFormat="1"/>
    <row r="1920" s="36" customFormat="1"/>
    <row r="1921" s="36" customFormat="1"/>
    <row r="1922" s="36" customFormat="1"/>
    <row r="1923" s="36" customFormat="1"/>
    <row r="1924" s="36" customFormat="1"/>
    <row r="1925" s="36" customFormat="1"/>
    <row r="1926" s="36" customFormat="1"/>
    <row r="1927" s="36" customFormat="1"/>
    <row r="1928" s="36" customFormat="1"/>
    <row r="1929" s="36" customFormat="1"/>
    <row r="1930" s="36" customFormat="1"/>
    <row r="1931" s="36" customFormat="1"/>
    <row r="1932" s="36" customFormat="1"/>
    <row r="1933" s="36" customFormat="1"/>
    <row r="1934" s="36" customFormat="1"/>
    <row r="1935" s="36" customFormat="1"/>
    <row r="1936" s="36" customFormat="1"/>
    <row r="1937" s="36" customFormat="1"/>
    <row r="1938" s="36" customFormat="1"/>
    <row r="1939" s="36" customFormat="1"/>
    <row r="1940" s="36" customFormat="1"/>
    <row r="1941" s="36" customFormat="1"/>
    <row r="1942" s="36" customFormat="1"/>
    <row r="1943" s="36" customFormat="1"/>
    <row r="1944" s="36" customFormat="1"/>
    <row r="1945" s="36" customFormat="1"/>
    <row r="1946" s="36" customFormat="1"/>
    <row r="1947" s="36" customFormat="1"/>
    <row r="1948" s="36" customFormat="1"/>
    <row r="1949" s="36" customFormat="1"/>
    <row r="1950" s="36" customFormat="1"/>
    <row r="1951" s="36" customFormat="1"/>
    <row r="1952" s="36" customFormat="1"/>
    <row r="1953" s="36" customFormat="1"/>
    <row r="1954" s="36" customFormat="1"/>
    <row r="1955" s="36" customFormat="1"/>
    <row r="1956" s="36" customFormat="1"/>
    <row r="1957" s="36" customFormat="1"/>
    <row r="1958" s="36" customFormat="1"/>
    <row r="1959" s="36" customFormat="1"/>
    <row r="1960" s="36" customFormat="1"/>
    <row r="1961" s="36" customFormat="1"/>
    <row r="1962" s="36" customFormat="1"/>
    <row r="1963" s="36" customFormat="1"/>
    <row r="1964" s="36" customFormat="1"/>
    <row r="1965" s="36" customFormat="1"/>
    <row r="1966" s="36" customFormat="1"/>
    <row r="1967" s="36" customFormat="1"/>
    <row r="1968" s="36" customFormat="1"/>
    <row r="1969" s="36" customFormat="1"/>
    <row r="1970" s="36" customFormat="1"/>
    <row r="1971" s="36" customFormat="1"/>
    <row r="1972" s="36" customFormat="1"/>
    <row r="1973" s="36" customFormat="1"/>
    <row r="1974" s="36" customFormat="1"/>
    <row r="1975" s="36" customFormat="1"/>
    <row r="1976" s="36" customFormat="1"/>
    <row r="1977" s="36" customFormat="1"/>
    <row r="1978" s="36" customFormat="1"/>
    <row r="1979" s="36" customFormat="1"/>
    <row r="1980" s="36" customFormat="1"/>
    <row r="1981" s="36" customFormat="1"/>
    <row r="1982" s="36" customFormat="1"/>
    <row r="1983" s="36" customFormat="1"/>
    <row r="1984" s="36" customFormat="1"/>
    <row r="1985" s="36" customFormat="1"/>
    <row r="1986" s="36" customFormat="1"/>
    <row r="1987" s="36" customFormat="1"/>
    <row r="1988" s="36" customFormat="1"/>
    <row r="1989" s="36" customFormat="1"/>
    <row r="1990" s="36" customFormat="1"/>
    <row r="1991" s="36" customFormat="1"/>
    <row r="1992" s="36" customFormat="1"/>
    <row r="1993" s="36" customFormat="1"/>
    <row r="1994" s="36" customFormat="1"/>
    <row r="1995" s="36" customFormat="1"/>
    <row r="1996" s="36" customFormat="1"/>
    <row r="1997" s="36" customFormat="1"/>
    <row r="1998" s="36" customFormat="1"/>
    <row r="1999" s="36" customFormat="1"/>
    <row r="2000" s="36" customFormat="1"/>
    <row r="2001" s="36" customFormat="1"/>
    <row r="2002" s="36" customFormat="1"/>
    <row r="2003" s="36" customFormat="1"/>
    <row r="2004" s="36" customFormat="1"/>
    <row r="2005" s="36" customFormat="1"/>
    <row r="2006" s="36" customFormat="1"/>
    <row r="2007" s="36" customFormat="1"/>
    <row r="2008" s="36" customFormat="1"/>
    <row r="2009" s="36" customFormat="1"/>
    <row r="2010" s="36" customFormat="1"/>
    <row r="2011" s="36" customFormat="1"/>
    <row r="2012" s="36" customFormat="1"/>
    <row r="2013" s="36" customFormat="1"/>
    <row r="2014" s="36" customFormat="1"/>
    <row r="2015" s="36" customFormat="1"/>
    <row r="2016" s="36" customFormat="1"/>
    <row r="2017" s="36" customFormat="1"/>
    <row r="2018" s="36" customFormat="1"/>
    <row r="2019" s="36" customFormat="1"/>
    <row r="2020" s="36" customFormat="1"/>
    <row r="2021" s="36" customFormat="1"/>
    <row r="2022" s="36" customFormat="1"/>
    <row r="2023" s="36" customFormat="1"/>
    <row r="2024" s="36" customFormat="1"/>
    <row r="2025" s="36" customFormat="1"/>
    <row r="2026" s="36" customFormat="1"/>
    <row r="2027" s="36" customFormat="1"/>
    <row r="2028" s="36" customFormat="1"/>
    <row r="2029" s="36" customFormat="1"/>
    <row r="2030" s="36" customFormat="1"/>
    <row r="2031" s="36" customFormat="1"/>
    <row r="2032" s="36" customFormat="1"/>
    <row r="2033" s="36" customFormat="1"/>
    <row r="2034" s="36" customFormat="1"/>
    <row r="2035" s="36" customFormat="1"/>
    <row r="2036" s="36" customFormat="1"/>
    <row r="2037" s="36" customFormat="1"/>
    <row r="2038" s="36" customFormat="1"/>
    <row r="2039" s="36" customFormat="1"/>
    <row r="2040" s="36" customFormat="1"/>
    <row r="2041" s="36" customFormat="1"/>
    <row r="2042" s="36" customFormat="1"/>
    <row r="2043" s="36" customFormat="1"/>
    <row r="2044" s="36" customFormat="1"/>
    <row r="2045" s="36" customFormat="1"/>
    <row r="2046" s="36" customFormat="1"/>
    <row r="2047" s="36" customFormat="1"/>
    <row r="2048" s="36" customFormat="1"/>
    <row r="2049" s="36" customFormat="1"/>
    <row r="2050" s="36" customFormat="1"/>
    <row r="2051" s="36" customFormat="1"/>
    <row r="2052" s="36" customFormat="1"/>
    <row r="2053" s="36" customFormat="1"/>
    <row r="2054" s="36" customFormat="1"/>
    <row r="2055" s="36" customFormat="1"/>
    <row r="2056" s="36" customFormat="1"/>
    <row r="2057" s="36" customFormat="1"/>
    <row r="2058" s="36" customFormat="1"/>
    <row r="2059" s="36" customFormat="1"/>
    <row r="2060" s="36" customFormat="1"/>
    <row r="2061" s="36" customFormat="1"/>
    <row r="2062" s="36" customFormat="1"/>
    <row r="2063" s="36" customFormat="1"/>
    <row r="2064" s="36" customFormat="1"/>
    <row r="2065" s="36" customFormat="1"/>
    <row r="2066" s="36" customFormat="1"/>
    <row r="2067" s="36" customFormat="1"/>
    <row r="2068" s="36" customFormat="1"/>
    <row r="2069" s="36" customFormat="1"/>
    <row r="2070" s="36" customFormat="1"/>
    <row r="2071" s="36" customFormat="1"/>
    <row r="2072" s="36" customFormat="1"/>
    <row r="2073" s="36" customFormat="1"/>
    <row r="2074" s="36" customFormat="1"/>
    <row r="2075" s="36" customFormat="1"/>
    <row r="2076" s="36" customFormat="1"/>
    <row r="2077" s="36" customFormat="1"/>
    <row r="2078" s="36" customFormat="1"/>
    <row r="2079" s="36" customFormat="1"/>
    <row r="2080" s="36" customFormat="1"/>
    <row r="2081" s="36" customFormat="1"/>
    <row r="2082" s="36" customFormat="1"/>
    <row r="2083" s="36" customFormat="1"/>
    <row r="2084" s="36" customFormat="1"/>
    <row r="2085" s="36" customFormat="1"/>
    <row r="2086" s="36" customFormat="1"/>
    <row r="2087" s="36" customFormat="1"/>
    <row r="2088" s="36" customFormat="1"/>
    <row r="2089" s="36" customFormat="1"/>
    <row r="2090" s="36" customFormat="1"/>
    <row r="2091" s="36" customFormat="1"/>
    <row r="2092" s="36" customFormat="1"/>
    <row r="2093" s="36" customFormat="1"/>
    <row r="2094" s="36" customFormat="1"/>
    <row r="2095" s="36" customFormat="1"/>
    <row r="2096" s="36" customFormat="1"/>
    <row r="2097" s="36" customFormat="1"/>
    <row r="2098" s="36" customFormat="1"/>
    <row r="2099" s="36" customFormat="1"/>
    <row r="2100" s="36" customFormat="1"/>
    <row r="2101" s="36" customFormat="1"/>
    <row r="2102" s="36" customFormat="1"/>
    <row r="2103" s="36" customFormat="1"/>
    <row r="2104" s="36" customFormat="1"/>
    <row r="2105" s="36" customFormat="1"/>
    <row r="2106" s="36" customFormat="1"/>
    <row r="2107" s="36" customFormat="1"/>
    <row r="2108" s="36" customFormat="1"/>
    <row r="2109" s="36" customFormat="1"/>
    <row r="2110" s="36" customFormat="1"/>
    <row r="2111" s="36" customFormat="1"/>
    <row r="2112" s="36" customFormat="1"/>
    <row r="2113" s="36" customFormat="1"/>
    <row r="2114" s="36" customFormat="1"/>
    <row r="2115" s="36" customFormat="1"/>
    <row r="2116" s="36" customFormat="1"/>
    <row r="2117" s="36" customFormat="1"/>
    <row r="2118" s="36" customFormat="1"/>
    <row r="2119" s="36" customFormat="1"/>
    <row r="2120" s="36" customFormat="1"/>
    <row r="2121" s="36" customFormat="1"/>
    <row r="2122" s="36" customFormat="1"/>
    <row r="2123" s="36" customFormat="1"/>
    <row r="2124" s="36" customFormat="1"/>
    <row r="2125" s="36" customFormat="1"/>
    <row r="2126" s="36" customFormat="1"/>
    <row r="2127" s="36" customFormat="1"/>
    <row r="2128" s="36" customFormat="1"/>
    <row r="2129" s="36" customFormat="1"/>
    <row r="2130" s="36" customFormat="1"/>
    <row r="2131" s="36" customFormat="1"/>
    <row r="2132" s="36" customFormat="1"/>
    <row r="2133" s="36" customFormat="1"/>
    <row r="2134" s="36" customFormat="1"/>
    <row r="2135" s="36" customFormat="1"/>
    <row r="2136" s="36" customFormat="1"/>
    <row r="2137" s="36" customFormat="1"/>
    <row r="2138" s="36" customFormat="1"/>
    <row r="2139" s="36" customFormat="1"/>
    <row r="2140" s="36" customFormat="1"/>
    <row r="2141" s="36" customFormat="1"/>
    <row r="2142" s="36" customFormat="1"/>
    <row r="2143" s="36" customFormat="1"/>
    <row r="2144" s="36" customFormat="1"/>
    <row r="2145" s="36" customFormat="1"/>
    <row r="2146" s="36" customFormat="1"/>
    <row r="2147" s="36" customFormat="1"/>
    <row r="2148" s="36" customFormat="1"/>
    <row r="2149" s="36" customFormat="1"/>
    <row r="2150" s="36" customFormat="1"/>
    <row r="2151" s="36" customFormat="1"/>
    <row r="2152" s="36" customFormat="1"/>
    <row r="2153" s="36" customFormat="1"/>
    <row r="2154" s="36" customFormat="1"/>
    <row r="2155" s="36" customFormat="1"/>
    <row r="2156" s="36" customFormat="1"/>
    <row r="2157" s="36" customFormat="1"/>
    <row r="2158" s="36" customFormat="1"/>
    <row r="2159" s="36" customFormat="1"/>
    <row r="2160" s="36" customFormat="1"/>
    <row r="2161" s="36" customFormat="1"/>
    <row r="2162" s="36" customFormat="1"/>
    <row r="2163" s="36" customFormat="1"/>
    <row r="2164" s="36" customFormat="1"/>
    <row r="2165" s="36" customFormat="1"/>
    <row r="2166" s="36" customFormat="1"/>
    <row r="2167" s="36" customFormat="1"/>
    <row r="2168" s="36" customFormat="1"/>
    <row r="2169" s="36" customFormat="1"/>
    <row r="2170" s="36" customFormat="1"/>
    <row r="2171" s="36" customFormat="1"/>
    <row r="2172" s="36" customFormat="1"/>
    <row r="2173" s="36" customFormat="1"/>
    <row r="2174" s="36" customFormat="1"/>
    <row r="2175" s="36" customFormat="1"/>
    <row r="2176" s="36" customFormat="1"/>
    <row r="2177" s="36" customFormat="1"/>
    <row r="2178" s="36" customFormat="1"/>
    <row r="2179" s="36" customFormat="1"/>
    <row r="2180" s="36" customFormat="1"/>
    <row r="2181" s="36" customFormat="1"/>
    <row r="2182" s="36" customFormat="1"/>
    <row r="2183" s="36" customFormat="1"/>
    <row r="2184" s="36" customFormat="1"/>
    <row r="2185" s="36" customFormat="1"/>
    <row r="2186" s="36" customFormat="1"/>
    <row r="2187" s="36" customFormat="1"/>
    <row r="2188" s="36" customFormat="1"/>
    <row r="2189" s="36" customFormat="1"/>
    <row r="2190" s="36" customFormat="1"/>
    <row r="2191" s="36" customFormat="1"/>
    <row r="2192" s="36" customFormat="1"/>
    <row r="2193" s="36" customFormat="1"/>
    <row r="2194" s="36" customFormat="1"/>
    <row r="2195" s="36" customFormat="1"/>
    <row r="2196" s="36" customFormat="1"/>
    <row r="2197" s="36" customFormat="1"/>
    <row r="2198" s="36" customFormat="1"/>
    <row r="2199" s="36" customFormat="1"/>
    <row r="2200" s="36" customFormat="1"/>
    <row r="2201" s="36" customFormat="1"/>
    <row r="2202" s="36" customFormat="1"/>
    <row r="2203" s="36" customFormat="1"/>
    <row r="2204" s="36" customFormat="1"/>
    <row r="2205" s="36" customFormat="1"/>
    <row r="2206" s="36" customFormat="1"/>
    <row r="2207" s="36" customFormat="1"/>
    <row r="2208" s="36" customFormat="1"/>
    <row r="2209" s="36" customFormat="1"/>
    <row r="2210" s="36" customFormat="1"/>
    <row r="2211" s="36" customFormat="1"/>
    <row r="2212" s="36" customFormat="1"/>
    <row r="2213" s="36" customFormat="1"/>
    <row r="2214" s="36" customFormat="1"/>
    <row r="2215" s="36" customFormat="1"/>
    <row r="2216" s="36" customFormat="1"/>
    <row r="2217" s="36" customFormat="1"/>
    <row r="2218" s="36" customFormat="1"/>
  </sheetData>
  <pageMargins left="0.7" right="0.7" top="0.75" bottom="0.75" header="0.3" footer="0.3"/>
  <headerFooter/>
  <ignoredErrors>
    <ignoredError sqref="B10:F1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zoomScale="60" zoomScaleNormal="60" workbookViewId="0">
      <selection activeCell="F27" sqref="F27"/>
    </sheetView>
  </sheetViews>
  <sheetFormatPr defaultColWidth="9" defaultRowHeight="18.75"/>
  <cols>
    <col min="2" max="2" width="31.8571428571429" customWidth="1"/>
    <col min="4" max="7" width="15.8571428571429" style="1" customWidth="1"/>
    <col min="8" max="8" width="19.8571428571429" customWidth="1"/>
    <col min="9" max="9" width="11" customWidth="1"/>
    <col min="10" max="10" width="10.2857142857143" customWidth="1"/>
    <col min="11" max="11" width="13.8571428571429" customWidth="1"/>
    <col min="12" max="13" width="14.4285714285714" customWidth="1"/>
    <col min="14" max="14" width="14.2857142857143" customWidth="1"/>
    <col min="15" max="15" width="23.4285714285714" customWidth="1"/>
    <col min="16" max="16" width="14.5714285714286" customWidth="1"/>
    <col min="17" max="17" width="13.1428571428571" customWidth="1"/>
    <col min="18" max="18" width="14.5714285714286" customWidth="1"/>
    <col min="19" max="19" width="13.2857142857143" customWidth="1"/>
    <col min="20" max="20" width="14.5714285714286" customWidth="1"/>
    <col min="21" max="21" width="13.1428571428571" customWidth="1"/>
    <col min="22" max="22" width="14.5714285714286" customWidth="1"/>
    <col min="23" max="23" width="13.2857142857143" customWidth="1"/>
  </cols>
  <sheetData>
    <row r="1" customHeight="1" spans="11:15">
      <c r="K1" s="29" t="s">
        <v>180</v>
      </c>
      <c r="L1" s="30"/>
      <c r="M1" s="30"/>
      <c r="N1" s="30"/>
      <c r="O1" s="31"/>
    </row>
    <row r="2" ht="44.25" customHeight="1" spans="10:16">
      <c r="J2" s="32"/>
      <c r="K2" s="33" t="s">
        <v>181</v>
      </c>
      <c r="L2" s="34"/>
      <c r="M2" s="34"/>
      <c r="N2" s="34"/>
      <c r="O2" s="35"/>
      <c r="P2" s="32"/>
    </row>
    <row r="5" ht="21.75" spans="1:23">
      <c r="A5" s="2"/>
      <c r="B5" s="3"/>
      <c r="C5" s="4"/>
      <c r="D5" s="5" t="s">
        <v>2</v>
      </c>
      <c r="E5" s="6" t="s">
        <v>3</v>
      </c>
      <c r="F5" s="6" t="s">
        <v>4</v>
      </c>
      <c r="G5" s="7" t="s">
        <v>5</v>
      </c>
      <c r="H5" s="5" t="s">
        <v>6</v>
      </c>
      <c r="I5" s="6" t="s">
        <v>7</v>
      </c>
      <c r="J5" s="6" t="s">
        <v>8</v>
      </c>
      <c r="K5" s="7" t="s">
        <v>9</v>
      </c>
      <c r="L5" s="5" t="s">
        <v>10</v>
      </c>
      <c r="M5" s="6" t="s">
        <v>11</v>
      </c>
      <c r="N5" s="6" t="s">
        <v>12</v>
      </c>
      <c r="O5" s="7" t="s">
        <v>13</v>
      </c>
      <c r="P5" s="5" t="s">
        <v>14</v>
      </c>
      <c r="Q5" s="6" t="s">
        <v>15</v>
      </c>
      <c r="R5" s="6" t="s">
        <v>16</v>
      </c>
      <c r="S5" s="7" t="s">
        <v>17</v>
      </c>
      <c r="T5" s="5" t="s">
        <v>18</v>
      </c>
      <c r="U5" s="6" t="s">
        <v>19</v>
      </c>
      <c r="V5" s="6" t="s">
        <v>20</v>
      </c>
      <c r="W5" s="7" t="s">
        <v>21</v>
      </c>
    </row>
    <row r="6" ht="18" customHeight="1" spans="1:23">
      <c r="A6" s="8" t="s">
        <v>182</v>
      </c>
      <c r="B6" s="9" t="s">
        <v>183</v>
      </c>
      <c r="C6" s="10" t="s">
        <v>184</v>
      </c>
      <c r="D6" s="11">
        <f>('Balance sheet'!C10-'Balance sheet'!C29)/'Balance sheet'!C18</f>
        <v>0.0725132719957552</v>
      </c>
      <c r="E6" s="12">
        <f>('Balance sheet'!D10-'Balance sheet'!D29)/'Balance sheet'!D18</f>
        <v>0.0725132719957552</v>
      </c>
      <c r="F6" s="12">
        <f>('Balance sheet'!E10-'Balance sheet'!E29)/'Balance sheet'!E18</f>
        <v>0.0566404839158661</v>
      </c>
      <c r="G6" s="13">
        <f>('Balance sheet'!F10-'Balance sheet'!F29)/'Balance sheet'!F18</f>
        <v>0.0488329640586619</v>
      </c>
      <c r="H6" s="11">
        <f>('Balance sheet'!G10-'Balance sheet'!G29)/'Balance sheet'!G18</f>
        <v>0.138132429071833</v>
      </c>
      <c r="I6" s="12">
        <f>('Balance sheet'!H10-'Balance sheet'!H29)/'Balance sheet'!H18</f>
        <v>0.135589093126372</v>
      </c>
      <c r="J6" s="12">
        <f>('Balance sheet'!I10-'Balance sheet'!I29)/'Balance sheet'!I18</f>
        <v>0.106836356279735</v>
      </c>
      <c r="K6" s="13">
        <f>('Balance sheet'!J10-'Balance sheet'!J29)/'Balance sheet'!J18</f>
        <v>0.229913478233765</v>
      </c>
      <c r="L6" s="11">
        <f>('Balance sheet'!K10-'Balance sheet'!K29)/'Balance sheet'!K18</f>
        <v>0.225511148973823</v>
      </c>
      <c r="M6" s="12">
        <f>('Balance sheet'!L10-'Balance sheet'!L29)/'Balance sheet'!L18</f>
        <v>0.138132429071833</v>
      </c>
      <c r="N6" s="12">
        <f>('Balance sheet'!M10-'Balance sheet'!M29)/'Balance sheet'!M18</f>
        <v>0.135589093126372</v>
      </c>
      <c r="O6" s="13">
        <f>('Balance sheet'!N10-'Balance sheet'!N29)/'Balance sheet'!N18</f>
        <v>0.106836356279735</v>
      </c>
      <c r="P6" s="11">
        <f>('Balance sheet'!O10-'Balance sheet'!O29)/'Balance sheet'!O18</f>
        <v>0.229913478233765</v>
      </c>
      <c r="Q6" s="12">
        <f>('Balance sheet'!P10-'Balance sheet'!P29)/'Balance sheet'!P18</f>
        <v>0.225511148973823</v>
      </c>
      <c r="R6" s="12">
        <f>('Balance sheet'!Q10-'Balance sheet'!Q29)/'Balance sheet'!Q18</f>
        <v>0.138132429071833</v>
      </c>
      <c r="S6" s="13">
        <f>('Balance sheet'!R10-'Balance sheet'!R29)/'Balance sheet'!R18</f>
        <v>0.135589093126372</v>
      </c>
      <c r="T6" s="11">
        <f>('Balance sheet'!S10-'Balance sheet'!S29)/'Balance sheet'!S18</f>
        <v>0.106836356279735</v>
      </c>
      <c r="U6" s="12">
        <f>('Balance sheet'!T10-'Balance sheet'!T29)/'Balance sheet'!T18</f>
        <v>0.229913478233765</v>
      </c>
      <c r="V6" s="12">
        <f>('Balance sheet'!U10-'Balance sheet'!U29)/'Balance sheet'!U18</f>
        <v>0.225511148973823</v>
      </c>
      <c r="W6" s="13">
        <f>('Balance sheet'!V10-'Balance sheet'!V29)/'Balance sheet'!V18</f>
        <v>0.138132429071833</v>
      </c>
    </row>
    <row r="7" customHeight="1" spans="1:23">
      <c r="A7" s="14"/>
      <c r="B7" s="15" t="s">
        <v>185</v>
      </c>
      <c r="C7" s="16"/>
      <c r="D7" s="17"/>
      <c r="E7" s="18"/>
      <c r="F7" s="18"/>
      <c r="G7" s="19"/>
      <c r="H7" s="17"/>
      <c r="I7" s="18"/>
      <c r="J7" s="18"/>
      <c r="K7" s="19"/>
      <c r="L7" s="17"/>
      <c r="M7" s="18"/>
      <c r="N7" s="18"/>
      <c r="O7" s="19"/>
      <c r="P7" s="17"/>
      <c r="Q7" s="18"/>
      <c r="R7" s="18"/>
      <c r="S7" s="19"/>
      <c r="T7" s="17"/>
      <c r="U7" s="18"/>
      <c r="V7" s="18"/>
      <c r="W7" s="19"/>
    </row>
    <row r="8" spans="2:23">
      <c r="B8" s="20"/>
      <c r="D8" s="21"/>
      <c r="E8" s="22"/>
      <c r="F8" s="22"/>
      <c r="G8" s="23"/>
      <c r="H8" s="21"/>
      <c r="I8" s="22"/>
      <c r="J8" s="22"/>
      <c r="K8" s="23"/>
      <c r="L8" s="21"/>
      <c r="M8" s="22"/>
      <c r="N8" s="22"/>
      <c r="O8" s="23"/>
      <c r="P8" s="21"/>
      <c r="Q8" s="22"/>
      <c r="R8" s="22"/>
      <c r="S8" s="23"/>
      <c r="T8" s="21"/>
      <c r="U8" s="22"/>
      <c r="V8" s="22"/>
      <c r="W8" s="23"/>
    </row>
    <row r="9" ht="19.5" spans="2:23">
      <c r="B9" s="20"/>
      <c r="D9" s="21"/>
      <c r="E9" s="22"/>
      <c r="F9" s="22"/>
      <c r="G9" s="23"/>
      <c r="H9" s="21"/>
      <c r="I9" s="22"/>
      <c r="J9" s="22"/>
      <c r="K9" s="23"/>
      <c r="L9" s="21"/>
      <c r="M9" s="22"/>
      <c r="N9" s="22"/>
      <c r="O9" s="23"/>
      <c r="P9" s="21"/>
      <c r="Q9" s="22"/>
      <c r="R9" s="22"/>
      <c r="S9" s="23"/>
      <c r="T9" s="21"/>
      <c r="U9" s="22"/>
      <c r="V9" s="22"/>
      <c r="W9" s="23"/>
    </row>
    <row r="10" ht="18" customHeight="1" spans="1:23">
      <c r="A10" s="8" t="s">
        <v>186</v>
      </c>
      <c r="B10" s="9" t="s">
        <v>187</v>
      </c>
      <c r="C10" s="24" t="s">
        <v>184</v>
      </c>
      <c r="D10" s="25">
        <f>('Balance sheet'!C40+'Balance sheet'!C41)/'Balance sheet'!C18</f>
        <v>0.0312805553121912</v>
      </c>
      <c r="E10" s="25">
        <f>('Balance sheet'!D40+'Balance sheet'!D41)/'Balance sheet'!D18</f>
        <v>0.0312805553121912</v>
      </c>
      <c r="F10" s="25">
        <f>('Balance sheet'!E40+'Balance sheet'!E41)/'Balance sheet'!E18</f>
        <v>0.0170693872225549</v>
      </c>
      <c r="G10" s="25">
        <f>('Balance sheet'!F40+'Balance sheet'!F41)/'Balance sheet'!F18</f>
        <v>0.0111130289795107</v>
      </c>
      <c r="H10" s="25">
        <f>('Balance sheet'!G40+'Balance sheet'!G41)/'Balance sheet'!G18</f>
        <v>0.0937683547185023</v>
      </c>
      <c r="I10" s="25">
        <f>('Balance sheet'!H40+'Balance sheet'!H41)/'Balance sheet'!H18</f>
        <v>0.0916671651481673</v>
      </c>
      <c r="J10" s="25">
        <f>('Balance sheet'!I40+'Balance sheet'!I41)/'Balance sheet'!I18</f>
        <v>0.100986788961268</v>
      </c>
      <c r="K10" s="25">
        <f>('Balance sheet'!J40+'Balance sheet'!J41)/'Balance sheet'!J18</f>
        <v>0.100858948991451</v>
      </c>
      <c r="L10" s="25">
        <f>('Balance sheet'!K40+'Balance sheet'!K41)/'Balance sheet'!K18</f>
        <v>0.0958671180493372</v>
      </c>
      <c r="M10" s="25">
        <f>('Balance sheet'!L40+'Balance sheet'!L41)/'Balance sheet'!L18</f>
        <v>0.0937683547185023</v>
      </c>
      <c r="N10" s="25">
        <f>('Balance sheet'!M40+'Balance sheet'!M41)/'Balance sheet'!M18</f>
        <v>0.0916671651481673</v>
      </c>
      <c r="O10" s="25">
        <f>('Balance sheet'!N40+'Balance sheet'!N41)/'Balance sheet'!N18</f>
        <v>0.100986788961268</v>
      </c>
      <c r="P10" s="25">
        <f>('Balance sheet'!O40+'Balance sheet'!O41)/'Balance sheet'!O18</f>
        <v>0.100858948991451</v>
      </c>
      <c r="Q10" s="25">
        <f>('Balance sheet'!P40+'Balance sheet'!P41)/'Balance sheet'!P18</f>
        <v>0.0958671180493372</v>
      </c>
      <c r="R10" s="25">
        <f>('Balance sheet'!Q40+'Balance sheet'!Q41)/'Balance sheet'!Q18</f>
        <v>0.0937683547185023</v>
      </c>
      <c r="S10" s="25">
        <f>('Balance sheet'!R40+'Balance sheet'!R41)/'Balance sheet'!R18</f>
        <v>0.0916671651481673</v>
      </c>
      <c r="T10" s="25">
        <f>('Balance sheet'!S40+'Balance sheet'!S41)/'Balance sheet'!S18</f>
        <v>0.100986788961268</v>
      </c>
      <c r="U10" s="25">
        <f>('Balance sheet'!T40+'Balance sheet'!T41)/'Balance sheet'!T18</f>
        <v>0.100858948991451</v>
      </c>
      <c r="V10" s="25">
        <f>('Balance sheet'!U40+'Balance sheet'!U41)/'Balance sheet'!U18</f>
        <v>0.0958671180493372</v>
      </c>
      <c r="W10" s="25">
        <f>('Balance sheet'!V40+'Balance sheet'!V41)/'Balance sheet'!V18</f>
        <v>0.0937683547185023</v>
      </c>
    </row>
    <row r="11" customHeight="1" spans="1:23">
      <c r="A11" s="14"/>
      <c r="B11" s="15" t="s">
        <v>188</v>
      </c>
      <c r="C11" s="1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9.5" spans="2:23">
      <c r="B12" s="20"/>
      <c r="D12" s="21"/>
      <c r="E12" s="22"/>
      <c r="F12" s="22"/>
      <c r="G12" s="23"/>
      <c r="H12" s="21"/>
      <c r="I12" s="22"/>
      <c r="J12" s="22"/>
      <c r="K12" s="23"/>
      <c r="L12" s="21"/>
      <c r="M12" s="22"/>
      <c r="N12" s="22"/>
      <c r="O12" s="23"/>
      <c r="P12" s="21"/>
      <c r="Q12" s="22"/>
      <c r="R12" s="22"/>
      <c r="S12" s="23"/>
      <c r="T12" s="21"/>
      <c r="U12" s="22"/>
      <c r="V12" s="22"/>
      <c r="W12" s="23"/>
    </row>
    <row r="13" ht="18" customHeight="1" spans="1:23">
      <c r="A13" s="27" t="s">
        <v>189</v>
      </c>
      <c r="B13" s="9" t="s">
        <v>190</v>
      </c>
      <c r="C13" s="24" t="s">
        <v>184</v>
      </c>
      <c r="D13" s="25">
        <f>'Income Statement'!C11/'Balance sheet'!C18</f>
        <v>-0.014125218867899</v>
      </c>
      <c r="E13" s="25">
        <f>'Income Statement'!D11/'Balance sheet'!D18</f>
        <v>-0.014125218867899</v>
      </c>
      <c r="F13" s="25">
        <f>'Income Statement'!E11/'Balance sheet'!E18</f>
        <v>-0.0141328644621958</v>
      </c>
      <c r="G13" s="25">
        <f>'Income Statement'!F11/'Balance sheet'!F18</f>
        <v>-0.0204704868714353</v>
      </c>
      <c r="H13" s="25">
        <f>'Income Statement'!G11/'Balance sheet'!G18</f>
        <v>0.0257496411990328</v>
      </c>
      <c r="I13" s="25">
        <f>'Income Statement'!H11/'Balance sheet'!H18</f>
        <v>0.0291161168159907</v>
      </c>
      <c r="J13" s="25">
        <f>'Income Statement'!I11/'Balance sheet'!I18</f>
        <v>0.0166006465307026</v>
      </c>
      <c r="K13" s="25">
        <f>'Income Statement'!J11/'Balance sheet'!J18</f>
        <v>0.0272941189318857</v>
      </c>
      <c r="L13" s="25">
        <f>'Income Statement'!K11/'Balance sheet'!K18</f>
        <v>0.0249982120102768</v>
      </c>
      <c r="M13" s="25">
        <f>'Income Statement'!L11/'Balance sheet'!L18</f>
        <v>0.0257496411990328</v>
      </c>
      <c r="N13" s="25">
        <f>'Income Statement'!M11/'Balance sheet'!M18</f>
        <v>0.0291161168159907</v>
      </c>
      <c r="O13" s="25">
        <f>'Income Statement'!N11/'Balance sheet'!N18</f>
        <v>0.0166006465307026</v>
      </c>
      <c r="P13" s="25">
        <f>'Income Statement'!O11/'Balance sheet'!O18</f>
        <v>0.0272941189318857</v>
      </c>
      <c r="Q13" s="25">
        <f>'Income Statement'!P11/'Balance sheet'!P18</f>
        <v>0.0249982120102768</v>
      </c>
      <c r="R13" s="25">
        <f>'Income Statement'!Q11/'Balance sheet'!Q18</f>
        <v>0.0257496411990328</v>
      </c>
      <c r="S13" s="25">
        <f>'Income Statement'!R11/'Balance sheet'!R18</f>
        <v>0.0291161168159907</v>
      </c>
      <c r="T13" s="25">
        <f>'Income Statement'!S11/'Balance sheet'!S18</f>
        <v>0.0166006465307026</v>
      </c>
      <c r="U13" s="25">
        <f>'Income Statement'!T11/'Balance sheet'!T18</f>
        <v>0.0272941189318857</v>
      </c>
      <c r="V13" s="25">
        <f>'Income Statement'!U11/'Balance sheet'!U18</f>
        <v>0.0249982120102768</v>
      </c>
      <c r="W13" s="25">
        <f>'Income Statement'!V11/'Balance sheet'!V18</f>
        <v>0.0257496411990328</v>
      </c>
    </row>
    <row r="14" customHeight="1" spans="1:23">
      <c r="A14" s="28"/>
      <c r="B14" s="15" t="s">
        <v>191</v>
      </c>
      <c r="C14" s="1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9.5" spans="2:23">
      <c r="B15" s="20"/>
      <c r="D15" s="21"/>
      <c r="E15" s="22"/>
      <c r="F15" s="22"/>
      <c r="G15" s="23"/>
      <c r="H15" s="21"/>
      <c r="I15" s="22"/>
      <c r="J15" s="22"/>
      <c r="K15" s="23"/>
      <c r="L15" s="21"/>
      <c r="M15" s="22"/>
      <c r="N15" s="22"/>
      <c r="O15" s="23"/>
      <c r="P15" s="21"/>
      <c r="Q15" s="22"/>
      <c r="R15" s="22"/>
      <c r="S15" s="23"/>
      <c r="T15" s="21"/>
      <c r="U15" s="22"/>
      <c r="V15" s="22"/>
      <c r="W15" s="23"/>
    </row>
    <row r="16" ht="18" customHeight="1" spans="1:23">
      <c r="A16" s="27" t="s">
        <v>192</v>
      </c>
      <c r="B16" s="9" t="s">
        <v>193</v>
      </c>
      <c r="C16" s="24" t="s">
        <v>184</v>
      </c>
      <c r="D16" s="25" t="e">
        <f>('Financial Ratios'!B29*'Financial Ratios'!B32)/'Balance sheet'!C37</f>
        <v>#DIV/0!</v>
      </c>
      <c r="E16" s="25" t="e">
        <f>('Financial Ratios'!C29*'Financial Ratios'!C32)/'Balance sheet'!D37</f>
        <v>#DIV/0!</v>
      </c>
      <c r="F16" s="25">
        <f>('Financial Ratios'!D29*'Financial Ratios'!D32)/'Balance sheet'!E37</f>
        <v>7251.02124241142</v>
      </c>
      <c r="G16" s="25">
        <f>('Financial Ratios'!E29*'Financial Ratios'!E32)/'Balance sheet'!F37</f>
        <v>225763.964319988</v>
      </c>
      <c r="H16" s="25">
        <f>('Financial Ratios'!F29*'Financial Ratios'!F32)/'Balance sheet'!G37</f>
        <v>0.163884490760557</v>
      </c>
      <c r="I16" s="25">
        <f>('Financial Ratios'!G29*'Financial Ratios'!G32)/'Balance sheet'!H37</f>
        <v>0.310274400542137</v>
      </c>
      <c r="J16" s="25">
        <f>('Financial Ratios'!H29*'Financial Ratios'!H32)/'Balance sheet'!I37</f>
        <v>0.235299870062971</v>
      </c>
      <c r="K16" s="25">
        <f>('Financial Ratios'!I29*'Financial Ratios'!I32)/'Balance sheet'!J37</f>
        <v>0.160865360416517</v>
      </c>
      <c r="L16" s="25">
        <f>('Financial Ratios'!J29*'Financial Ratios'!J32)/'Balance sheet'!K37</f>
        <v>0.180531738435298</v>
      </c>
      <c r="M16" s="25">
        <f>('Financial Ratios'!K29*'Financial Ratios'!K32)/'Balance sheet'!L37</f>
        <v>0.163884490760557</v>
      </c>
      <c r="N16" s="25">
        <f>('Financial Ratios'!L29*'Financial Ratios'!L32)/'Balance sheet'!M37</f>
        <v>0.310274400542137</v>
      </c>
      <c r="O16" s="25">
        <f>('Financial Ratios'!M29*'Financial Ratios'!M32)/'Balance sheet'!N37</f>
        <v>0.235299870062971</v>
      </c>
      <c r="P16" s="25">
        <f>('Financial Ratios'!N29*'Financial Ratios'!N32)/'Balance sheet'!O37</f>
        <v>0.160865360416517</v>
      </c>
      <c r="Q16" s="25">
        <f>('Financial Ratios'!O29*'Financial Ratios'!O32)/'Balance sheet'!P37</f>
        <v>0.180531738435298</v>
      </c>
      <c r="R16" s="25">
        <f>('Financial Ratios'!P29*'Financial Ratios'!P32)/'Balance sheet'!Q37</f>
        <v>0.163884490760557</v>
      </c>
      <c r="S16" s="25">
        <f>('Financial Ratios'!Q29*'Financial Ratios'!Q32)/'Balance sheet'!R37</f>
        <v>0.310274400542137</v>
      </c>
      <c r="T16" s="25">
        <f>('Financial Ratios'!R29*'Financial Ratios'!R32)/'Balance sheet'!S37</f>
        <v>0.235299870062971</v>
      </c>
      <c r="U16" s="25">
        <f>('Financial Ratios'!S29*'Financial Ratios'!S32)/'Balance sheet'!T37</f>
        <v>0.160865360416517</v>
      </c>
      <c r="V16" s="25">
        <f>('Financial Ratios'!T29*'Financial Ratios'!T32)/'Balance sheet'!U37</f>
        <v>0.180531738435298</v>
      </c>
      <c r="W16" s="25">
        <f>('Financial Ratios'!U29*'Financial Ratios'!U32)/'Balance sheet'!V37</f>
        <v>0.163884490760557</v>
      </c>
    </row>
    <row r="17" customHeight="1" spans="1:23">
      <c r="A17" s="28"/>
      <c r="B17" s="15" t="s">
        <v>194</v>
      </c>
      <c r="C17" s="1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9.5" spans="4:23">
      <c r="D18" s="21"/>
      <c r="E18" s="22"/>
      <c r="F18" s="22"/>
      <c r="G18" s="23"/>
      <c r="H18" s="21"/>
      <c r="I18" s="22"/>
      <c r="J18" s="22"/>
      <c r="K18" s="23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</row>
    <row r="19" ht="15" customHeight="1" spans="1:23">
      <c r="A19" s="27" t="s">
        <v>195</v>
      </c>
      <c r="B19" s="9" t="s">
        <v>196</v>
      </c>
      <c r="C19" s="24" t="s">
        <v>184</v>
      </c>
      <c r="D19" s="25">
        <f>'Income Statement'!C2/'Balance sheet'!C18</f>
        <v>0.00405313078263484</v>
      </c>
      <c r="E19" s="25">
        <f>'Income Statement'!D2/'Balance sheet'!D18</f>
        <v>0.00405313078263484</v>
      </c>
      <c r="F19" s="25">
        <f>'Income Statement'!E2/'Balance sheet'!E18</f>
        <v>0.00405532463137345</v>
      </c>
      <c r="G19" s="25">
        <f>'Income Statement'!F2/'Balance sheet'!F18</f>
        <v>0.00465738990255275</v>
      </c>
      <c r="H19" s="25">
        <f>'Income Statement'!G2/'Balance sheet'!G18</f>
        <v>0.122115821170156</v>
      </c>
      <c r="I19" s="25">
        <f>'Income Statement'!H2/'Balance sheet'!H18</f>
        <v>0.11350536071765</v>
      </c>
      <c r="J19" s="25">
        <f>'Income Statement'!I2/'Balance sheet'!I18</f>
        <v>0.113048051754839</v>
      </c>
      <c r="K19" s="25">
        <f>'Income Statement'!J2/'Balance sheet'!J18</f>
        <v>0.119578708011388</v>
      </c>
      <c r="L19" s="25">
        <f>'Income Statement'!K2/'Balance sheet'!K18</f>
        <v>0.110641640238332</v>
      </c>
      <c r="M19" s="25">
        <f>'Income Statement'!L2/'Balance sheet'!L18</f>
        <v>0.122115821170156</v>
      </c>
      <c r="N19" s="25">
        <f>'Income Statement'!M2/'Balance sheet'!M18</f>
        <v>0.11350536071765</v>
      </c>
      <c r="O19" s="25">
        <f>'Income Statement'!N2/'Balance sheet'!N18</f>
        <v>0.113048051754839</v>
      </c>
      <c r="P19" s="25">
        <f>'Income Statement'!O2/'Balance sheet'!O18</f>
        <v>0.119578708011388</v>
      </c>
      <c r="Q19" s="25">
        <f>'Income Statement'!P2/'Balance sheet'!P18</f>
        <v>0.110641640238332</v>
      </c>
      <c r="R19" s="25">
        <f>'Income Statement'!Q2/'Balance sheet'!Q18</f>
        <v>0.122115821170156</v>
      </c>
      <c r="S19" s="25">
        <f>'Income Statement'!R2/'Balance sheet'!R18</f>
        <v>0.11350536071765</v>
      </c>
      <c r="T19" s="25">
        <f>'Income Statement'!S2/'Balance sheet'!S18</f>
        <v>0.113048051754839</v>
      </c>
      <c r="U19" s="25">
        <f>'Income Statement'!T2/'Balance sheet'!T18</f>
        <v>0.119578708011388</v>
      </c>
      <c r="V19" s="25">
        <f>'Income Statement'!U2/'Balance sheet'!U18</f>
        <v>0.110641640238332</v>
      </c>
      <c r="W19" s="25">
        <f>'Income Statement'!V2/'Balance sheet'!V18</f>
        <v>0.122115821170156</v>
      </c>
    </row>
    <row r="20" ht="15" customHeight="1" spans="1:23">
      <c r="A20" s="28"/>
      <c r="B20" s="15" t="s">
        <v>188</v>
      </c>
      <c r="C20" s="1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9.5" spans="4:23">
      <c r="D21" s="21"/>
      <c r="E21" s="22"/>
      <c r="F21" s="22"/>
      <c r="G21" s="23"/>
      <c r="H21" s="21"/>
      <c r="I21" s="22"/>
      <c r="J21" s="22"/>
      <c r="K21" s="23"/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</row>
    <row r="22" ht="15" customHeight="1" spans="2:23">
      <c r="B22" s="27" t="s">
        <v>197</v>
      </c>
      <c r="C22" s="24" t="s">
        <v>184</v>
      </c>
      <c r="D22" s="25">
        <f>(1.2*D6)+(1.4*D10)+(3.3*D13)+(0.6*D25)+(D19)</f>
        <v>0.088248612350542</v>
      </c>
      <c r="E22" s="25">
        <f t="shared" ref="E22:I22" si="0">(1.2*E6)+(1.4*E10)+(3.3*E13)+(0.6*E25)+(E19)</f>
        <v>0.088248612350542</v>
      </c>
      <c r="F22" s="25">
        <f t="shared" si="0"/>
        <v>0.0492825947167435</v>
      </c>
      <c r="G22" s="25">
        <f t="shared" si="0"/>
        <v>0.0112625806685254</v>
      </c>
      <c r="H22" s="25">
        <f t="shared" si="0"/>
        <v>0.504124248619067</v>
      </c>
      <c r="I22" s="25">
        <f t="shared" si="0"/>
        <v>0.5006294891695</v>
      </c>
      <c r="J22" s="25">
        <f t="shared" ref="J22:N22" si="1">(1.2*J6)+(1.4*J10)+(3.3*J13)+(0.6*J25)+(J19)</f>
        <v>0.437415317387614</v>
      </c>
      <c r="K22" s="25">
        <f t="shared" si="1"/>
        <v>0.62674800295516</v>
      </c>
      <c r="L22" s="25">
        <f t="shared" si="1"/>
        <v>0.597963083909905</v>
      </c>
      <c r="M22" s="25">
        <f t="shared" si="1"/>
        <v>0.504124248619067</v>
      </c>
      <c r="N22" s="25">
        <f t="shared" si="1"/>
        <v>0.5006294891695</v>
      </c>
      <c r="O22" s="25">
        <f t="shared" ref="O22:S22" si="2">(1.2*O6)+(1.4*O10)+(3.3*O13)+(0.6*O25)+(O19)</f>
        <v>0.437415317387614</v>
      </c>
      <c r="P22" s="25">
        <f t="shared" si="2"/>
        <v>0.62674800295516</v>
      </c>
      <c r="Q22" s="25">
        <f t="shared" si="2"/>
        <v>0.597963083909905</v>
      </c>
      <c r="R22" s="25">
        <f t="shared" si="2"/>
        <v>0.504124248619067</v>
      </c>
      <c r="S22" s="25">
        <f t="shared" si="2"/>
        <v>0.5006294891695</v>
      </c>
      <c r="T22" s="25">
        <f t="shared" ref="T22:W22" si="3">(1.2*T6)+(1.4*T10)+(3.3*T13)+(0.6*T25)+(T19)</f>
        <v>0.437415317387614</v>
      </c>
      <c r="U22" s="25">
        <f t="shared" si="3"/>
        <v>0.62674800295516</v>
      </c>
      <c r="V22" s="25">
        <f t="shared" si="3"/>
        <v>0.597963083909905</v>
      </c>
      <c r="W22" s="25">
        <f t="shared" si="3"/>
        <v>0.504124248619067</v>
      </c>
    </row>
    <row r="23" ht="36.75" customHeight="1" spans="2:23">
      <c r="B23" s="28"/>
      <c r="C23" s="1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</sheetData>
  <mergeCells count="134">
    <mergeCell ref="K1:O1"/>
    <mergeCell ref="K2:O2"/>
    <mergeCell ref="A6:A7"/>
    <mergeCell ref="A10:A11"/>
    <mergeCell ref="A13:A14"/>
    <mergeCell ref="A16:A17"/>
    <mergeCell ref="A19:A20"/>
    <mergeCell ref="B22:B23"/>
    <mergeCell ref="C6:C7"/>
    <mergeCell ref="C10:C11"/>
    <mergeCell ref="C13:C14"/>
    <mergeCell ref="C16:C17"/>
    <mergeCell ref="C19:C20"/>
    <mergeCell ref="C22:C23"/>
    <mergeCell ref="D6:D7"/>
    <mergeCell ref="D10:D11"/>
    <mergeCell ref="D13:D14"/>
    <mergeCell ref="D16:D17"/>
    <mergeCell ref="D19:D20"/>
    <mergeCell ref="D22:D23"/>
    <mergeCell ref="E6:E7"/>
    <mergeCell ref="E10:E11"/>
    <mergeCell ref="E13:E14"/>
    <mergeCell ref="E16:E17"/>
    <mergeCell ref="E19:E20"/>
    <mergeCell ref="E22:E23"/>
    <mergeCell ref="F6:F7"/>
    <mergeCell ref="F10:F11"/>
    <mergeCell ref="F13:F14"/>
    <mergeCell ref="F16:F17"/>
    <mergeCell ref="F19:F20"/>
    <mergeCell ref="F22:F23"/>
    <mergeCell ref="G6:G7"/>
    <mergeCell ref="G10:G11"/>
    <mergeCell ref="G13:G14"/>
    <mergeCell ref="G16:G17"/>
    <mergeCell ref="G19:G20"/>
    <mergeCell ref="G22:G23"/>
    <mergeCell ref="H6:H7"/>
    <mergeCell ref="H10:H11"/>
    <mergeCell ref="H13:H14"/>
    <mergeCell ref="H16:H17"/>
    <mergeCell ref="H19:H20"/>
    <mergeCell ref="H22:H23"/>
    <mergeCell ref="I6:I7"/>
    <mergeCell ref="I10:I11"/>
    <mergeCell ref="I13:I14"/>
    <mergeCell ref="I16:I17"/>
    <mergeCell ref="I19:I20"/>
    <mergeCell ref="I22:I23"/>
    <mergeCell ref="J6:J7"/>
    <mergeCell ref="J10:J11"/>
    <mergeCell ref="J13:J14"/>
    <mergeCell ref="J16:J17"/>
    <mergeCell ref="J19:J20"/>
    <mergeCell ref="J22:J23"/>
    <mergeCell ref="K6:K7"/>
    <mergeCell ref="K10:K11"/>
    <mergeCell ref="K13:K14"/>
    <mergeCell ref="K16:K17"/>
    <mergeCell ref="K19:K20"/>
    <mergeCell ref="K22:K23"/>
    <mergeCell ref="L6:L7"/>
    <mergeCell ref="L10:L11"/>
    <mergeCell ref="L13:L14"/>
    <mergeCell ref="L16:L17"/>
    <mergeCell ref="L19:L20"/>
    <mergeCell ref="L22:L23"/>
    <mergeCell ref="M6:M7"/>
    <mergeCell ref="M10:M11"/>
    <mergeCell ref="M13:M14"/>
    <mergeCell ref="M16:M17"/>
    <mergeCell ref="M19:M20"/>
    <mergeCell ref="M22:M23"/>
    <mergeCell ref="N6:N7"/>
    <mergeCell ref="N10:N11"/>
    <mergeCell ref="N13:N14"/>
    <mergeCell ref="N16:N17"/>
    <mergeCell ref="N19:N20"/>
    <mergeCell ref="N22:N23"/>
    <mergeCell ref="O6:O7"/>
    <mergeCell ref="O10:O11"/>
    <mergeCell ref="O13:O14"/>
    <mergeCell ref="O16:O17"/>
    <mergeCell ref="O19:O20"/>
    <mergeCell ref="O22:O23"/>
    <mergeCell ref="P6:P7"/>
    <mergeCell ref="P10:P11"/>
    <mergeCell ref="P13:P14"/>
    <mergeCell ref="P16:P17"/>
    <mergeCell ref="P19:P20"/>
    <mergeCell ref="P22:P23"/>
    <mergeCell ref="Q6:Q7"/>
    <mergeCell ref="Q10:Q11"/>
    <mergeCell ref="Q13:Q14"/>
    <mergeCell ref="Q16:Q17"/>
    <mergeCell ref="Q19:Q20"/>
    <mergeCell ref="Q22:Q23"/>
    <mergeCell ref="R6:R7"/>
    <mergeCell ref="R10:R11"/>
    <mergeCell ref="R13:R14"/>
    <mergeCell ref="R16:R17"/>
    <mergeCell ref="R19:R20"/>
    <mergeCell ref="R22:R23"/>
    <mergeCell ref="S6:S7"/>
    <mergeCell ref="S10:S11"/>
    <mergeCell ref="S13:S14"/>
    <mergeCell ref="S16:S17"/>
    <mergeCell ref="S19:S20"/>
    <mergeCell ref="S22:S23"/>
    <mergeCell ref="T6:T7"/>
    <mergeCell ref="T10:T11"/>
    <mergeCell ref="T13:T14"/>
    <mergeCell ref="T16:T17"/>
    <mergeCell ref="T19:T20"/>
    <mergeCell ref="T22:T23"/>
    <mergeCell ref="U6:U7"/>
    <mergeCell ref="U10:U11"/>
    <mergeCell ref="U13:U14"/>
    <mergeCell ref="U16:U17"/>
    <mergeCell ref="U19:U20"/>
    <mergeCell ref="U22:U23"/>
    <mergeCell ref="V6:V7"/>
    <mergeCell ref="V10:V11"/>
    <mergeCell ref="V13:V14"/>
    <mergeCell ref="V16:V17"/>
    <mergeCell ref="V19:V20"/>
    <mergeCell ref="V22:V23"/>
    <mergeCell ref="W6:W7"/>
    <mergeCell ref="W10:W11"/>
    <mergeCell ref="W13:W14"/>
    <mergeCell ref="W16:W17"/>
    <mergeCell ref="W19:W20"/>
    <mergeCell ref="W22:W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Balance sheet</vt:lpstr>
      <vt:lpstr>Common Size Analysis BS</vt:lpstr>
      <vt:lpstr>Income Statement</vt:lpstr>
      <vt:lpstr>Common Size Analysis IS</vt:lpstr>
      <vt:lpstr>Financial Ratios</vt:lpstr>
      <vt:lpstr>Zscore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M7md</cp:lastModifiedBy>
  <dcterms:created xsi:type="dcterms:W3CDTF">2015-06-05T18:17:00Z</dcterms:created>
  <dcterms:modified xsi:type="dcterms:W3CDTF">2024-10-21T01:01:11Z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18AE17F085F84F7DA2E84BF393F82735_12</vt:lpwstr>
  </property>
  <property fmtid="{D5CDD505-2E9C-101B-9397-08002B2CF9AE}" pid="3" name="KSOProductBuildVer">
    <vt:lpwstr>1033-12.2.0.18607</vt:lpwstr>
  </property>
</Properties>
</file>