
<file path=[Content_Types].xml><?xml version="1.0" encoding="utf-8"?>
<Types xmlns="http://schemas.openxmlformats.org/package/2006/content-types">
  <Default Extension="com" ContentType="image/png"/>
  <Default Extension="es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bernardosantos/Desktop/Capstone/"/>
    </mc:Choice>
  </mc:AlternateContent>
  <xr:revisionPtr revIDLastSave="0" documentId="8_{C5F218FA-885C-E441-A9F8-F8D36890BEE9}" xr6:coauthVersionLast="47" xr6:coauthVersionMax="47" xr10:uidLastSave="{00000000-0000-0000-0000-000000000000}"/>
  <bookViews>
    <workbookView xWindow="2920" yWindow="2920" windowWidth="16200" windowHeight="9980" xr2:uid="{D9105A50-8D5C-4FF2-A987-9A22D5C9DFDF}"/>
  </bookViews>
  <sheets>
    <sheet name="Pricing Benchmark Spain" sheetId="1" r:id="rId1"/>
    <sheet name="Calculation own plans" sheetId="2" r:id="rId2"/>
  </sheets>
  <definedNames>
    <definedName name="_xlnm._FilterDatabase" localSheetId="0" hidden="1">'Pricing Benchmark Spain'!$A$1:$S$85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2" l="1"/>
  <c r="F24" i="2" s="1"/>
  <c r="C9" i="2"/>
  <c r="D9" i="2"/>
  <c r="E9" i="2"/>
  <c r="F9" i="2"/>
  <c r="B9" i="2"/>
  <c r="N63" i="1"/>
  <c r="P63" i="1" s="1"/>
  <c r="Q63" i="1" s="1"/>
  <c r="N58" i="1"/>
  <c r="N45" i="1"/>
  <c r="P45" i="1" s="1"/>
  <c r="Q45" i="1" s="1"/>
  <c r="N31" i="1"/>
  <c r="P31" i="1" s="1"/>
  <c r="Q31" i="1" s="1"/>
  <c r="N82" i="1"/>
  <c r="P82" i="1" s="1"/>
  <c r="Q82" i="1" s="1"/>
  <c r="N49" i="1"/>
  <c r="P49" i="1" s="1"/>
  <c r="Q49" i="1" s="1"/>
  <c r="N30" i="1"/>
  <c r="P30" i="1" s="1"/>
  <c r="Q30" i="1" s="1"/>
  <c r="S30" i="1" s="1"/>
  <c r="N81" i="1"/>
  <c r="P81" i="1" s="1"/>
  <c r="Q81" i="1" s="1"/>
  <c r="N44" i="1"/>
  <c r="P44" i="1" s="1"/>
  <c r="Q44" i="1" s="1"/>
  <c r="S44" i="1" s="1"/>
  <c r="N23" i="1"/>
  <c r="P23" i="1" s="1"/>
  <c r="Q23" i="1" s="1"/>
  <c r="N80" i="1"/>
  <c r="P80" i="1" s="1"/>
  <c r="Q80" i="1" s="1"/>
  <c r="N43" i="1"/>
  <c r="P43" i="1" s="1"/>
  <c r="Q43" i="1" s="1"/>
  <c r="N22" i="1"/>
  <c r="N48" i="1"/>
  <c r="N37" i="1"/>
  <c r="P37" i="1" s="1"/>
  <c r="Q37" i="1" s="1"/>
  <c r="N42" i="1"/>
  <c r="P42" i="1" s="1"/>
  <c r="Q42" i="1" s="1"/>
  <c r="N21" i="1"/>
  <c r="P21" i="1" s="1"/>
  <c r="Q21" i="1" s="1"/>
  <c r="N79" i="1"/>
  <c r="P79" i="1" s="1"/>
  <c r="Q79" i="1" s="1"/>
  <c r="N78" i="1"/>
  <c r="P78" i="1" s="1"/>
  <c r="Q78" i="1" s="1"/>
  <c r="R78" i="1" s="1"/>
  <c r="N69" i="1"/>
  <c r="P69" i="1" s="1"/>
  <c r="Q69" i="1" s="1"/>
  <c r="R69" i="1" s="1"/>
  <c r="N41" i="1"/>
  <c r="P41" i="1" s="1"/>
  <c r="Q41" i="1" s="1"/>
  <c r="R41" i="1" s="1"/>
  <c r="N29" i="1"/>
  <c r="P29" i="1" s="1"/>
  <c r="Q29" i="1" s="1"/>
  <c r="N77" i="1"/>
  <c r="P77" i="1" s="1"/>
  <c r="Q77" i="1" s="1"/>
  <c r="N57" i="1"/>
  <c r="P57" i="1" s="1"/>
  <c r="Q57" i="1" s="1"/>
  <c r="N40" i="1"/>
  <c r="N28" i="1"/>
  <c r="N76" i="1"/>
  <c r="P76" i="1" s="1"/>
  <c r="Q76" i="1" s="1"/>
  <c r="N75" i="1"/>
  <c r="P75" i="1" s="1"/>
  <c r="Q75" i="1" s="1"/>
  <c r="N74" i="1"/>
  <c r="P74" i="1" s="1"/>
  <c r="Q74" i="1" s="1"/>
  <c r="N73" i="1"/>
  <c r="P73" i="1" s="1"/>
  <c r="Q73" i="1" s="1"/>
  <c r="N50" i="1"/>
  <c r="O60" i="1"/>
  <c r="O47" i="1"/>
  <c r="O27" i="1"/>
  <c r="P27" i="1" s="1"/>
  <c r="Q27" i="1" s="1"/>
  <c r="O7" i="1"/>
  <c r="P7" i="1" s="1"/>
  <c r="Q7" i="1" s="1"/>
  <c r="O67" i="1"/>
  <c r="P67" i="1" s="1"/>
  <c r="Q67" i="1" s="1"/>
  <c r="O66" i="1"/>
  <c r="P66" i="1" s="1"/>
  <c r="Q66" i="1" s="1"/>
  <c r="O59" i="1"/>
  <c r="P59" i="1" s="1"/>
  <c r="Q59" i="1" s="1"/>
  <c r="O46" i="1"/>
  <c r="P46" i="1" s="1"/>
  <c r="Q46" i="1" s="1"/>
  <c r="O8" i="1"/>
  <c r="P8" i="1" s="1"/>
  <c r="Q8" i="1" s="1"/>
  <c r="O14" i="1"/>
  <c r="O12" i="1"/>
  <c r="O10" i="1"/>
  <c r="O6" i="1"/>
  <c r="O3" i="1"/>
  <c r="O26" i="1"/>
  <c r="P26" i="1" s="1"/>
  <c r="Q26" i="1" s="1"/>
  <c r="O19" i="1"/>
  <c r="P19" i="1" s="1"/>
  <c r="Q19" i="1" s="1"/>
  <c r="O11" i="1"/>
  <c r="P11" i="1" s="1"/>
  <c r="Q11" i="1" s="1"/>
  <c r="O9" i="1"/>
  <c r="P9" i="1" s="1"/>
  <c r="Q9" i="1" s="1"/>
  <c r="O70" i="1"/>
  <c r="P70" i="1" s="1"/>
  <c r="Q70" i="1" s="1"/>
  <c r="O38" i="1"/>
  <c r="P38" i="1" s="1"/>
  <c r="Q38" i="1" s="1"/>
  <c r="O20" i="1"/>
  <c r="P20" i="1" s="1"/>
  <c r="Q20" i="1" s="1"/>
  <c r="O2" i="1"/>
  <c r="P2" i="1" s="1"/>
  <c r="Q2" i="1" s="1"/>
  <c r="S2" i="1" s="1"/>
  <c r="O72" i="1"/>
  <c r="P72" i="1" s="1"/>
  <c r="Q72" i="1" s="1"/>
  <c r="R72" i="1" s="1"/>
  <c r="O62" i="1"/>
  <c r="P62" i="1" s="1"/>
  <c r="Q62" i="1" s="1"/>
  <c r="R62" i="1" s="1"/>
  <c r="O54" i="1"/>
  <c r="P54" i="1" s="1"/>
  <c r="Q54" i="1" s="1"/>
  <c r="O36" i="1"/>
  <c r="P36" i="1" s="1"/>
  <c r="Q36" i="1" s="1"/>
  <c r="O18" i="1"/>
  <c r="P18" i="1" s="1"/>
  <c r="Q18" i="1" s="1"/>
  <c r="O5" i="1"/>
  <c r="P5" i="1" s="1"/>
  <c r="Q5" i="1" s="1"/>
  <c r="O85" i="1"/>
  <c r="P85" i="1" s="1"/>
  <c r="Q85" i="1" s="1"/>
  <c r="O84" i="1"/>
  <c r="P84" i="1" s="1"/>
  <c r="Q84" i="1" s="1"/>
  <c r="O83" i="1"/>
  <c r="P83" i="1" s="1"/>
  <c r="Q83" i="1" s="1"/>
  <c r="O61" i="1"/>
  <c r="P61" i="1" s="1"/>
  <c r="Q61" i="1" s="1"/>
  <c r="R61" i="1" s="1"/>
  <c r="O53" i="1"/>
  <c r="P53" i="1" s="1"/>
  <c r="Q53" i="1" s="1"/>
  <c r="O35" i="1"/>
  <c r="P35" i="1" s="1"/>
  <c r="Q35" i="1" s="1"/>
  <c r="R35" i="1" s="1"/>
  <c r="O17" i="1"/>
  <c r="P17" i="1" s="1"/>
  <c r="Q17" i="1" s="1"/>
  <c r="R17" i="1" s="1"/>
  <c r="O4" i="1"/>
  <c r="P4" i="1" s="1"/>
  <c r="Q4" i="1" s="1"/>
  <c r="R4" i="1" s="1"/>
  <c r="O68" i="1"/>
  <c r="P68" i="1" s="1"/>
  <c r="Q68" i="1" s="1"/>
  <c r="O39" i="1"/>
  <c r="P39" i="1" s="1"/>
  <c r="Q39" i="1" s="1"/>
  <c r="O16" i="1"/>
  <c r="P16" i="1" s="1"/>
  <c r="Q16" i="1" s="1"/>
  <c r="O71" i="1"/>
  <c r="P71" i="1" s="1"/>
  <c r="Q71" i="1" s="1"/>
  <c r="O52" i="1"/>
  <c r="O25" i="1"/>
  <c r="P25" i="1" s="1"/>
  <c r="Q25" i="1" s="1"/>
  <c r="O15" i="1"/>
  <c r="P15" i="1" s="1"/>
  <c r="Q15" i="1" s="1"/>
  <c r="O55" i="1"/>
  <c r="P55" i="1" s="1"/>
  <c r="Q55" i="1" s="1"/>
  <c r="O34" i="1"/>
  <c r="P34" i="1" s="1"/>
  <c r="Q34" i="1" s="1"/>
  <c r="O24" i="1"/>
  <c r="P24" i="1" s="1"/>
  <c r="Q24" i="1" s="1"/>
  <c r="R24" i="1" s="1"/>
  <c r="O65" i="1"/>
  <c r="P65" i="1" s="1"/>
  <c r="Q65" i="1" s="1"/>
  <c r="R65" i="1" s="1"/>
  <c r="O51" i="1"/>
  <c r="P51" i="1" s="1"/>
  <c r="Q51" i="1" s="1"/>
  <c r="R51" i="1" s="1"/>
  <c r="O33" i="1"/>
  <c r="P33" i="1" s="1"/>
  <c r="Q33" i="1" s="1"/>
  <c r="O64" i="1"/>
  <c r="P64" i="1" s="1"/>
  <c r="Q64" i="1" s="1"/>
  <c r="O56" i="1"/>
  <c r="P56" i="1" s="1"/>
  <c r="Q56" i="1" s="1"/>
  <c r="O32" i="1"/>
  <c r="P32" i="1" s="1"/>
  <c r="Q32" i="1" s="1"/>
  <c r="O13" i="1"/>
  <c r="P13" i="1" s="1"/>
  <c r="Q13" i="1" s="1"/>
  <c r="P14" i="1"/>
  <c r="Q14" i="1" s="1"/>
  <c r="P47" i="1"/>
  <c r="Q47" i="1" s="1"/>
  <c r="P3" i="1"/>
  <c r="Q3" i="1" s="1"/>
  <c r="P58" i="1"/>
  <c r="Q58" i="1" s="1"/>
  <c r="P22" i="1"/>
  <c r="Q22" i="1" s="1"/>
  <c r="P48" i="1"/>
  <c r="Q48" i="1" s="1"/>
  <c r="S48" i="1" s="1"/>
  <c r="P40" i="1"/>
  <c r="Q40" i="1" s="1"/>
  <c r="P28" i="1"/>
  <c r="Q28" i="1" s="1"/>
  <c r="P50" i="1"/>
  <c r="Q50" i="1" s="1"/>
  <c r="R50" i="1" s="1"/>
  <c r="J60" i="1"/>
  <c r="K60" i="1"/>
  <c r="M60" i="1" s="1"/>
  <c r="J47" i="1"/>
  <c r="K47" i="1" s="1"/>
  <c r="M47" i="1" s="1"/>
  <c r="J27" i="1"/>
  <c r="K27" i="1" s="1"/>
  <c r="M27" i="1" s="1"/>
  <c r="J7" i="1"/>
  <c r="K7" i="1" s="1"/>
  <c r="M7" i="1" s="1"/>
  <c r="D27" i="1"/>
  <c r="D47" i="1"/>
  <c r="D60" i="1"/>
  <c r="D7" i="1"/>
  <c r="J67" i="1"/>
  <c r="K67" i="1" s="1"/>
  <c r="M67" i="1" s="1"/>
  <c r="J46" i="1"/>
  <c r="K46" i="1" s="1"/>
  <c r="M46" i="1" s="1"/>
  <c r="J59" i="1"/>
  <c r="K59" i="1" s="1"/>
  <c r="M59" i="1" s="1"/>
  <c r="J66" i="1"/>
  <c r="K66" i="1" s="1"/>
  <c r="M66" i="1" s="1"/>
  <c r="J8" i="1"/>
  <c r="K8" i="1" s="1"/>
  <c r="M8" i="1" s="1"/>
  <c r="D46" i="1"/>
  <c r="D59" i="1"/>
  <c r="D66" i="1"/>
  <c r="D67" i="1"/>
  <c r="D8" i="1"/>
  <c r="D11" i="1"/>
  <c r="D19" i="1"/>
  <c r="D26" i="1"/>
  <c r="D3" i="1"/>
  <c r="D6" i="1"/>
  <c r="D10" i="1"/>
  <c r="D12" i="1"/>
  <c r="D14" i="1"/>
  <c r="D9" i="1"/>
  <c r="D20" i="1"/>
  <c r="D38" i="1"/>
  <c r="D70" i="1"/>
  <c r="D2" i="1"/>
  <c r="D5" i="1"/>
  <c r="D18" i="1"/>
  <c r="D36" i="1"/>
  <c r="D54" i="1"/>
  <c r="D62" i="1"/>
  <c r="D72" i="1"/>
  <c r="D83" i="1"/>
  <c r="D84" i="1"/>
  <c r="D85" i="1"/>
  <c r="D17" i="1"/>
  <c r="D35" i="1"/>
  <c r="D53" i="1"/>
  <c r="D61" i="1"/>
  <c r="D4" i="1"/>
  <c r="J14" i="1"/>
  <c r="K14" i="1" s="1"/>
  <c r="M14" i="1" s="1"/>
  <c r="J12" i="1"/>
  <c r="K12" i="1" s="1"/>
  <c r="M12" i="1" s="1"/>
  <c r="J10" i="1"/>
  <c r="K10" i="1" s="1"/>
  <c r="M10" i="1" s="1"/>
  <c r="J6" i="1"/>
  <c r="K6" i="1" s="1"/>
  <c r="M6" i="1" s="1"/>
  <c r="J3" i="1"/>
  <c r="K3" i="1" s="1"/>
  <c r="M3" i="1" s="1"/>
  <c r="J26" i="1"/>
  <c r="K26" i="1" s="1"/>
  <c r="M26" i="1" s="1"/>
  <c r="J19" i="1"/>
  <c r="K19" i="1" s="1"/>
  <c r="M19" i="1" s="1"/>
  <c r="J11" i="1"/>
  <c r="K11" i="1" s="1"/>
  <c r="M11" i="1" s="1"/>
  <c r="J9" i="1"/>
  <c r="K9" i="1" s="1"/>
  <c r="M9" i="1" s="1"/>
  <c r="J70" i="1"/>
  <c r="K70" i="1" s="1"/>
  <c r="M70" i="1" s="1"/>
  <c r="J38" i="1"/>
  <c r="K38" i="1" s="1"/>
  <c r="M38" i="1" s="1"/>
  <c r="J20" i="1"/>
  <c r="K20" i="1" s="1"/>
  <c r="M20" i="1" s="1"/>
  <c r="J2" i="1"/>
  <c r="K2" i="1" s="1"/>
  <c r="M2" i="1" s="1"/>
  <c r="J72" i="1"/>
  <c r="K72" i="1" s="1"/>
  <c r="M72" i="1" s="1"/>
  <c r="J62" i="1"/>
  <c r="K62" i="1" s="1"/>
  <c r="M62" i="1" s="1"/>
  <c r="J54" i="1"/>
  <c r="K54" i="1" s="1"/>
  <c r="M54" i="1" s="1"/>
  <c r="J36" i="1"/>
  <c r="K36" i="1" s="1"/>
  <c r="M36" i="1" s="1"/>
  <c r="J18" i="1"/>
  <c r="K18" i="1" s="1"/>
  <c r="M18" i="1" s="1"/>
  <c r="J5" i="1"/>
  <c r="K5" i="1" s="1"/>
  <c r="M5" i="1" s="1"/>
  <c r="J85" i="1"/>
  <c r="K85" i="1" s="1"/>
  <c r="M85" i="1" s="1"/>
  <c r="J84" i="1"/>
  <c r="K84" i="1" s="1"/>
  <c r="M84" i="1" s="1"/>
  <c r="J83" i="1"/>
  <c r="K83" i="1" s="1"/>
  <c r="M83" i="1" s="1"/>
  <c r="J61" i="1"/>
  <c r="K61" i="1" s="1"/>
  <c r="M61" i="1" s="1"/>
  <c r="J53" i="1"/>
  <c r="K53" i="1" s="1"/>
  <c r="M53" i="1" s="1"/>
  <c r="J35" i="1"/>
  <c r="K35" i="1" s="1"/>
  <c r="M35" i="1" s="1"/>
  <c r="J17" i="1"/>
  <c r="K17" i="1" s="1"/>
  <c r="M17" i="1" s="1"/>
  <c r="J4" i="1"/>
  <c r="K4" i="1" s="1"/>
  <c r="M4" i="1" s="1"/>
  <c r="J68" i="1"/>
  <c r="K68" i="1" s="1"/>
  <c r="M68" i="1" s="1"/>
  <c r="J39" i="1"/>
  <c r="K39" i="1" s="1"/>
  <c r="M39" i="1" s="1"/>
  <c r="J16" i="1"/>
  <c r="K16" i="1" s="1"/>
  <c r="M16" i="1" s="1"/>
  <c r="D39" i="1"/>
  <c r="D68" i="1"/>
  <c r="D16" i="1"/>
  <c r="J71" i="1"/>
  <c r="K71" i="1" s="1"/>
  <c r="M71" i="1" s="1"/>
  <c r="J52" i="1"/>
  <c r="K52" i="1" s="1"/>
  <c r="M52" i="1" s="1"/>
  <c r="J25" i="1"/>
  <c r="K25" i="1" s="1"/>
  <c r="M25" i="1" s="1"/>
  <c r="J15" i="1"/>
  <c r="K15" i="1" s="1"/>
  <c r="M15" i="1" s="1"/>
  <c r="K55" i="1"/>
  <c r="M55" i="1" s="1"/>
  <c r="K34" i="1"/>
  <c r="M34" i="1" s="1"/>
  <c r="K24" i="1"/>
  <c r="M24" i="1" s="1"/>
  <c r="K30" i="1"/>
  <c r="M30" i="1" s="1"/>
  <c r="K49" i="1"/>
  <c r="M49" i="1" s="1"/>
  <c r="K82" i="1"/>
  <c r="M82" i="1" s="1"/>
  <c r="J73" i="1"/>
  <c r="K73" i="1" s="1"/>
  <c r="M73" i="1" s="1"/>
  <c r="J74" i="1"/>
  <c r="K74" i="1" s="1"/>
  <c r="M74" i="1" s="1"/>
  <c r="J75" i="1"/>
  <c r="K75" i="1" s="1"/>
  <c r="M75" i="1" s="1"/>
  <c r="J76" i="1"/>
  <c r="K76" i="1" s="1"/>
  <c r="M76" i="1" s="1"/>
  <c r="J28" i="1"/>
  <c r="K28" i="1" s="1"/>
  <c r="M28" i="1" s="1"/>
  <c r="J40" i="1"/>
  <c r="K40" i="1" s="1"/>
  <c r="M40" i="1" s="1"/>
  <c r="J57" i="1"/>
  <c r="K57" i="1" s="1"/>
  <c r="M57" i="1" s="1"/>
  <c r="J77" i="1"/>
  <c r="K77" i="1" s="1"/>
  <c r="M77" i="1" s="1"/>
  <c r="J29" i="1"/>
  <c r="K29" i="1" s="1"/>
  <c r="M29" i="1" s="1"/>
  <c r="J41" i="1"/>
  <c r="K41" i="1" s="1"/>
  <c r="M41" i="1" s="1"/>
  <c r="J69" i="1"/>
  <c r="K69" i="1" s="1"/>
  <c r="M69" i="1" s="1"/>
  <c r="J78" i="1"/>
  <c r="K78" i="1" s="1"/>
  <c r="M78" i="1" s="1"/>
  <c r="J79" i="1"/>
  <c r="K79" i="1" s="1"/>
  <c r="M79" i="1" s="1"/>
  <c r="J21" i="1"/>
  <c r="K21" i="1" s="1"/>
  <c r="M21" i="1" s="1"/>
  <c r="J42" i="1"/>
  <c r="K42" i="1" s="1"/>
  <c r="M42" i="1" s="1"/>
  <c r="J37" i="1"/>
  <c r="K37" i="1" s="1"/>
  <c r="M37" i="1" s="1"/>
  <c r="J48" i="1"/>
  <c r="K48" i="1" s="1"/>
  <c r="M48" i="1" s="1"/>
  <c r="J22" i="1"/>
  <c r="K22" i="1" s="1"/>
  <c r="M22" i="1" s="1"/>
  <c r="J43" i="1"/>
  <c r="K43" i="1" s="1"/>
  <c r="M43" i="1" s="1"/>
  <c r="J80" i="1"/>
  <c r="K80" i="1" s="1"/>
  <c r="M80" i="1" s="1"/>
  <c r="J23" i="1"/>
  <c r="K23" i="1" s="1"/>
  <c r="M23" i="1" s="1"/>
  <c r="J44" i="1"/>
  <c r="K44" i="1" s="1"/>
  <c r="M44" i="1" s="1"/>
  <c r="J81" i="1"/>
  <c r="K81" i="1" s="1"/>
  <c r="M81" i="1" s="1"/>
  <c r="J31" i="1"/>
  <c r="K31" i="1" s="1"/>
  <c r="M31" i="1" s="1"/>
  <c r="J45" i="1"/>
  <c r="K45" i="1" s="1"/>
  <c r="M45" i="1" s="1"/>
  <c r="J58" i="1"/>
  <c r="K58" i="1" s="1"/>
  <c r="M58" i="1" s="1"/>
  <c r="J63" i="1"/>
  <c r="K63" i="1" s="1"/>
  <c r="M63" i="1" s="1"/>
  <c r="J13" i="1"/>
  <c r="K13" i="1" s="1"/>
  <c r="M13" i="1" s="1"/>
  <c r="J32" i="1"/>
  <c r="K32" i="1" s="1"/>
  <c r="M32" i="1" s="1"/>
  <c r="J56" i="1"/>
  <c r="K56" i="1" s="1"/>
  <c r="M56" i="1" s="1"/>
  <c r="J64" i="1"/>
  <c r="K64" i="1" s="1"/>
  <c r="M64" i="1" s="1"/>
  <c r="J33" i="1"/>
  <c r="K33" i="1" s="1"/>
  <c r="M33" i="1" s="1"/>
  <c r="J51" i="1"/>
  <c r="K51" i="1" s="1"/>
  <c r="M51" i="1" s="1"/>
  <c r="J65" i="1"/>
  <c r="K65" i="1" s="1"/>
  <c r="M65" i="1" s="1"/>
  <c r="J50" i="1"/>
  <c r="K50" i="1" s="1"/>
  <c r="M50" i="1" s="1"/>
  <c r="D34" i="1"/>
  <c r="D55" i="1"/>
  <c r="D15" i="1"/>
  <c r="D25" i="1"/>
  <c r="D52" i="1"/>
  <c r="D71" i="1"/>
  <c r="D24" i="1"/>
  <c r="D64" i="1"/>
  <c r="D33" i="1"/>
  <c r="D51" i="1"/>
  <c r="D65" i="1"/>
  <c r="D13" i="1"/>
  <c r="D32" i="1"/>
  <c r="D56" i="1"/>
  <c r="D31" i="1"/>
  <c r="D45" i="1"/>
  <c r="D58" i="1"/>
  <c r="D63" i="1"/>
  <c r="D49" i="1"/>
  <c r="D82" i="1"/>
  <c r="D30" i="1"/>
  <c r="D44" i="1"/>
  <c r="D81" i="1"/>
  <c r="D23" i="1"/>
  <c r="D73" i="1"/>
  <c r="D74" i="1"/>
  <c r="D75" i="1"/>
  <c r="D76" i="1"/>
  <c r="D28" i="1"/>
  <c r="D40" i="1"/>
  <c r="D57" i="1"/>
  <c r="D77" i="1"/>
  <c r="D29" i="1"/>
  <c r="D41" i="1"/>
  <c r="D69" i="1"/>
  <c r="D78" i="1"/>
  <c r="D79" i="1"/>
  <c r="D21" i="1"/>
  <c r="D42" i="1"/>
  <c r="D37" i="1"/>
  <c r="D48" i="1"/>
  <c r="D22" i="1"/>
  <c r="D43" i="1"/>
  <c r="D80" i="1"/>
  <c r="D50" i="1"/>
  <c r="F34" i="2" l="1"/>
  <c r="D25" i="2"/>
  <c r="D35" i="2" s="1"/>
  <c r="B26" i="2"/>
  <c r="B36" i="2" s="1"/>
  <c r="D26" i="2"/>
  <c r="D36" i="2" s="1"/>
  <c r="F25" i="2"/>
  <c r="F35" i="2" s="1"/>
  <c r="B25" i="2"/>
  <c r="B35" i="2" s="1"/>
  <c r="F26" i="2"/>
  <c r="F36" i="2" s="1"/>
  <c r="B24" i="2"/>
  <c r="B34" i="2" s="1"/>
  <c r="D24" i="2"/>
  <c r="D34" i="2" s="1"/>
  <c r="R81" i="1"/>
  <c r="S81" i="1"/>
  <c r="S22" i="1"/>
  <c r="R22" i="1"/>
  <c r="S40" i="1"/>
  <c r="R40" i="1"/>
  <c r="S37" i="1"/>
  <c r="R37" i="1"/>
  <c r="R48" i="1"/>
  <c r="S26" i="1"/>
  <c r="R26" i="1"/>
  <c r="S27" i="1"/>
  <c r="R27" i="1"/>
  <c r="S33" i="1"/>
  <c r="R33" i="1"/>
  <c r="S54" i="1"/>
  <c r="R54" i="1"/>
  <c r="S84" i="1"/>
  <c r="R84" i="1"/>
  <c r="S16" i="1"/>
  <c r="R16" i="1"/>
  <c r="S85" i="1"/>
  <c r="R85" i="1"/>
  <c r="S5" i="1"/>
  <c r="R5" i="1"/>
  <c r="R68" i="1"/>
  <c r="S68" i="1"/>
  <c r="S36" i="1"/>
  <c r="R36" i="1"/>
  <c r="S19" i="1"/>
  <c r="R19" i="1"/>
  <c r="S14" i="1"/>
  <c r="R14" i="1"/>
  <c r="S11" i="1"/>
  <c r="R11" i="1"/>
  <c r="R32" i="1"/>
  <c r="S32" i="1"/>
  <c r="S18" i="1"/>
  <c r="R18" i="1"/>
  <c r="S9" i="1"/>
  <c r="R9" i="1"/>
  <c r="S66" i="1"/>
  <c r="R66" i="1"/>
  <c r="S13" i="1"/>
  <c r="R13" i="1"/>
  <c r="S67" i="1"/>
  <c r="R67" i="1"/>
  <c r="R56" i="1"/>
  <c r="S56" i="1"/>
  <c r="R64" i="1"/>
  <c r="S64" i="1"/>
  <c r="S3" i="1"/>
  <c r="R3" i="1"/>
  <c r="S7" i="1"/>
  <c r="R7" i="1"/>
  <c r="R71" i="1"/>
  <c r="S71" i="1"/>
  <c r="S39" i="1"/>
  <c r="R39" i="1"/>
  <c r="R47" i="1"/>
  <c r="S47" i="1"/>
  <c r="R34" i="1"/>
  <c r="S34" i="1"/>
  <c r="S53" i="1"/>
  <c r="R53" i="1"/>
  <c r="S20" i="1"/>
  <c r="R20" i="1"/>
  <c r="R8" i="1"/>
  <c r="S8" i="1"/>
  <c r="S15" i="1"/>
  <c r="R15" i="1"/>
  <c r="R55" i="1"/>
  <c r="S55" i="1"/>
  <c r="R38" i="1"/>
  <c r="S38" i="1"/>
  <c r="S25" i="1"/>
  <c r="R25" i="1"/>
  <c r="S46" i="1"/>
  <c r="R46" i="1"/>
  <c r="S83" i="1"/>
  <c r="R83" i="1"/>
  <c r="S70" i="1"/>
  <c r="R70" i="1"/>
  <c r="S59" i="1"/>
  <c r="R59" i="1"/>
  <c r="S61" i="1"/>
  <c r="S24" i="1"/>
  <c r="S65" i="1"/>
  <c r="S35" i="1"/>
  <c r="S17" i="1"/>
  <c r="S51" i="1"/>
  <c r="S72" i="1"/>
  <c r="R2" i="1"/>
  <c r="S4" i="1"/>
  <c r="S62" i="1"/>
  <c r="S45" i="1"/>
  <c r="R45" i="1"/>
  <c r="S75" i="1"/>
  <c r="R75" i="1"/>
  <c r="S42" i="1"/>
  <c r="R42" i="1"/>
  <c r="S31" i="1"/>
  <c r="R31" i="1"/>
  <c r="R57" i="1"/>
  <c r="S57" i="1"/>
  <c r="R43" i="1"/>
  <c r="S43" i="1"/>
  <c r="S58" i="1"/>
  <c r="R58" i="1"/>
  <c r="R77" i="1"/>
  <c r="S77" i="1"/>
  <c r="R80" i="1"/>
  <c r="S80" i="1"/>
  <c r="R63" i="1"/>
  <c r="S63" i="1"/>
  <c r="R29" i="1"/>
  <c r="S29" i="1"/>
  <c r="S23" i="1"/>
  <c r="R23" i="1"/>
  <c r="S76" i="1"/>
  <c r="R76" i="1"/>
  <c r="S73" i="1"/>
  <c r="R73" i="1"/>
  <c r="S79" i="1"/>
  <c r="R79" i="1"/>
  <c r="S49" i="1"/>
  <c r="R49" i="1"/>
  <c r="S28" i="1"/>
  <c r="R28" i="1"/>
  <c r="S74" i="1"/>
  <c r="R74" i="1"/>
  <c r="S21" i="1"/>
  <c r="R21" i="1"/>
  <c r="S82" i="1"/>
  <c r="R82" i="1"/>
  <c r="S50" i="1"/>
  <c r="S78" i="1"/>
  <c r="S69" i="1"/>
  <c r="S41" i="1"/>
  <c r="R30" i="1"/>
  <c r="R44" i="1"/>
  <c r="P12" i="1"/>
  <c r="Q12" i="1" s="1"/>
  <c r="P60" i="1"/>
  <c r="Q60" i="1" s="1"/>
  <c r="P6" i="1"/>
  <c r="Q6" i="1" s="1"/>
  <c r="P52" i="1"/>
  <c r="Q52" i="1" s="1"/>
  <c r="P10" i="1"/>
  <c r="Q10" i="1" s="1"/>
  <c r="R10" i="1" l="1"/>
  <c r="S10" i="1"/>
  <c r="S52" i="1"/>
  <c r="R52" i="1"/>
  <c r="S60" i="1"/>
  <c r="R60" i="1"/>
  <c r="S6" i="1"/>
  <c r="R6" i="1"/>
  <c r="R12" i="1"/>
  <c r="S1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</future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<sst xmlns="http://schemas.openxmlformats.org/spreadsheetml/2006/main" count="518" uniqueCount="117">
  <si>
    <t>Spain</t>
  </si>
  <si>
    <t>Country</t>
  </si>
  <si>
    <t>Provider</t>
  </si>
  <si>
    <t>Plan Type</t>
  </si>
  <si>
    <t>Prepaid</t>
  </si>
  <si>
    <t>Name</t>
  </si>
  <si>
    <t>Prepago S</t>
  </si>
  <si>
    <t>Mobile data</t>
  </si>
  <si>
    <t>National Calls</t>
  </si>
  <si>
    <t>Unlimited</t>
  </si>
  <si>
    <t>Frequency</t>
  </si>
  <si>
    <t>p.pm.</t>
  </si>
  <si>
    <t>Prepago M</t>
  </si>
  <si>
    <t>Prepago L</t>
  </si>
  <si>
    <t>Prepago XL</t>
  </si>
  <si>
    <t>Prepago XXL</t>
  </si>
  <si>
    <t>Flatrade</t>
  </si>
  <si>
    <t>Additional Line</t>
  </si>
  <si>
    <t>Unilimited</t>
  </si>
  <si>
    <t>Postpaid</t>
  </si>
  <si>
    <t>25GB a velocidad 5G</t>
  </si>
  <si>
    <t>50GB a velocidad 5G</t>
  </si>
  <si>
    <t>100GB a velocidad 5G</t>
  </si>
  <si>
    <t>Flatrade a velocidad 5G</t>
  </si>
  <si>
    <t>25GB  a velocidad 5G</t>
  </si>
  <si>
    <t>200GB a velocidad 5G</t>
  </si>
  <si>
    <t>2 Lines Flatrade a velocidad 5G</t>
  </si>
  <si>
    <t>Tarifa Móvil 20GB</t>
  </si>
  <si>
    <t>Tarifa Móvil 50GB</t>
  </si>
  <si>
    <t>Tarifa Móvil Ílimitado</t>
  </si>
  <si>
    <t>Tarifa Móvil 2 líneas Ílimitadas</t>
  </si>
  <si>
    <t>Línea Adicional 20 GB</t>
  </si>
  <si>
    <t>Línea Adicional 50 GB</t>
  </si>
  <si>
    <t>Línea Adicional ílimitada</t>
  </si>
  <si>
    <t>Logo</t>
  </si>
  <si>
    <t>vodafone.es</t>
  </si>
  <si>
    <t>movistar.es</t>
  </si>
  <si>
    <t>orange.es</t>
  </si>
  <si>
    <t>Go Flex</t>
  </si>
  <si>
    <t>Go Básico</t>
  </si>
  <si>
    <t>Go ilimitada</t>
  </si>
  <si>
    <t>yoigo.es</t>
  </si>
  <si>
    <t>Plan 25</t>
  </si>
  <si>
    <t>Plan 50</t>
  </si>
  <si>
    <t>Plan 100</t>
  </si>
  <si>
    <t>Plan 150</t>
  </si>
  <si>
    <t>o2online.es</t>
  </si>
  <si>
    <t>Móvil 30GB</t>
  </si>
  <si>
    <t>Móvil 12GB</t>
  </si>
  <si>
    <t>Móvil 75GB</t>
  </si>
  <si>
    <t>Móvil 150GB</t>
  </si>
  <si>
    <t>Adicional 30GB</t>
  </si>
  <si>
    <t>Adicional 60GB</t>
  </si>
  <si>
    <t>Adicional 150GB</t>
  </si>
  <si>
    <t>Type</t>
  </si>
  <si>
    <t>MNO</t>
  </si>
  <si>
    <t>MVNO</t>
  </si>
  <si>
    <t>masmovil.es</t>
  </si>
  <si>
    <t>Móvil 20GB</t>
  </si>
  <si>
    <t>Price 1y</t>
  </si>
  <si>
    <t>Price 2y</t>
  </si>
  <si>
    <t>Average</t>
  </si>
  <si>
    <t>Móvil 20GB promo</t>
  </si>
  <si>
    <t>Móvil 30GB promo</t>
  </si>
  <si>
    <t>Móvil 70GB promo</t>
  </si>
  <si>
    <t>Promo Low</t>
  </si>
  <si>
    <t>Promo Middle</t>
  </si>
  <si>
    <t>Promo High</t>
  </si>
  <si>
    <t>Móvil 60GB</t>
  </si>
  <si>
    <t>Móvil 240GB</t>
  </si>
  <si>
    <t>Móvil 15GB</t>
  </si>
  <si>
    <t>pepephone.com</t>
  </si>
  <si>
    <t>15 acumulables</t>
  </si>
  <si>
    <t>49 acumulables</t>
  </si>
  <si>
    <t>199 acumulables + streaming</t>
  </si>
  <si>
    <t>digimobil.es</t>
  </si>
  <si>
    <t>Unlimited 1 line</t>
  </si>
  <si>
    <t>Unlimited 2 lines</t>
  </si>
  <si>
    <t>Unlimited 3 lines</t>
  </si>
  <si>
    <t>simyo.es</t>
  </si>
  <si>
    <t>lowi.es</t>
  </si>
  <si>
    <t>lebara.es</t>
  </si>
  <si>
    <t>lycamobile.es</t>
  </si>
  <si>
    <t>Globe 5</t>
  </si>
  <si>
    <t>Globe 10</t>
  </si>
  <si>
    <t>Globe 15</t>
  </si>
  <si>
    <t>Globe 20</t>
  </si>
  <si>
    <t>Price MNO</t>
  </si>
  <si>
    <t>Price MNVO</t>
  </si>
  <si>
    <t>Use price GB</t>
  </si>
  <si>
    <t>Full use</t>
  </si>
  <si>
    <t>Half use</t>
  </si>
  <si>
    <t>25% Use</t>
  </si>
  <si>
    <t>Assuming MNO (per GB)</t>
  </si>
  <si>
    <t>Assuming MNVO (per GB)</t>
  </si>
  <si>
    <t>Price MNO (benchmark)</t>
  </si>
  <si>
    <t>Price MNVO (benchmark)</t>
  </si>
  <si>
    <t>Pay-as-you-go</t>
  </si>
  <si>
    <t>Post-paid</t>
  </si>
  <si>
    <t>Avg. Data Usage GB</t>
  </si>
  <si>
    <t>Min. Data Usage GB</t>
  </si>
  <si>
    <t>Max. Data Usage GB</t>
  </si>
  <si>
    <t>Provided GB (inferred by max.)</t>
  </si>
  <si>
    <t>Conditions</t>
  </si>
  <si>
    <t>Phone (industry standard)</t>
  </si>
  <si>
    <t>Current usage</t>
  </si>
  <si>
    <t>No of customers (pre-churn)</t>
  </si>
  <si>
    <t>Cost of data provision</t>
  </si>
  <si>
    <t>Avg. Cost per GB</t>
  </si>
  <si>
    <t>Avg. Monthly Surplus ex-administratives</t>
  </si>
  <si>
    <t>Avg. Surplus</t>
  </si>
  <si>
    <t>Surplus at max usage</t>
  </si>
  <si>
    <t>Surplus at min usage</t>
  </si>
  <si>
    <t>Cost at min usage</t>
  </si>
  <si>
    <t xml:space="preserve"> usage</t>
  </si>
  <si>
    <t>Price per month (weighted average)</t>
  </si>
  <si>
    <t>Weighed average based on 9:1 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</si>
</sst>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i/>
      <sz val="11"/>
      <color theme="0" tint="-0.34998626667073579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4" fontId="2" fillId="2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5" fillId="0" borderId="0" xfId="0" applyNumberFormat="1" applyFont="1"/>
    <xf numFmtId="164" fontId="5" fillId="0" borderId="0" xfId="0" applyNumberFormat="1" applyFont="1" applyAlignment="1">
      <alignment horizontal="right" indent="1"/>
    </xf>
    <xf numFmtId="0" fontId="6" fillId="0" borderId="0" xfId="0" applyFont="1"/>
    <xf numFmtId="0" fontId="1" fillId="3" borderId="0" xfId="0" applyFont="1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s"/><Relationship Id="rId13" Type="http://schemas.openxmlformats.org/officeDocument/2006/relationships/hyperlink" Target="https://logo.clearbit.com/masmovil.es" TargetMode="External"/><Relationship Id="rId18" Type="http://schemas.openxmlformats.org/officeDocument/2006/relationships/image" Target="../media/image9.es"/><Relationship Id="rId3" Type="http://schemas.openxmlformats.org/officeDocument/2006/relationships/hyperlink" Target="https://logo.clearbit.com/lowi.es" TargetMode="External"/><Relationship Id="rId21" Type="http://schemas.openxmlformats.org/officeDocument/2006/relationships/hyperlink" Target="https://logo.clearbit.com/vodafone.es" TargetMode="External"/><Relationship Id="rId7" Type="http://schemas.openxmlformats.org/officeDocument/2006/relationships/hyperlink" Target="https://logo.clearbit.com/lycamobile.es" TargetMode="External"/><Relationship Id="rId12" Type="http://schemas.openxmlformats.org/officeDocument/2006/relationships/image" Target="../media/image6.es"/><Relationship Id="rId17" Type="http://schemas.openxmlformats.org/officeDocument/2006/relationships/hyperlink" Target="https://logo.clearbit.com/movistar.es" TargetMode="External"/><Relationship Id="rId2" Type="http://schemas.openxmlformats.org/officeDocument/2006/relationships/image" Target="../media/image1.es"/><Relationship Id="rId16" Type="http://schemas.openxmlformats.org/officeDocument/2006/relationships/image" Target="../media/image8.com"/><Relationship Id="rId20" Type="http://schemas.openxmlformats.org/officeDocument/2006/relationships/image" Target="../media/image10.es"/><Relationship Id="rId1" Type="http://schemas.openxmlformats.org/officeDocument/2006/relationships/hyperlink" Target="https://logo.clearbit.com/simyo.es" TargetMode="External"/><Relationship Id="rId6" Type="http://schemas.openxmlformats.org/officeDocument/2006/relationships/image" Target="../media/image3.es"/><Relationship Id="rId11" Type="http://schemas.openxmlformats.org/officeDocument/2006/relationships/hyperlink" Target="https://logo.clearbit.com/o2online.es" TargetMode="External"/><Relationship Id="rId24" Type="http://schemas.openxmlformats.org/officeDocument/2006/relationships/image" Target="../media/image12.es"/><Relationship Id="rId5" Type="http://schemas.openxmlformats.org/officeDocument/2006/relationships/hyperlink" Target="https://logo.clearbit.com/digimobil.es" TargetMode="External"/><Relationship Id="rId15" Type="http://schemas.openxmlformats.org/officeDocument/2006/relationships/hyperlink" Target="https://logo.clearbit.com/pepephone.com" TargetMode="External"/><Relationship Id="rId23" Type="http://schemas.openxmlformats.org/officeDocument/2006/relationships/hyperlink" Target="https://logo.clearbit.com/yoigo.es" TargetMode="External"/><Relationship Id="rId10" Type="http://schemas.openxmlformats.org/officeDocument/2006/relationships/image" Target="../media/image5.es"/><Relationship Id="rId19" Type="http://schemas.openxmlformats.org/officeDocument/2006/relationships/hyperlink" Target="https://logo.clearbit.com/orange.es" TargetMode="External"/><Relationship Id="rId4" Type="http://schemas.openxmlformats.org/officeDocument/2006/relationships/image" Target="../media/image2.es"/><Relationship Id="rId9" Type="http://schemas.openxmlformats.org/officeDocument/2006/relationships/hyperlink" Target="https://logo.clearbit.com/lebara.es" TargetMode="External"/><Relationship Id="rId14" Type="http://schemas.openxmlformats.org/officeDocument/2006/relationships/image" Target="../media/image7.es"/><Relationship Id="rId22" Type="http://schemas.openxmlformats.org/officeDocument/2006/relationships/image" Target="../media/image11.es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</webImagesSrd>
</file>

<file path=xl/richData/rdrichvalue.xml><?xml version="1.0" encoding="utf-8"?>
<rvData xmlns="http://schemas.microsoft.com/office/spreadsheetml/2017/richdata" count="12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B0D1-CA70-4262-BACA-0F25487934A1}">
  <dimension ref="A1:X96"/>
  <sheetViews>
    <sheetView tabSelected="1" zoomScale="85" zoomScaleNormal="85" workbookViewId="0">
      <selection activeCell="G17" sqref="G17"/>
    </sheetView>
  </sheetViews>
  <sheetFormatPr baseColWidth="10" defaultColWidth="8.83203125" defaultRowHeight="15" x14ac:dyDescent="0.2"/>
  <cols>
    <col min="2" max="2" width="10.6640625" bestFit="1" customWidth="1"/>
    <col min="3" max="3" width="10.6640625" customWidth="1"/>
    <col min="4" max="4" width="10.83203125" bestFit="1" customWidth="1"/>
    <col min="5" max="5" width="12.5" bestFit="1" customWidth="1"/>
    <col min="6" max="6" width="33" customWidth="1"/>
    <col min="7" max="7" width="10.33203125" bestFit="1" customWidth="1"/>
    <col min="8" max="8" width="12" bestFit="1" customWidth="1"/>
    <col min="14" max="15" width="12" customWidth="1"/>
    <col min="16" max="16" width="11.33203125" bestFit="1" customWidth="1"/>
    <col min="17" max="17" width="10.83203125" customWidth="1"/>
  </cols>
  <sheetData>
    <row r="1" spans="1:24" x14ac:dyDescent="0.2">
      <c r="A1" s="2" t="s">
        <v>1</v>
      </c>
      <c r="B1" s="2" t="s">
        <v>2</v>
      </c>
      <c r="C1" s="2" t="s">
        <v>54</v>
      </c>
      <c r="D1" s="2" t="s">
        <v>34</v>
      </c>
      <c r="E1" s="2" t="s">
        <v>3</v>
      </c>
      <c r="F1" s="2" t="s">
        <v>5</v>
      </c>
      <c r="G1" s="2" t="s">
        <v>7</v>
      </c>
      <c r="H1" s="2" t="s">
        <v>8</v>
      </c>
      <c r="I1" s="2" t="s">
        <v>59</v>
      </c>
      <c r="J1" s="2" t="s">
        <v>60</v>
      </c>
      <c r="K1" s="2" t="s">
        <v>61</v>
      </c>
      <c r="L1" s="2" t="s">
        <v>10</v>
      </c>
      <c r="M1" s="2" t="s">
        <v>11</v>
      </c>
      <c r="N1" s="2" t="s">
        <v>87</v>
      </c>
      <c r="O1" s="2" t="s">
        <v>88</v>
      </c>
      <c r="P1" s="2" t="s">
        <v>89</v>
      </c>
      <c r="Q1" s="2" t="s">
        <v>90</v>
      </c>
      <c r="R1" s="2" t="s">
        <v>91</v>
      </c>
      <c r="S1" s="2" t="s">
        <v>92</v>
      </c>
      <c r="W1" s="1">
        <v>7.4999999999999997E-2</v>
      </c>
      <c r="X1" s="1">
        <v>0.2</v>
      </c>
    </row>
    <row r="2" spans="1:24" x14ac:dyDescent="0.2">
      <c r="A2" t="s">
        <v>0</v>
      </c>
      <c r="B2" t="s">
        <v>79</v>
      </c>
      <c r="C2" t="s">
        <v>56</v>
      </c>
      <c r="D2" s="3" t="e" vm="1">
        <f t="shared" ref="D2:D33" si="0">_xlfn.IMAGE("https://logo.clearbit.com/" &amp; B2)</f>
        <v>#VALUE!</v>
      </c>
      <c r="E2" t="s">
        <v>19</v>
      </c>
      <c r="F2">
        <v>4</v>
      </c>
      <c r="G2">
        <v>4</v>
      </c>
      <c r="H2" t="s">
        <v>9</v>
      </c>
      <c r="I2" s="1">
        <v>5</v>
      </c>
      <c r="J2" s="1">
        <f t="shared" ref="J2:J23" si="1">I2</f>
        <v>5</v>
      </c>
      <c r="K2" s="1">
        <f t="shared" ref="K2:K33" si="2">AVERAGE(I2:J2)</f>
        <v>5</v>
      </c>
      <c r="L2">
        <v>30</v>
      </c>
      <c r="M2" s="1">
        <f t="shared" ref="M2:M33" si="3">(K2/L2)*30</f>
        <v>5</v>
      </c>
      <c r="O2" s="1">
        <f t="shared" ref="O2:O20" si="4">$X$1</f>
        <v>0.2</v>
      </c>
      <c r="P2" s="1">
        <f t="shared" ref="P2:P33" si="5">SUM(N2:O2)</f>
        <v>0.2</v>
      </c>
      <c r="Q2" s="1">
        <f t="shared" ref="Q2:Q33" si="6">P2*G2</f>
        <v>0.8</v>
      </c>
      <c r="R2" s="1">
        <f t="shared" ref="R2:R33" si="7">0.5*Q2</f>
        <v>0.4</v>
      </c>
      <c r="S2" s="1">
        <f t="shared" ref="S2:S33" si="8">Q2*0.25</f>
        <v>0.2</v>
      </c>
    </row>
    <row r="3" spans="1:24" x14ac:dyDescent="0.2">
      <c r="A3" t="s">
        <v>0</v>
      </c>
      <c r="B3" t="s">
        <v>80</v>
      </c>
      <c r="C3" t="s">
        <v>56</v>
      </c>
      <c r="D3" s="3" t="e" vm="2">
        <f t="shared" si="0"/>
        <v>#VALUE!</v>
      </c>
      <c r="E3" t="s">
        <v>17</v>
      </c>
      <c r="F3">
        <v>5</v>
      </c>
      <c r="G3">
        <v>4</v>
      </c>
      <c r="H3" t="s">
        <v>9</v>
      </c>
      <c r="I3" s="1">
        <v>4</v>
      </c>
      <c r="J3" s="1">
        <f t="shared" si="1"/>
        <v>4</v>
      </c>
      <c r="K3" s="1">
        <f t="shared" si="2"/>
        <v>4</v>
      </c>
      <c r="L3">
        <v>30</v>
      </c>
      <c r="M3" s="1">
        <f t="shared" si="3"/>
        <v>4</v>
      </c>
      <c r="O3" s="1">
        <f t="shared" si="4"/>
        <v>0.2</v>
      </c>
      <c r="P3" s="1">
        <f t="shared" si="5"/>
        <v>0.2</v>
      </c>
      <c r="Q3" s="1">
        <f t="shared" si="6"/>
        <v>0.8</v>
      </c>
      <c r="R3" s="1">
        <f t="shared" si="7"/>
        <v>0.4</v>
      </c>
      <c r="S3" s="1">
        <f t="shared" si="8"/>
        <v>0.2</v>
      </c>
    </row>
    <row r="4" spans="1:24" x14ac:dyDescent="0.2">
      <c r="A4" t="s">
        <v>0</v>
      </c>
      <c r="B4" t="s">
        <v>75</v>
      </c>
      <c r="C4" t="s">
        <v>56</v>
      </c>
      <c r="D4" s="3" t="e" vm="3">
        <f t="shared" si="0"/>
        <v>#VALUE!</v>
      </c>
      <c r="E4" t="s">
        <v>19</v>
      </c>
      <c r="F4">
        <v>5</v>
      </c>
      <c r="G4">
        <v>5</v>
      </c>
      <c r="H4">
        <v>100</v>
      </c>
      <c r="I4" s="1">
        <v>3</v>
      </c>
      <c r="J4" s="1">
        <f t="shared" si="1"/>
        <v>3</v>
      </c>
      <c r="K4" s="1">
        <f t="shared" si="2"/>
        <v>3</v>
      </c>
      <c r="L4">
        <v>30</v>
      </c>
      <c r="M4" s="1">
        <f t="shared" si="3"/>
        <v>3</v>
      </c>
      <c r="O4" s="1">
        <f t="shared" si="4"/>
        <v>0.2</v>
      </c>
      <c r="P4" s="1">
        <f t="shared" si="5"/>
        <v>0.2</v>
      </c>
      <c r="Q4" s="1">
        <f t="shared" si="6"/>
        <v>1</v>
      </c>
      <c r="R4" s="1">
        <f t="shared" si="7"/>
        <v>0.5</v>
      </c>
      <c r="S4" s="1">
        <f t="shared" si="8"/>
        <v>0.25</v>
      </c>
    </row>
    <row r="5" spans="1:24" x14ac:dyDescent="0.2">
      <c r="A5" t="s">
        <v>0</v>
      </c>
      <c r="B5" t="s">
        <v>75</v>
      </c>
      <c r="C5" t="s">
        <v>56</v>
      </c>
      <c r="D5" s="3" t="e" vm="3">
        <f t="shared" si="0"/>
        <v>#VALUE!</v>
      </c>
      <c r="E5" t="s">
        <v>4</v>
      </c>
      <c r="F5">
        <v>5</v>
      </c>
      <c r="G5">
        <v>5</v>
      </c>
      <c r="H5">
        <v>100</v>
      </c>
      <c r="I5" s="1">
        <v>3</v>
      </c>
      <c r="J5" s="1">
        <f t="shared" si="1"/>
        <v>3</v>
      </c>
      <c r="K5" s="1">
        <f t="shared" si="2"/>
        <v>3</v>
      </c>
      <c r="L5">
        <v>30</v>
      </c>
      <c r="M5" s="1">
        <f t="shared" si="3"/>
        <v>3</v>
      </c>
      <c r="O5" s="1">
        <f t="shared" si="4"/>
        <v>0.2</v>
      </c>
      <c r="P5" s="1">
        <f t="shared" si="5"/>
        <v>0.2</v>
      </c>
      <c r="Q5" s="1">
        <f t="shared" si="6"/>
        <v>1</v>
      </c>
      <c r="R5" s="1">
        <f t="shared" si="7"/>
        <v>0.5</v>
      </c>
      <c r="S5" s="1">
        <f t="shared" si="8"/>
        <v>0.25</v>
      </c>
    </row>
    <row r="6" spans="1:24" x14ac:dyDescent="0.2">
      <c r="A6" t="s">
        <v>0</v>
      </c>
      <c r="B6" t="s">
        <v>80</v>
      </c>
      <c r="C6" t="s">
        <v>56</v>
      </c>
      <c r="D6" s="3" t="e" vm="2">
        <f t="shared" si="0"/>
        <v>#VALUE!</v>
      </c>
      <c r="E6" t="s">
        <v>17</v>
      </c>
      <c r="F6">
        <v>30</v>
      </c>
      <c r="G6">
        <v>5</v>
      </c>
      <c r="H6" t="s">
        <v>9</v>
      </c>
      <c r="I6" s="1">
        <v>5</v>
      </c>
      <c r="J6" s="1">
        <f t="shared" si="1"/>
        <v>5</v>
      </c>
      <c r="K6" s="1">
        <f t="shared" si="2"/>
        <v>5</v>
      </c>
      <c r="L6">
        <v>30</v>
      </c>
      <c r="M6" s="1">
        <f t="shared" si="3"/>
        <v>5</v>
      </c>
      <c r="O6" s="1">
        <f t="shared" si="4"/>
        <v>0.2</v>
      </c>
      <c r="P6" s="1">
        <f t="shared" si="5"/>
        <v>0.2</v>
      </c>
      <c r="Q6" s="1">
        <f t="shared" si="6"/>
        <v>1</v>
      </c>
      <c r="R6" s="1">
        <f t="shared" si="7"/>
        <v>0.5</v>
      </c>
      <c r="S6" s="1">
        <f t="shared" si="8"/>
        <v>0.25</v>
      </c>
    </row>
    <row r="7" spans="1:24" x14ac:dyDescent="0.2">
      <c r="A7" t="s">
        <v>0</v>
      </c>
      <c r="B7" t="s">
        <v>82</v>
      </c>
      <c r="C7" t="s">
        <v>56</v>
      </c>
      <c r="D7" s="3" t="e" vm="4">
        <f t="shared" si="0"/>
        <v>#VALUE!</v>
      </c>
      <c r="E7" t="s">
        <v>4</v>
      </c>
      <c r="F7" t="s">
        <v>83</v>
      </c>
      <c r="G7">
        <v>6</v>
      </c>
      <c r="H7" t="s">
        <v>9</v>
      </c>
      <c r="I7" s="1">
        <v>5</v>
      </c>
      <c r="J7" s="1">
        <f t="shared" si="1"/>
        <v>5</v>
      </c>
      <c r="K7" s="1">
        <f t="shared" si="2"/>
        <v>5</v>
      </c>
      <c r="L7">
        <v>28</v>
      </c>
      <c r="M7" s="1">
        <f t="shared" si="3"/>
        <v>5.3571428571428577</v>
      </c>
      <c r="O7" s="1">
        <f t="shared" si="4"/>
        <v>0.2</v>
      </c>
      <c r="P7" s="1">
        <f t="shared" si="5"/>
        <v>0.2</v>
      </c>
      <c r="Q7" s="1">
        <f t="shared" si="6"/>
        <v>1.2000000000000002</v>
      </c>
      <c r="R7" s="1">
        <f t="shared" si="7"/>
        <v>0.60000000000000009</v>
      </c>
      <c r="S7" s="1">
        <f t="shared" si="8"/>
        <v>0.30000000000000004</v>
      </c>
    </row>
    <row r="8" spans="1:24" x14ac:dyDescent="0.2">
      <c r="A8" t="s">
        <v>0</v>
      </c>
      <c r="B8" t="s">
        <v>81</v>
      </c>
      <c r="C8" t="s">
        <v>56</v>
      </c>
      <c r="D8" s="3" t="e" vm="5">
        <f t="shared" si="0"/>
        <v>#VALUE!</v>
      </c>
      <c r="E8" t="s">
        <v>4</v>
      </c>
      <c r="F8">
        <v>7</v>
      </c>
      <c r="G8">
        <v>7</v>
      </c>
      <c r="H8" t="s">
        <v>9</v>
      </c>
      <c r="I8" s="1">
        <v>7</v>
      </c>
      <c r="J8" s="1">
        <f t="shared" si="1"/>
        <v>7</v>
      </c>
      <c r="K8" s="1">
        <f t="shared" si="2"/>
        <v>7</v>
      </c>
      <c r="L8">
        <v>28</v>
      </c>
      <c r="M8" s="1">
        <f t="shared" si="3"/>
        <v>7.5</v>
      </c>
      <c r="O8" s="1">
        <f t="shared" si="4"/>
        <v>0.2</v>
      </c>
      <c r="P8" s="1">
        <f t="shared" si="5"/>
        <v>0.2</v>
      </c>
      <c r="Q8" s="1">
        <f t="shared" si="6"/>
        <v>1.4000000000000001</v>
      </c>
      <c r="R8" s="1">
        <f t="shared" si="7"/>
        <v>0.70000000000000007</v>
      </c>
      <c r="S8" s="1">
        <f t="shared" si="8"/>
        <v>0.35000000000000003</v>
      </c>
    </row>
    <row r="9" spans="1:24" x14ac:dyDescent="0.2">
      <c r="A9" t="s">
        <v>0</v>
      </c>
      <c r="B9" t="s">
        <v>80</v>
      </c>
      <c r="C9" t="s">
        <v>56</v>
      </c>
      <c r="D9" s="3" t="e" vm="2">
        <f t="shared" si="0"/>
        <v>#VALUE!</v>
      </c>
      <c r="E9" t="s">
        <v>19</v>
      </c>
      <c r="F9">
        <v>30</v>
      </c>
      <c r="G9">
        <v>8</v>
      </c>
      <c r="H9" t="s">
        <v>9</v>
      </c>
      <c r="I9" s="1">
        <v>8</v>
      </c>
      <c r="J9" s="1">
        <f t="shared" si="1"/>
        <v>8</v>
      </c>
      <c r="K9" s="1">
        <f t="shared" si="2"/>
        <v>8</v>
      </c>
      <c r="L9">
        <v>30</v>
      </c>
      <c r="M9" s="1">
        <f t="shared" si="3"/>
        <v>8</v>
      </c>
      <c r="O9" s="1">
        <f t="shared" si="4"/>
        <v>0.2</v>
      </c>
      <c r="P9" s="1">
        <f t="shared" si="5"/>
        <v>0.2</v>
      </c>
      <c r="Q9" s="1">
        <f t="shared" si="6"/>
        <v>1.6</v>
      </c>
      <c r="R9" s="1">
        <f t="shared" si="7"/>
        <v>0.8</v>
      </c>
      <c r="S9" s="1">
        <f t="shared" si="8"/>
        <v>0.4</v>
      </c>
    </row>
    <row r="10" spans="1:24" x14ac:dyDescent="0.2">
      <c r="A10" t="s">
        <v>0</v>
      </c>
      <c r="B10" t="s">
        <v>80</v>
      </c>
      <c r="C10" t="s">
        <v>56</v>
      </c>
      <c r="D10" s="3" t="e" vm="2">
        <f t="shared" si="0"/>
        <v>#VALUE!</v>
      </c>
      <c r="E10" t="s">
        <v>17</v>
      </c>
      <c r="F10">
        <v>70</v>
      </c>
      <c r="G10">
        <v>8</v>
      </c>
      <c r="H10" t="s">
        <v>9</v>
      </c>
      <c r="I10" s="1">
        <v>8</v>
      </c>
      <c r="J10" s="1">
        <f t="shared" si="1"/>
        <v>8</v>
      </c>
      <c r="K10" s="1">
        <f t="shared" si="2"/>
        <v>8</v>
      </c>
      <c r="L10">
        <v>30</v>
      </c>
      <c r="M10" s="1">
        <f t="shared" si="3"/>
        <v>8</v>
      </c>
      <c r="O10" s="1">
        <f t="shared" si="4"/>
        <v>0.2</v>
      </c>
      <c r="P10" s="1">
        <f t="shared" si="5"/>
        <v>0.2</v>
      </c>
      <c r="Q10" s="1">
        <f t="shared" si="6"/>
        <v>1.6</v>
      </c>
      <c r="R10" s="1">
        <f t="shared" si="7"/>
        <v>0.8</v>
      </c>
      <c r="S10" s="1">
        <f t="shared" si="8"/>
        <v>0.4</v>
      </c>
    </row>
    <row r="11" spans="1:24" x14ac:dyDescent="0.2">
      <c r="A11" t="s">
        <v>0</v>
      </c>
      <c r="B11" t="s">
        <v>80</v>
      </c>
      <c r="C11" t="s">
        <v>56</v>
      </c>
      <c r="D11" s="3" t="e" vm="2">
        <f t="shared" si="0"/>
        <v>#VALUE!</v>
      </c>
      <c r="E11" t="s">
        <v>19</v>
      </c>
      <c r="F11">
        <v>70</v>
      </c>
      <c r="G11">
        <v>10</v>
      </c>
      <c r="H11" t="s">
        <v>9</v>
      </c>
      <c r="I11" s="1">
        <v>10</v>
      </c>
      <c r="J11" s="1">
        <f t="shared" si="1"/>
        <v>10</v>
      </c>
      <c r="K11" s="1">
        <f t="shared" si="2"/>
        <v>10</v>
      </c>
      <c r="L11">
        <v>30</v>
      </c>
      <c r="M11" s="1">
        <f t="shared" si="3"/>
        <v>10</v>
      </c>
      <c r="O11" s="1">
        <f t="shared" si="4"/>
        <v>0.2</v>
      </c>
      <c r="P11" s="1">
        <f t="shared" si="5"/>
        <v>0.2</v>
      </c>
      <c r="Q11" s="1">
        <f t="shared" si="6"/>
        <v>2</v>
      </c>
      <c r="R11" s="1">
        <f t="shared" si="7"/>
        <v>1</v>
      </c>
      <c r="S11" s="1">
        <f t="shared" si="8"/>
        <v>0.5</v>
      </c>
    </row>
    <row r="12" spans="1:24" x14ac:dyDescent="0.2">
      <c r="A12" t="s">
        <v>0</v>
      </c>
      <c r="B12" t="s">
        <v>80</v>
      </c>
      <c r="C12" t="s">
        <v>56</v>
      </c>
      <c r="D12" s="3" t="e" vm="2">
        <f t="shared" si="0"/>
        <v>#VALUE!</v>
      </c>
      <c r="E12" t="s">
        <v>17</v>
      </c>
      <c r="F12">
        <v>150</v>
      </c>
      <c r="G12">
        <v>10</v>
      </c>
      <c r="H12" t="s">
        <v>9</v>
      </c>
      <c r="I12" s="1">
        <v>10</v>
      </c>
      <c r="J12" s="1">
        <f t="shared" si="1"/>
        <v>10</v>
      </c>
      <c r="K12" s="1">
        <f t="shared" si="2"/>
        <v>10</v>
      </c>
      <c r="L12">
        <v>30</v>
      </c>
      <c r="M12" s="1">
        <f t="shared" si="3"/>
        <v>10</v>
      </c>
      <c r="O12" s="1">
        <f t="shared" si="4"/>
        <v>0.2</v>
      </c>
      <c r="P12" s="1">
        <f t="shared" si="5"/>
        <v>0.2</v>
      </c>
      <c r="Q12" s="1">
        <f t="shared" si="6"/>
        <v>2</v>
      </c>
      <c r="R12" s="1">
        <f t="shared" si="7"/>
        <v>1</v>
      </c>
      <c r="S12" s="1">
        <f t="shared" si="8"/>
        <v>0.5</v>
      </c>
    </row>
    <row r="13" spans="1:24" x14ac:dyDescent="0.2">
      <c r="A13" t="s">
        <v>0</v>
      </c>
      <c r="B13" t="s">
        <v>46</v>
      </c>
      <c r="C13" t="s">
        <v>56</v>
      </c>
      <c r="D13" s="3" t="e" vm="6">
        <f t="shared" si="0"/>
        <v>#VALUE!</v>
      </c>
      <c r="E13" t="s">
        <v>19</v>
      </c>
      <c r="F13" t="s">
        <v>48</v>
      </c>
      <c r="G13">
        <v>12</v>
      </c>
      <c r="H13" t="s">
        <v>18</v>
      </c>
      <c r="I13" s="1">
        <v>7</v>
      </c>
      <c r="J13" s="1">
        <f t="shared" si="1"/>
        <v>7</v>
      </c>
      <c r="K13" s="1">
        <f t="shared" si="2"/>
        <v>7</v>
      </c>
      <c r="L13">
        <v>30</v>
      </c>
      <c r="M13" s="1">
        <f t="shared" si="3"/>
        <v>7</v>
      </c>
      <c r="O13" s="1">
        <f t="shared" si="4"/>
        <v>0.2</v>
      </c>
      <c r="P13" s="1">
        <f t="shared" si="5"/>
        <v>0.2</v>
      </c>
      <c r="Q13" s="1">
        <f t="shared" si="6"/>
        <v>2.4000000000000004</v>
      </c>
      <c r="R13" s="1">
        <f t="shared" si="7"/>
        <v>1.2000000000000002</v>
      </c>
      <c r="S13" s="1">
        <f t="shared" si="8"/>
        <v>0.60000000000000009</v>
      </c>
    </row>
    <row r="14" spans="1:24" x14ac:dyDescent="0.2">
      <c r="A14" t="s">
        <v>0</v>
      </c>
      <c r="B14" t="s">
        <v>80</v>
      </c>
      <c r="C14" t="s">
        <v>56</v>
      </c>
      <c r="D14" s="3" t="e" vm="2">
        <f t="shared" si="0"/>
        <v>#VALUE!</v>
      </c>
      <c r="E14" t="s">
        <v>17</v>
      </c>
      <c r="F14">
        <v>300</v>
      </c>
      <c r="G14">
        <v>12</v>
      </c>
      <c r="H14" t="s">
        <v>9</v>
      </c>
      <c r="I14" s="1">
        <v>12</v>
      </c>
      <c r="J14" s="1">
        <f t="shared" si="1"/>
        <v>12</v>
      </c>
      <c r="K14" s="1">
        <f t="shared" si="2"/>
        <v>12</v>
      </c>
      <c r="L14">
        <v>30</v>
      </c>
      <c r="M14" s="1">
        <f t="shared" si="3"/>
        <v>12</v>
      </c>
      <c r="O14" s="1">
        <f t="shared" si="4"/>
        <v>0.2</v>
      </c>
      <c r="P14" s="1">
        <f t="shared" si="5"/>
        <v>0.2</v>
      </c>
      <c r="Q14" s="1">
        <f t="shared" si="6"/>
        <v>2.4000000000000004</v>
      </c>
      <c r="R14" s="1">
        <f t="shared" si="7"/>
        <v>1.2000000000000002</v>
      </c>
      <c r="S14" s="1">
        <f t="shared" si="8"/>
        <v>0.60000000000000009</v>
      </c>
    </row>
    <row r="15" spans="1:24" x14ac:dyDescent="0.2">
      <c r="A15" t="s">
        <v>0</v>
      </c>
      <c r="B15" t="s">
        <v>57</v>
      </c>
      <c r="C15" t="s">
        <v>56</v>
      </c>
      <c r="D15" s="3" t="e" vm="7">
        <f t="shared" si="0"/>
        <v>#VALUE!</v>
      </c>
      <c r="E15" t="s">
        <v>4</v>
      </c>
      <c r="F15" t="s">
        <v>70</v>
      </c>
      <c r="G15">
        <v>15</v>
      </c>
      <c r="H15" t="s">
        <v>18</v>
      </c>
      <c r="I15" s="1">
        <v>5</v>
      </c>
      <c r="J15" s="1">
        <f t="shared" si="1"/>
        <v>5</v>
      </c>
      <c r="K15" s="1">
        <f t="shared" si="2"/>
        <v>5</v>
      </c>
      <c r="L15">
        <v>30</v>
      </c>
      <c r="M15" s="1">
        <f t="shared" si="3"/>
        <v>5</v>
      </c>
      <c r="O15" s="1">
        <f t="shared" si="4"/>
        <v>0.2</v>
      </c>
      <c r="P15" s="1">
        <f t="shared" si="5"/>
        <v>0.2</v>
      </c>
      <c r="Q15" s="1">
        <f t="shared" si="6"/>
        <v>3</v>
      </c>
      <c r="R15" s="1">
        <f t="shared" si="7"/>
        <v>1.5</v>
      </c>
      <c r="S15" s="1">
        <f t="shared" si="8"/>
        <v>0.75</v>
      </c>
    </row>
    <row r="16" spans="1:24" x14ac:dyDescent="0.2">
      <c r="A16" t="s">
        <v>0</v>
      </c>
      <c r="B16" t="s">
        <v>71</v>
      </c>
      <c r="C16" t="s">
        <v>56</v>
      </c>
      <c r="D16" s="3" t="e" vm="8">
        <f t="shared" si="0"/>
        <v>#VALUE!</v>
      </c>
      <c r="E16" t="s">
        <v>19</v>
      </c>
      <c r="F16" t="s">
        <v>72</v>
      </c>
      <c r="G16">
        <v>15</v>
      </c>
      <c r="H16" t="s">
        <v>18</v>
      </c>
      <c r="I16" s="1">
        <v>7.9</v>
      </c>
      <c r="J16" s="1">
        <f t="shared" si="1"/>
        <v>7.9</v>
      </c>
      <c r="K16" s="1">
        <f t="shared" si="2"/>
        <v>7.9</v>
      </c>
      <c r="L16">
        <v>30</v>
      </c>
      <c r="M16" s="1">
        <f t="shared" si="3"/>
        <v>7.9000000000000012</v>
      </c>
      <c r="O16" s="1">
        <f t="shared" si="4"/>
        <v>0.2</v>
      </c>
      <c r="P16" s="1">
        <f t="shared" si="5"/>
        <v>0.2</v>
      </c>
      <c r="Q16" s="1">
        <f t="shared" si="6"/>
        <v>3</v>
      </c>
      <c r="R16" s="1">
        <f t="shared" si="7"/>
        <v>1.5</v>
      </c>
      <c r="S16" s="1">
        <f t="shared" si="8"/>
        <v>0.75</v>
      </c>
    </row>
    <row r="17" spans="1:19" x14ac:dyDescent="0.2">
      <c r="A17" t="s">
        <v>0</v>
      </c>
      <c r="B17" t="s">
        <v>75</v>
      </c>
      <c r="C17" t="s">
        <v>56</v>
      </c>
      <c r="D17" s="3" t="e" vm="3">
        <f t="shared" si="0"/>
        <v>#VALUE!</v>
      </c>
      <c r="E17" t="s">
        <v>19</v>
      </c>
      <c r="F17">
        <v>15</v>
      </c>
      <c r="G17">
        <v>15</v>
      </c>
      <c r="H17">
        <v>100</v>
      </c>
      <c r="I17" s="1">
        <v>5</v>
      </c>
      <c r="J17" s="1">
        <f t="shared" si="1"/>
        <v>5</v>
      </c>
      <c r="K17" s="1">
        <f t="shared" si="2"/>
        <v>5</v>
      </c>
      <c r="L17">
        <v>30</v>
      </c>
      <c r="M17" s="1">
        <f t="shared" si="3"/>
        <v>5</v>
      </c>
      <c r="O17" s="1">
        <f t="shared" si="4"/>
        <v>0.2</v>
      </c>
      <c r="P17" s="1">
        <f t="shared" si="5"/>
        <v>0.2</v>
      </c>
      <c r="Q17" s="1">
        <f t="shared" si="6"/>
        <v>3</v>
      </c>
      <c r="R17" s="1">
        <f t="shared" si="7"/>
        <v>1.5</v>
      </c>
      <c r="S17" s="1">
        <f t="shared" si="8"/>
        <v>0.75</v>
      </c>
    </row>
    <row r="18" spans="1:19" x14ac:dyDescent="0.2">
      <c r="A18" t="s">
        <v>0</v>
      </c>
      <c r="B18" t="s">
        <v>75</v>
      </c>
      <c r="C18" t="s">
        <v>56</v>
      </c>
      <c r="D18" s="3" t="e" vm="3">
        <f t="shared" si="0"/>
        <v>#VALUE!</v>
      </c>
      <c r="E18" t="s">
        <v>4</v>
      </c>
      <c r="F18">
        <v>15</v>
      </c>
      <c r="G18">
        <v>15</v>
      </c>
      <c r="H18">
        <v>100</v>
      </c>
      <c r="I18" s="1">
        <v>5</v>
      </c>
      <c r="J18" s="1">
        <f t="shared" si="1"/>
        <v>5</v>
      </c>
      <c r="K18" s="1">
        <f t="shared" si="2"/>
        <v>5</v>
      </c>
      <c r="L18">
        <v>30</v>
      </c>
      <c r="M18" s="1">
        <f t="shared" si="3"/>
        <v>5</v>
      </c>
      <c r="O18" s="1">
        <f t="shared" si="4"/>
        <v>0.2</v>
      </c>
      <c r="P18" s="1">
        <f t="shared" si="5"/>
        <v>0.2</v>
      </c>
      <c r="Q18" s="1">
        <f t="shared" si="6"/>
        <v>3</v>
      </c>
      <c r="R18" s="1">
        <f t="shared" si="7"/>
        <v>1.5</v>
      </c>
      <c r="S18" s="1">
        <f t="shared" si="8"/>
        <v>0.75</v>
      </c>
    </row>
    <row r="19" spans="1:19" x14ac:dyDescent="0.2">
      <c r="A19" t="s">
        <v>0</v>
      </c>
      <c r="B19" t="s">
        <v>80</v>
      </c>
      <c r="C19" t="s">
        <v>56</v>
      </c>
      <c r="D19" s="3" t="e" vm="2">
        <f t="shared" si="0"/>
        <v>#VALUE!</v>
      </c>
      <c r="E19" t="s">
        <v>19</v>
      </c>
      <c r="F19">
        <v>150</v>
      </c>
      <c r="G19">
        <v>15</v>
      </c>
      <c r="H19" t="s">
        <v>9</v>
      </c>
      <c r="I19" s="1">
        <v>15</v>
      </c>
      <c r="J19" s="1">
        <f t="shared" si="1"/>
        <v>15</v>
      </c>
      <c r="K19" s="1">
        <f t="shared" si="2"/>
        <v>15</v>
      </c>
      <c r="L19">
        <v>30</v>
      </c>
      <c r="M19" s="1">
        <f t="shared" si="3"/>
        <v>15</v>
      </c>
      <c r="O19" s="1">
        <f t="shared" si="4"/>
        <v>0.2</v>
      </c>
      <c r="P19" s="1">
        <f t="shared" si="5"/>
        <v>0.2</v>
      </c>
      <c r="Q19" s="1">
        <f t="shared" si="6"/>
        <v>3</v>
      </c>
      <c r="R19" s="1">
        <f t="shared" si="7"/>
        <v>1.5</v>
      </c>
      <c r="S19" s="1">
        <f t="shared" si="8"/>
        <v>0.75</v>
      </c>
    </row>
    <row r="20" spans="1:19" x14ac:dyDescent="0.2">
      <c r="A20" t="s">
        <v>0</v>
      </c>
      <c r="B20" t="s">
        <v>79</v>
      </c>
      <c r="C20" t="s">
        <v>56</v>
      </c>
      <c r="D20" s="3" t="e" vm="1">
        <f t="shared" si="0"/>
        <v>#VALUE!</v>
      </c>
      <c r="E20" t="s">
        <v>19</v>
      </c>
      <c r="F20">
        <v>18</v>
      </c>
      <c r="G20">
        <v>18</v>
      </c>
      <c r="H20" t="s">
        <v>9</v>
      </c>
      <c r="I20" s="1">
        <v>7.5</v>
      </c>
      <c r="J20" s="1">
        <f t="shared" si="1"/>
        <v>7.5</v>
      </c>
      <c r="K20" s="1">
        <f t="shared" si="2"/>
        <v>7.5</v>
      </c>
      <c r="L20">
        <v>30</v>
      </c>
      <c r="M20" s="1">
        <f t="shared" si="3"/>
        <v>7.5</v>
      </c>
      <c r="O20" s="1">
        <f t="shared" si="4"/>
        <v>0.2</v>
      </c>
      <c r="P20" s="1">
        <f t="shared" si="5"/>
        <v>0.2</v>
      </c>
      <c r="Q20" s="1">
        <f t="shared" si="6"/>
        <v>3.6</v>
      </c>
      <c r="R20" s="1">
        <f t="shared" si="7"/>
        <v>1.8</v>
      </c>
      <c r="S20" s="1">
        <f t="shared" si="8"/>
        <v>0.9</v>
      </c>
    </row>
    <row r="21" spans="1:19" x14ac:dyDescent="0.2">
      <c r="A21" t="s">
        <v>0</v>
      </c>
      <c r="B21" t="s">
        <v>36</v>
      </c>
      <c r="C21" t="s">
        <v>55</v>
      </c>
      <c r="D21" s="3" t="e" vm="9">
        <f t="shared" si="0"/>
        <v>#VALUE!</v>
      </c>
      <c r="E21" t="s">
        <v>19</v>
      </c>
      <c r="F21" t="s">
        <v>27</v>
      </c>
      <c r="G21">
        <v>20</v>
      </c>
      <c r="H21" t="s">
        <v>9</v>
      </c>
      <c r="I21" s="1">
        <v>18</v>
      </c>
      <c r="J21" s="1">
        <f t="shared" si="1"/>
        <v>18</v>
      </c>
      <c r="K21" s="1">
        <f t="shared" si="2"/>
        <v>18</v>
      </c>
      <c r="L21">
        <v>30</v>
      </c>
      <c r="M21" s="1">
        <f t="shared" si="3"/>
        <v>18</v>
      </c>
      <c r="N21" s="1">
        <f>$W$1</f>
        <v>7.4999999999999997E-2</v>
      </c>
      <c r="P21" s="1">
        <f t="shared" si="5"/>
        <v>7.4999999999999997E-2</v>
      </c>
      <c r="Q21" s="1">
        <f t="shared" si="6"/>
        <v>1.5</v>
      </c>
      <c r="R21" s="1">
        <f t="shared" si="7"/>
        <v>0.75</v>
      </c>
      <c r="S21" s="1">
        <f t="shared" si="8"/>
        <v>0.375</v>
      </c>
    </row>
    <row r="22" spans="1:19" x14ac:dyDescent="0.2">
      <c r="A22" t="s">
        <v>0</v>
      </c>
      <c r="B22" t="s">
        <v>36</v>
      </c>
      <c r="C22" t="s">
        <v>55</v>
      </c>
      <c r="D22" s="3" t="e" vm="9">
        <f t="shared" si="0"/>
        <v>#VALUE!</v>
      </c>
      <c r="E22" t="s">
        <v>17</v>
      </c>
      <c r="F22" t="s">
        <v>31</v>
      </c>
      <c r="G22">
        <v>20</v>
      </c>
      <c r="H22" t="s">
        <v>18</v>
      </c>
      <c r="I22" s="1">
        <v>8</v>
      </c>
      <c r="J22" s="1">
        <f t="shared" si="1"/>
        <v>8</v>
      </c>
      <c r="K22" s="1">
        <f t="shared" si="2"/>
        <v>8</v>
      </c>
      <c r="L22">
        <v>30</v>
      </c>
      <c r="M22" s="1">
        <f t="shared" si="3"/>
        <v>8</v>
      </c>
      <c r="N22" s="1">
        <f>$W$1</f>
        <v>7.4999999999999997E-2</v>
      </c>
      <c r="P22" s="1">
        <f t="shared" si="5"/>
        <v>7.4999999999999997E-2</v>
      </c>
      <c r="Q22" s="1">
        <f t="shared" si="6"/>
        <v>1.5</v>
      </c>
      <c r="R22" s="1">
        <f t="shared" si="7"/>
        <v>0.75</v>
      </c>
      <c r="S22" s="1">
        <f t="shared" si="8"/>
        <v>0.375</v>
      </c>
    </row>
    <row r="23" spans="1:19" x14ac:dyDescent="0.2">
      <c r="A23" t="s">
        <v>0</v>
      </c>
      <c r="B23" t="s">
        <v>37</v>
      </c>
      <c r="C23" t="s">
        <v>55</v>
      </c>
      <c r="D23" s="3" t="e" vm="10">
        <f t="shared" si="0"/>
        <v>#VALUE!</v>
      </c>
      <c r="E23" t="s">
        <v>19</v>
      </c>
      <c r="F23" t="s">
        <v>38</v>
      </c>
      <c r="G23">
        <v>20</v>
      </c>
      <c r="H23" t="s">
        <v>18</v>
      </c>
      <c r="I23" s="1">
        <v>15</v>
      </c>
      <c r="J23" s="1">
        <f t="shared" si="1"/>
        <v>15</v>
      </c>
      <c r="K23" s="1">
        <f t="shared" si="2"/>
        <v>15</v>
      </c>
      <c r="L23">
        <v>30</v>
      </c>
      <c r="M23" s="1">
        <f t="shared" si="3"/>
        <v>15</v>
      </c>
      <c r="N23" s="1">
        <f>$W$1</f>
        <v>7.4999999999999997E-2</v>
      </c>
      <c r="P23" s="1">
        <f t="shared" si="5"/>
        <v>7.4999999999999997E-2</v>
      </c>
      <c r="Q23" s="1">
        <f t="shared" si="6"/>
        <v>1.5</v>
      </c>
      <c r="R23" s="1">
        <f t="shared" si="7"/>
        <v>0.75</v>
      </c>
      <c r="S23" s="1">
        <f t="shared" si="8"/>
        <v>0.375</v>
      </c>
    </row>
    <row r="24" spans="1:19" x14ac:dyDescent="0.2">
      <c r="A24" t="s">
        <v>0</v>
      </c>
      <c r="B24" t="s">
        <v>57</v>
      </c>
      <c r="C24" t="s">
        <v>56</v>
      </c>
      <c r="D24" s="3" t="e" vm="7">
        <f t="shared" si="0"/>
        <v>#VALUE!</v>
      </c>
      <c r="E24" t="s">
        <v>19</v>
      </c>
      <c r="F24" t="s">
        <v>62</v>
      </c>
      <c r="G24">
        <v>20</v>
      </c>
      <c r="H24" t="s">
        <v>18</v>
      </c>
      <c r="I24" s="1">
        <v>4.9000000000000004</v>
      </c>
      <c r="J24" s="1">
        <v>9.9</v>
      </c>
      <c r="K24" s="1">
        <f t="shared" si="2"/>
        <v>7.4</v>
      </c>
      <c r="L24">
        <v>31</v>
      </c>
      <c r="M24" s="1">
        <f t="shared" si="3"/>
        <v>7.161290322580645</v>
      </c>
      <c r="O24" s="1">
        <f>$X$1</f>
        <v>0.2</v>
      </c>
      <c r="P24" s="1">
        <f t="shared" si="5"/>
        <v>0.2</v>
      </c>
      <c r="Q24" s="1">
        <f t="shared" si="6"/>
        <v>4</v>
      </c>
      <c r="R24" s="1">
        <f t="shared" si="7"/>
        <v>2</v>
      </c>
      <c r="S24" s="1">
        <f t="shared" si="8"/>
        <v>1</v>
      </c>
    </row>
    <row r="25" spans="1:19" x14ac:dyDescent="0.2">
      <c r="A25" t="s">
        <v>0</v>
      </c>
      <c r="B25" t="s">
        <v>57</v>
      </c>
      <c r="C25" t="s">
        <v>56</v>
      </c>
      <c r="D25" s="3" t="e" vm="7">
        <f t="shared" si="0"/>
        <v>#VALUE!</v>
      </c>
      <c r="E25" t="s">
        <v>4</v>
      </c>
      <c r="F25" t="s">
        <v>58</v>
      </c>
      <c r="G25">
        <v>20</v>
      </c>
      <c r="H25" t="s">
        <v>18</v>
      </c>
      <c r="I25" s="1">
        <v>7</v>
      </c>
      <c r="J25" s="1">
        <f>I25</f>
        <v>7</v>
      </c>
      <c r="K25" s="1">
        <f t="shared" si="2"/>
        <v>7</v>
      </c>
      <c r="L25">
        <v>30</v>
      </c>
      <c r="M25" s="1">
        <f t="shared" si="3"/>
        <v>7</v>
      </c>
      <c r="O25" s="1">
        <f>$X$1</f>
        <v>0.2</v>
      </c>
      <c r="P25" s="1">
        <f t="shared" si="5"/>
        <v>0.2</v>
      </c>
      <c r="Q25" s="1">
        <f t="shared" si="6"/>
        <v>4</v>
      </c>
      <c r="R25" s="1">
        <f t="shared" si="7"/>
        <v>2</v>
      </c>
      <c r="S25" s="1">
        <f t="shared" si="8"/>
        <v>1</v>
      </c>
    </row>
    <row r="26" spans="1:19" x14ac:dyDescent="0.2">
      <c r="A26" t="s">
        <v>0</v>
      </c>
      <c r="B26" t="s">
        <v>80</v>
      </c>
      <c r="C26" t="s">
        <v>56</v>
      </c>
      <c r="D26" s="3" t="e" vm="2">
        <f t="shared" si="0"/>
        <v>#VALUE!</v>
      </c>
      <c r="E26" t="s">
        <v>19</v>
      </c>
      <c r="F26">
        <v>300</v>
      </c>
      <c r="G26">
        <v>20</v>
      </c>
      <c r="H26" t="s">
        <v>9</v>
      </c>
      <c r="I26" s="1">
        <v>20</v>
      </c>
      <c r="J26" s="1">
        <f>I26</f>
        <v>20</v>
      </c>
      <c r="K26" s="1">
        <f t="shared" si="2"/>
        <v>20</v>
      </c>
      <c r="L26">
        <v>30</v>
      </c>
      <c r="M26" s="1">
        <f t="shared" si="3"/>
        <v>20</v>
      </c>
      <c r="O26" s="1">
        <f>$X$1</f>
        <v>0.2</v>
      </c>
      <c r="P26" s="1">
        <f t="shared" si="5"/>
        <v>0.2</v>
      </c>
      <c r="Q26" s="1">
        <f t="shared" si="6"/>
        <v>4</v>
      </c>
      <c r="R26" s="1">
        <f t="shared" si="7"/>
        <v>2</v>
      </c>
      <c r="S26" s="1">
        <f t="shared" si="8"/>
        <v>1</v>
      </c>
    </row>
    <row r="27" spans="1:19" x14ac:dyDescent="0.2">
      <c r="A27" t="s">
        <v>0</v>
      </c>
      <c r="B27" t="s">
        <v>82</v>
      </c>
      <c r="C27" t="s">
        <v>56</v>
      </c>
      <c r="D27" s="3" t="e" vm="4">
        <f t="shared" si="0"/>
        <v>#VALUE!</v>
      </c>
      <c r="E27" t="s">
        <v>4</v>
      </c>
      <c r="F27" t="s">
        <v>84</v>
      </c>
      <c r="G27">
        <v>20</v>
      </c>
      <c r="H27" t="s">
        <v>9</v>
      </c>
      <c r="I27" s="1">
        <v>10</v>
      </c>
      <c r="J27" s="1">
        <f>I27</f>
        <v>10</v>
      </c>
      <c r="K27" s="1">
        <f t="shared" si="2"/>
        <v>10</v>
      </c>
      <c r="L27">
        <v>28</v>
      </c>
      <c r="M27" s="1">
        <f t="shared" si="3"/>
        <v>10.714285714285715</v>
      </c>
      <c r="O27" s="1">
        <f>$X$1</f>
        <v>0.2</v>
      </c>
      <c r="P27" s="1">
        <f t="shared" si="5"/>
        <v>0.2</v>
      </c>
      <c r="Q27" s="1">
        <f t="shared" si="6"/>
        <v>4</v>
      </c>
      <c r="R27" s="1">
        <f t="shared" si="7"/>
        <v>2</v>
      </c>
      <c r="S27" s="1">
        <f t="shared" si="8"/>
        <v>1</v>
      </c>
    </row>
    <row r="28" spans="1:19" x14ac:dyDescent="0.2">
      <c r="A28" t="s">
        <v>0</v>
      </c>
      <c r="B28" t="s">
        <v>35</v>
      </c>
      <c r="C28" t="s">
        <v>55</v>
      </c>
      <c r="D28" s="3" t="e" vm="11">
        <f t="shared" si="0"/>
        <v>#VALUE!</v>
      </c>
      <c r="E28" t="s">
        <v>17</v>
      </c>
      <c r="F28" t="s">
        <v>20</v>
      </c>
      <c r="G28">
        <v>25</v>
      </c>
      <c r="H28" t="s">
        <v>9</v>
      </c>
      <c r="I28" s="1">
        <v>5</v>
      </c>
      <c r="J28" s="1">
        <f>I28</f>
        <v>5</v>
      </c>
      <c r="K28" s="1">
        <f t="shared" si="2"/>
        <v>5</v>
      </c>
      <c r="L28">
        <v>30</v>
      </c>
      <c r="M28" s="1">
        <f t="shared" si="3"/>
        <v>5</v>
      </c>
      <c r="N28" s="1">
        <f>$W$1</f>
        <v>7.4999999999999997E-2</v>
      </c>
      <c r="P28" s="1">
        <f t="shared" si="5"/>
        <v>7.4999999999999997E-2</v>
      </c>
      <c r="Q28" s="1">
        <f t="shared" si="6"/>
        <v>1.875</v>
      </c>
      <c r="R28" s="1">
        <f t="shared" si="7"/>
        <v>0.9375</v>
      </c>
      <c r="S28" s="1">
        <f t="shared" si="8"/>
        <v>0.46875</v>
      </c>
    </row>
    <row r="29" spans="1:19" x14ac:dyDescent="0.2">
      <c r="A29" t="s">
        <v>0</v>
      </c>
      <c r="B29" t="s">
        <v>35</v>
      </c>
      <c r="C29" t="s">
        <v>55</v>
      </c>
      <c r="D29" s="3" t="e" vm="11">
        <f t="shared" si="0"/>
        <v>#VALUE!</v>
      </c>
      <c r="E29" t="s">
        <v>19</v>
      </c>
      <c r="F29" t="s">
        <v>24</v>
      </c>
      <c r="G29">
        <v>25</v>
      </c>
      <c r="H29" t="s">
        <v>9</v>
      </c>
      <c r="I29" s="1">
        <v>10</v>
      </c>
      <c r="J29" s="1">
        <f>I29</f>
        <v>10</v>
      </c>
      <c r="K29" s="1">
        <f t="shared" si="2"/>
        <v>10</v>
      </c>
      <c r="L29">
        <v>30</v>
      </c>
      <c r="M29" s="1">
        <f t="shared" si="3"/>
        <v>10</v>
      </c>
      <c r="N29" s="1">
        <f>$W$1</f>
        <v>7.4999999999999997E-2</v>
      </c>
      <c r="P29" s="1">
        <f t="shared" si="5"/>
        <v>7.4999999999999997E-2</v>
      </c>
      <c r="Q29" s="1">
        <f t="shared" si="6"/>
        <v>1.875</v>
      </c>
      <c r="R29" s="1">
        <f t="shared" si="7"/>
        <v>0.9375</v>
      </c>
      <c r="S29" s="1">
        <f t="shared" si="8"/>
        <v>0.46875</v>
      </c>
    </row>
    <row r="30" spans="1:19" x14ac:dyDescent="0.2">
      <c r="A30" t="s">
        <v>0</v>
      </c>
      <c r="B30" t="s">
        <v>41</v>
      </c>
      <c r="C30" t="s">
        <v>55</v>
      </c>
      <c r="D30" s="3" t="e" vm="12">
        <f t="shared" si="0"/>
        <v>#VALUE!</v>
      </c>
      <c r="E30" t="s">
        <v>19</v>
      </c>
      <c r="F30" t="s">
        <v>65</v>
      </c>
      <c r="G30">
        <v>25</v>
      </c>
      <c r="H30" t="s">
        <v>18</v>
      </c>
      <c r="I30" s="1">
        <v>12.8</v>
      </c>
      <c r="J30" s="1">
        <v>16</v>
      </c>
      <c r="K30" s="1">
        <f t="shared" si="2"/>
        <v>14.4</v>
      </c>
      <c r="L30">
        <v>30</v>
      </c>
      <c r="M30" s="1">
        <f t="shared" si="3"/>
        <v>14.4</v>
      </c>
      <c r="N30" s="1">
        <f>$W$1</f>
        <v>7.4999999999999997E-2</v>
      </c>
      <c r="P30" s="1">
        <f t="shared" si="5"/>
        <v>7.4999999999999997E-2</v>
      </c>
      <c r="Q30" s="1">
        <f t="shared" si="6"/>
        <v>1.875</v>
      </c>
      <c r="R30" s="1">
        <f t="shared" si="7"/>
        <v>0.9375</v>
      </c>
      <c r="S30" s="1">
        <f t="shared" si="8"/>
        <v>0.46875</v>
      </c>
    </row>
    <row r="31" spans="1:19" x14ac:dyDescent="0.2">
      <c r="A31" t="s">
        <v>0</v>
      </c>
      <c r="B31" t="s">
        <v>41</v>
      </c>
      <c r="C31" t="s">
        <v>55</v>
      </c>
      <c r="D31" s="3" t="e" vm="12">
        <f t="shared" si="0"/>
        <v>#VALUE!</v>
      </c>
      <c r="E31" t="s">
        <v>4</v>
      </c>
      <c r="F31" t="s">
        <v>42</v>
      </c>
      <c r="G31">
        <v>25</v>
      </c>
      <c r="H31" t="s">
        <v>18</v>
      </c>
      <c r="I31" s="1">
        <v>10</v>
      </c>
      <c r="J31" s="1">
        <f>I31</f>
        <v>10</v>
      </c>
      <c r="K31" s="1">
        <f t="shared" si="2"/>
        <v>10</v>
      </c>
      <c r="L31">
        <v>30</v>
      </c>
      <c r="M31" s="1">
        <f t="shared" si="3"/>
        <v>10</v>
      </c>
      <c r="N31" s="1">
        <f>$W$1</f>
        <v>7.4999999999999997E-2</v>
      </c>
      <c r="P31" s="1">
        <f t="shared" si="5"/>
        <v>7.4999999999999997E-2</v>
      </c>
      <c r="Q31" s="1">
        <f t="shared" si="6"/>
        <v>1.875</v>
      </c>
      <c r="R31" s="1">
        <f t="shared" si="7"/>
        <v>0.9375</v>
      </c>
      <c r="S31" s="1">
        <f t="shared" si="8"/>
        <v>0.46875</v>
      </c>
    </row>
    <row r="32" spans="1:19" x14ac:dyDescent="0.2">
      <c r="A32" t="s">
        <v>0</v>
      </c>
      <c r="B32" t="s">
        <v>46</v>
      </c>
      <c r="C32" t="s">
        <v>56</v>
      </c>
      <c r="D32" s="3" t="e" vm="6">
        <f t="shared" si="0"/>
        <v>#VALUE!</v>
      </c>
      <c r="E32" t="s">
        <v>19</v>
      </c>
      <c r="F32" t="s">
        <v>47</v>
      </c>
      <c r="G32">
        <v>30</v>
      </c>
      <c r="H32" t="s">
        <v>18</v>
      </c>
      <c r="I32" s="1">
        <v>10</v>
      </c>
      <c r="J32" s="1">
        <f>I32</f>
        <v>10</v>
      </c>
      <c r="K32" s="1">
        <f t="shared" si="2"/>
        <v>10</v>
      </c>
      <c r="L32">
        <v>30</v>
      </c>
      <c r="M32" s="1">
        <f t="shared" si="3"/>
        <v>10</v>
      </c>
      <c r="O32" s="1">
        <f>$X$1</f>
        <v>0.2</v>
      </c>
      <c r="P32" s="1">
        <f t="shared" si="5"/>
        <v>0.2</v>
      </c>
      <c r="Q32" s="1">
        <f t="shared" si="6"/>
        <v>6</v>
      </c>
      <c r="R32" s="1">
        <f t="shared" si="7"/>
        <v>3</v>
      </c>
      <c r="S32" s="1">
        <f t="shared" si="8"/>
        <v>1.5</v>
      </c>
    </row>
    <row r="33" spans="1:19" x14ac:dyDescent="0.2">
      <c r="A33" t="s">
        <v>0</v>
      </c>
      <c r="B33" t="s">
        <v>46</v>
      </c>
      <c r="C33" t="s">
        <v>56</v>
      </c>
      <c r="D33" s="3" t="e" vm="6">
        <f t="shared" si="0"/>
        <v>#VALUE!</v>
      </c>
      <c r="E33" t="s">
        <v>17</v>
      </c>
      <c r="F33" t="s">
        <v>51</v>
      </c>
      <c r="G33">
        <v>30</v>
      </c>
      <c r="H33" t="s">
        <v>18</v>
      </c>
      <c r="I33" s="1">
        <v>5</v>
      </c>
      <c r="J33" s="1">
        <f>I33</f>
        <v>5</v>
      </c>
      <c r="K33" s="1">
        <f t="shared" si="2"/>
        <v>5</v>
      </c>
      <c r="L33">
        <v>30</v>
      </c>
      <c r="M33" s="1">
        <f t="shared" si="3"/>
        <v>5</v>
      </c>
      <c r="O33" s="1">
        <f>$X$1</f>
        <v>0.2</v>
      </c>
      <c r="P33" s="1">
        <f t="shared" si="5"/>
        <v>0.2</v>
      </c>
      <c r="Q33" s="1">
        <f t="shared" si="6"/>
        <v>6</v>
      </c>
      <c r="R33" s="1">
        <f t="shared" si="7"/>
        <v>3</v>
      </c>
      <c r="S33" s="1">
        <f t="shared" si="8"/>
        <v>1.5</v>
      </c>
    </row>
    <row r="34" spans="1:19" x14ac:dyDescent="0.2">
      <c r="A34" t="s">
        <v>0</v>
      </c>
      <c r="B34" t="s">
        <v>57</v>
      </c>
      <c r="C34" t="s">
        <v>56</v>
      </c>
      <c r="D34" s="3" t="e" vm="7">
        <f t="shared" ref="D34:D65" si="9">_xlfn.IMAGE("https://logo.clearbit.com/" &amp; B34)</f>
        <v>#VALUE!</v>
      </c>
      <c r="E34" t="s">
        <v>19</v>
      </c>
      <c r="F34" t="s">
        <v>63</v>
      </c>
      <c r="G34">
        <v>30</v>
      </c>
      <c r="H34" t="s">
        <v>18</v>
      </c>
      <c r="I34" s="1">
        <v>9.9</v>
      </c>
      <c r="J34" s="1">
        <v>14.9</v>
      </c>
      <c r="K34" s="1">
        <f t="shared" ref="K34:K65" si="10">AVERAGE(I34:J34)</f>
        <v>12.4</v>
      </c>
      <c r="L34">
        <v>32</v>
      </c>
      <c r="M34" s="1">
        <f t="shared" ref="M34:M65" si="11">(K34/L34)*30</f>
        <v>11.625</v>
      </c>
      <c r="O34" s="1">
        <f>$X$1</f>
        <v>0.2</v>
      </c>
      <c r="P34" s="1">
        <f t="shared" ref="P34:P65" si="12">SUM(N34:O34)</f>
        <v>0.2</v>
      </c>
      <c r="Q34" s="1">
        <f t="shared" ref="Q34:Q65" si="13">P34*G34</f>
        <v>6</v>
      </c>
      <c r="R34" s="1">
        <f t="shared" ref="R34:R65" si="14">0.5*Q34</f>
        <v>3</v>
      </c>
      <c r="S34" s="1">
        <f t="shared" ref="S34:S65" si="15">Q34*0.25</f>
        <v>1.5</v>
      </c>
    </row>
    <row r="35" spans="1:19" x14ac:dyDescent="0.2">
      <c r="A35" t="s">
        <v>0</v>
      </c>
      <c r="B35" t="s">
        <v>75</v>
      </c>
      <c r="C35" t="s">
        <v>56</v>
      </c>
      <c r="D35" s="3" t="e" vm="3">
        <f t="shared" si="9"/>
        <v>#VALUE!</v>
      </c>
      <c r="E35" t="s">
        <v>19</v>
      </c>
      <c r="F35">
        <v>30</v>
      </c>
      <c r="G35">
        <v>30</v>
      </c>
      <c r="H35" t="s">
        <v>9</v>
      </c>
      <c r="I35" s="1">
        <v>7</v>
      </c>
      <c r="J35" s="1">
        <f t="shared" ref="J35:J48" si="16">I35</f>
        <v>7</v>
      </c>
      <c r="K35" s="1">
        <f t="shared" si="10"/>
        <v>7</v>
      </c>
      <c r="L35">
        <v>30</v>
      </c>
      <c r="M35" s="1">
        <f t="shared" si="11"/>
        <v>7</v>
      </c>
      <c r="O35" s="1">
        <f>$X$1</f>
        <v>0.2</v>
      </c>
      <c r="P35" s="1">
        <f t="shared" si="12"/>
        <v>0.2</v>
      </c>
      <c r="Q35" s="1">
        <f t="shared" si="13"/>
        <v>6</v>
      </c>
      <c r="R35" s="1">
        <f t="shared" si="14"/>
        <v>3</v>
      </c>
      <c r="S35" s="1">
        <f t="shared" si="15"/>
        <v>1.5</v>
      </c>
    </row>
    <row r="36" spans="1:19" x14ac:dyDescent="0.2">
      <c r="A36" t="s">
        <v>0</v>
      </c>
      <c r="B36" t="s">
        <v>75</v>
      </c>
      <c r="C36" t="s">
        <v>56</v>
      </c>
      <c r="D36" s="3" t="e" vm="3">
        <f t="shared" si="9"/>
        <v>#VALUE!</v>
      </c>
      <c r="E36" t="s">
        <v>4</v>
      </c>
      <c r="F36">
        <v>30</v>
      </c>
      <c r="G36">
        <v>30</v>
      </c>
      <c r="H36" t="s">
        <v>9</v>
      </c>
      <c r="I36" s="1">
        <v>7</v>
      </c>
      <c r="J36" s="1">
        <f t="shared" si="16"/>
        <v>7</v>
      </c>
      <c r="K36" s="1">
        <f t="shared" si="10"/>
        <v>7</v>
      </c>
      <c r="L36">
        <v>30</v>
      </c>
      <c r="M36" s="1">
        <f t="shared" si="11"/>
        <v>7</v>
      </c>
      <c r="O36" s="1">
        <f>$X$1</f>
        <v>0.2</v>
      </c>
      <c r="P36" s="1">
        <f t="shared" si="12"/>
        <v>0.2</v>
      </c>
      <c r="Q36" s="1">
        <f t="shared" si="13"/>
        <v>6</v>
      </c>
      <c r="R36" s="1">
        <f t="shared" si="14"/>
        <v>3</v>
      </c>
      <c r="S36" s="1">
        <f t="shared" si="15"/>
        <v>1.5</v>
      </c>
    </row>
    <row r="37" spans="1:19" x14ac:dyDescent="0.2">
      <c r="A37" t="s">
        <v>0</v>
      </c>
      <c r="B37" t="s">
        <v>36</v>
      </c>
      <c r="C37" t="s">
        <v>55</v>
      </c>
      <c r="D37" s="3" t="e" vm="9">
        <f t="shared" si="9"/>
        <v>#VALUE!</v>
      </c>
      <c r="E37" t="s">
        <v>19</v>
      </c>
      <c r="F37" t="s">
        <v>29</v>
      </c>
      <c r="G37">
        <v>38</v>
      </c>
      <c r="H37" t="s">
        <v>18</v>
      </c>
      <c r="I37" s="1">
        <v>38</v>
      </c>
      <c r="J37" s="1">
        <f t="shared" si="16"/>
        <v>38</v>
      </c>
      <c r="K37" s="1">
        <f t="shared" si="10"/>
        <v>38</v>
      </c>
      <c r="L37">
        <v>30</v>
      </c>
      <c r="M37" s="1">
        <f t="shared" si="11"/>
        <v>38</v>
      </c>
      <c r="N37" s="1">
        <f>$W$1</f>
        <v>7.4999999999999997E-2</v>
      </c>
      <c r="P37" s="1">
        <f t="shared" si="12"/>
        <v>7.4999999999999997E-2</v>
      </c>
      <c r="Q37" s="1">
        <f t="shared" si="13"/>
        <v>2.85</v>
      </c>
      <c r="R37" s="1">
        <f t="shared" si="14"/>
        <v>1.425</v>
      </c>
      <c r="S37" s="1">
        <f t="shared" si="15"/>
        <v>0.71250000000000002</v>
      </c>
    </row>
    <row r="38" spans="1:19" x14ac:dyDescent="0.2">
      <c r="A38" t="s">
        <v>0</v>
      </c>
      <c r="B38" t="s">
        <v>79</v>
      </c>
      <c r="C38" t="s">
        <v>56</v>
      </c>
      <c r="D38" s="3" t="e" vm="1">
        <f t="shared" si="9"/>
        <v>#VALUE!</v>
      </c>
      <c r="E38" t="s">
        <v>19</v>
      </c>
      <c r="F38">
        <v>40</v>
      </c>
      <c r="G38">
        <v>40</v>
      </c>
      <c r="H38" t="s">
        <v>9</v>
      </c>
      <c r="I38" s="1">
        <v>10</v>
      </c>
      <c r="J38" s="1">
        <f t="shared" si="16"/>
        <v>10</v>
      </c>
      <c r="K38" s="1">
        <f t="shared" si="10"/>
        <v>10</v>
      </c>
      <c r="L38">
        <v>30</v>
      </c>
      <c r="M38" s="1">
        <f t="shared" si="11"/>
        <v>10</v>
      </c>
      <c r="O38" s="1">
        <f>$X$1</f>
        <v>0.2</v>
      </c>
      <c r="P38" s="1">
        <f t="shared" si="12"/>
        <v>0.2</v>
      </c>
      <c r="Q38" s="1">
        <f t="shared" si="13"/>
        <v>8</v>
      </c>
      <c r="R38" s="1">
        <f t="shared" si="14"/>
        <v>4</v>
      </c>
      <c r="S38" s="1">
        <f t="shared" si="15"/>
        <v>2</v>
      </c>
    </row>
    <row r="39" spans="1:19" x14ac:dyDescent="0.2">
      <c r="A39" t="s">
        <v>0</v>
      </c>
      <c r="B39" t="s">
        <v>71</v>
      </c>
      <c r="C39" t="s">
        <v>56</v>
      </c>
      <c r="D39" s="3" t="e" vm="8">
        <f t="shared" si="9"/>
        <v>#VALUE!</v>
      </c>
      <c r="E39" t="s">
        <v>19</v>
      </c>
      <c r="F39" t="s">
        <v>73</v>
      </c>
      <c r="G39">
        <v>49</v>
      </c>
      <c r="H39" t="s">
        <v>18</v>
      </c>
      <c r="I39" s="1">
        <v>14.9</v>
      </c>
      <c r="J39" s="1">
        <f t="shared" si="16"/>
        <v>14.9</v>
      </c>
      <c r="K39" s="1">
        <f t="shared" si="10"/>
        <v>14.9</v>
      </c>
      <c r="L39">
        <v>30</v>
      </c>
      <c r="M39" s="1">
        <f t="shared" si="11"/>
        <v>14.9</v>
      </c>
      <c r="O39" s="1">
        <f>$X$1</f>
        <v>0.2</v>
      </c>
      <c r="P39" s="1">
        <f t="shared" si="12"/>
        <v>0.2</v>
      </c>
      <c r="Q39" s="1">
        <f t="shared" si="13"/>
        <v>9.8000000000000007</v>
      </c>
      <c r="R39" s="1">
        <f t="shared" si="14"/>
        <v>4.9000000000000004</v>
      </c>
      <c r="S39" s="1">
        <f t="shared" si="15"/>
        <v>2.4500000000000002</v>
      </c>
    </row>
    <row r="40" spans="1:19" x14ac:dyDescent="0.2">
      <c r="A40" t="s">
        <v>0</v>
      </c>
      <c r="B40" t="s">
        <v>35</v>
      </c>
      <c r="C40" t="s">
        <v>55</v>
      </c>
      <c r="D40" s="3" t="e" vm="11">
        <f t="shared" si="9"/>
        <v>#VALUE!</v>
      </c>
      <c r="E40" t="s">
        <v>17</v>
      </c>
      <c r="F40" t="s">
        <v>21</v>
      </c>
      <c r="G40">
        <v>50</v>
      </c>
      <c r="H40" t="s">
        <v>9</v>
      </c>
      <c r="I40" s="1">
        <v>7.5</v>
      </c>
      <c r="J40" s="1">
        <f t="shared" si="16"/>
        <v>7.5</v>
      </c>
      <c r="K40" s="1">
        <f t="shared" si="10"/>
        <v>7.5</v>
      </c>
      <c r="L40">
        <v>30</v>
      </c>
      <c r="M40" s="1">
        <f t="shared" si="11"/>
        <v>7.5</v>
      </c>
      <c r="N40" s="1">
        <f t="shared" ref="N40:N45" si="17">$W$1</f>
        <v>7.4999999999999997E-2</v>
      </c>
      <c r="P40" s="1">
        <f t="shared" si="12"/>
        <v>7.4999999999999997E-2</v>
      </c>
      <c r="Q40" s="1">
        <f t="shared" si="13"/>
        <v>3.75</v>
      </c>
      <c r="R40" s="1">
        <f t="shared" si="14"/>
        <v>1.875</v>
      </c>
      <c r="S40" s="1">
        <f t="shared" si="15"/>
        <v>0.9375</v>
      </c>
    </row>
    <row r="41" spans="1:19" x14ac:dyDescent="0.2">
      <c r="A41" t="s">
        <v>0</v>
      </c>
      <c r="B41" t="s">
        <v>35</v>
      </c>
      <c r="C41" t="s">
        <v>55</v>
      </c>
      <c r="D41" s="3" t="e" vm="11">
        <f t="shared" si="9"/>
        <v>#VALUE!</v>
      </c>
      <c r="E41" t="s">
        <v>19</v>
      </c>
      <c r="F41" t="s">
        <v>21</v>
      </c>
      <c r="G41">
        <v>50</v>
      </c>
      <c r="H41" t="s">
        <v>9</v>
      </c>
      <c r="I41" s="1">
        <v>15</v>
      </c>
      <c r="J41" s="1">
        <f t="shared" si="16"/>
        <v>15</v>
      </c>
      <c r="K41" s="1">
        <f t="shared" si="10"/>
        <v>15</v>
      </c>
      <c r="L41">
        <v>30</v>
      </c>
      <c r="M41" s="1">
        <f t="shared" si="11"/>
        <v>15</v>
      </c>
      <c r="N41" s="1">
        <f t="shared" si="17"/>
        <v>7.4999999999999997E-2</v>
      </c>
      <c r="P41" s="1">
        <f t="shared" si="12"/>
        <v>7.4999999999999997E-2</v>
      </c>
      <c r="Q41" s="1">
        <f t="shared" si="13"/>
        <v>3.75</v>
      </c>
      <c r="R41" s="1">
        <f t="shared" si="14"/>
        <v>1.875</v>
      </c>
      <c r="S41" s="1">
        <f t="shared" si="15"/>
        <v>0.9375</v>
      </c>
    </row>
    <row r="42" spans="1:19" x14ac:dyDescent="0.2">
      <c r="A42" t="s">
        <v>0</v>
      </c>
      <c r="B42" t="s">
        <v>36</v>
      </c>
      <c r="C42" t="s">
        <v>55</v>
      </c>
      <c r="D42" s="3" t="e" vm="9">
        <f t="shared" si="9"/>
        <v>#VALUE!</v>
      </c>
      <c r="E42" t="s">
        <v>19</v>
      </c>
      <c r="F42" t="s">
        <v>28</v>
      </c>
      <c r="G42">
        <v>50</v>
      </c>
      <c r="H42" t="s">
        <v>18</v>
      </c>
      <c r="I42" s="1">
        <v>29</v>
      </c>
      <c r="J42" s="1">
        <f t="shared" si="16"/>
        <v>29</v>
      </c>
      <c r="K42" s="1">
        <f t="shared" si="10"/>
        <v>29</v>
      </c>
      <c r="L42">
        <v>30</v>
      </c>
      <c r="M42" s="1">
        <f t="shared" si="11"/>
        <v>29</v>
      </c>
      <c r="N42" s="1">
        <f t="shared" si="17"/>
        <v>7.4999999999999997E-2</v>
      </c>
      <c r="P42" s="1">
        <f t="shared" si="12"/>
        <v>7.4999999999999997E-2</v>
      </c>
      <c r="Q42" s="1">
        <f t="shared" si="13"/>
        <v>3.75</v>
      </c>
      <c r="R42" s="1">
        <f t="shared" si="14"/>
        <v>1.875</v>
      </c>
      <c r="S42" s="1">
        <f t="shared" si="15"/>
        <v>0.9375</v>
      </c>
    </row>
    <row r="43" spans="1:19" x14ac:dyDescent="0.2">
      <c r="A43" t="s">
        <v>0</v>
      </c>
      <c r="B43" t="s">
        <v>36</v>
      </c>
      <c r="C43" t="s">
        <v>55</v>
      </c>
      <c r="D43" s="3" t="e" vm="9">
        <f t="shared" si="9"/>
        <v>#VALUE!</v>
      </c>
      <c r="E43" t="s">
        <v>17</v>
      </c>
      <c r="F43" t="s">
        <v>32</v>
      </c>
      <c r="G43">
        <v>50</v>
      </c>
      <c r="H43" t="s">
        <v>18</v>
      </c>
      <c r="I43" s="1">
        <v>16</v>
      </c>
      <c r="J43" s="1">
        <f t="shared" si="16"/>
        <v>16</v>
      </c>
      <c r="K43" s="1">
        <f t="shared" si="10"/>
        <v>16</v>
      </c>
      <c r="L43">
        <v>30</v>
      </c>
      <c r="M43" s="1">
        <f t="shared" si="11"/>
        <v>16</v>
      </c>
      <c r="N43" s="1">
        <f t="shared" si="17"/>
        <v>7.4999999999999997E-2</v>
      </c>
      <c r="P43" s="1">
        <f t="shared" si="12"/>
        <v>7.4999999999999997E-2</v>
      </c>
      <c r="Q43" s="1">
        <f t="shared" si="13"/>
        <v>3.75</v>
      </c>
      <c r="R43" s="1">
        <f t="shared" si="14"/>
        <v>1.875</v>
      </c>
      <c r="S43" s="1">
        <f t="shared" si="15"/>
        <v>0.9375</v>
      </c>
    </row>
    <row r="44" spans="1:19" x14ac:dyDescent="0.2">
      <c r="A44" t="s">
        <v>0</v>
      </c>
      <c r="B44" t="s">
        <v>37</v>
      </c>
      <c r="C44" t="s">
        <v>55</v>
      </c>
      <c r="D44" s="3" t="e" vm="10">
        <f t="shared" si="9"/>
        <v>#VALUE!</v>
      </c>
      <c r="E44" t="s">
        <v>19</v>
      </c>
      <c r="F44" t="s">
        <v>39</v>
      </c>
      <c r="G44">
        <v>50</v>
      </c>
      <c r="H44" t="s">
        <v>18</v>
      </c>
      <c r="I44" s="1">
        <v>20</v>
      </c>
      <c r="J44" s="1">
        <f t="shared" si="16"/>
        <v>20</v>
      </c>
      <c r="K44" s="1">
        <f t="shared" si="10"/>
        <v>20</v>
      </c>
      <c r="L44">
        <v>30</v>
      </c>
      <c r="M44" s="1">
        <f t="shared" si="11"/>
        <v>20</v>
      </c>
      <c r="N44" s="1">
        <f t="shared" si="17"/>
        <v>7.4999999999999997E-2</v>
      </c>
      <c r="P44" s="1">
        <f t="shared" si="12"/>
        <v>7.4999999999999997E-2</v>
      </c>
      <c r="Q44" s="1">
        <f t="shared" si="13"/>
        <v>3.75</v>
      </c>
      <c r="R44" s="1">
        <f t="shared" si="14"/>
        <v>1.875</v>
      </c>
      <c r="S44" s="1">
        <f t="shared" si="15"/>
        <v>0.9375</v>
      </c>
    </row>
    <row r="45" spans="1:19" x14ac:dyDescent="0.2">
      <c r="A45" t="s">
        <v>0</v>
      </c>
      <c r="B45" t="s">
        <v>41</v>
      </c>
      <c r="C45" t="s">
        <v>55</v>
      </c>
      <c r="D45" s="3" t="e" vm="12">
        <f t="shared" si="9"/>
        <v>#VALUE!</v>
      </c>
      <c r="E45" t="s">
        <v>4</v>
      </c>
      <c r="F45" t="s">
        <v>43</v>
      </c>
      <c r="G45">
        <v>50</v>
      </c>
      <c r="H45" t="s">
        <v>18</v>
      </c>
      <c r="I45" s="1">
        <v>15</v>
      </c>
      <c r="J45" s="1">
        <f t="shared" si="16"/>
        <v>15</v>
      </c>
      <c r="K45" s="1">
        <f t="shared" si="10"/>
        <v>15</v>
      </c>
      <c r="L45">
        <v>30</v>
      </c>
      <c r="M45" s="1">
        <f t="shared" si="11"/>
        <v>15</v>
      </c>
      <c r="N45" s="1">
        <f t="shared" si="17"/>
        <v>7.4999999999999997E-2</v>
      </c>
      <c r="P45" s="1">
        <f t="shared" si="12"/>
        <v>7.4999999999999997E-2</v>
      </c>
      <c r="Q45" s="1">
        <f t="shared" si="13"/>
        <v>3.75</v>
      </c>
      <c r="R45" s="1">
        <f t="shared" si="14"/>
        <v>1.875</v>
      </c>
      <c r="S45" s="1">
        <f t="shared" si="15"/>
        <v>0.9375</v>
      </c>
    </row>
    <row r="46" spans="1:19" x14ac:dyDescent="0.2">
      <c r="A46" t="s">
        <v>0</v>
      </c>
      <c r="B46" t="s">
        <v>81</v>
      </c>
      <c r="C46" t="s">
        <v>56</v>
      </c>
      <c r="D46" s="3" t="e" vm="5">
        <f t="shared" si="9"/>
        <v>#VALUE!</v>
      </c>
      <c r="E46" t="s">
        <v>4</v>
      </c>
      <c r="F46">
        <v>50</v>
      </c>
      <c r="G46">
        <v>50</v>
      </c>
      <c r="H46" t="s">
        <v>9</v>
      </c>
      <c r="I46" s="1">
        <v>10</v>
      </c>
      <c r="J46" s="1">
        <f t="shared" si="16"/>
        <v>10</v>
      </c>
      <c r="K46" s="1">
        <f t="shared" si="10"/>
        <v>10</v>
      </c>
      <c r="L46">
        <v>28</v>
      </c>
      <c r="M46" s="1">
        <f t="shared" si="11"/>
        <v>10.714285714285715</v>
      </c>
      <c r="O46" s="1">
        <f>$X$1</f>
        <v>0.2</v>
      </c>
      <c r="P46" s="1">
        <f t="shared" si="12"/>
        <v>0.2</v>
      </c>
      <c r="Q46" s="1">
        <f t="shared" si="13"/>
        <v>10</v>
      </c>
      <c r="R46" s="1">
        <f t="shared" si="14"/>
        <v>5</v>
      </c>
      <c r="S46" s="1">
        <f t="shared" si="15"/>
        <v>2.5</v>
      </c>
    </row>
    <row r="47" spans="1:19" x14ac:dyDescent="0.2">
      <c r="A47" t="s">
        <v>0</v>
      </c>
      <c r="B47" t="s">
        <v>82</v>
      </c>
      <c r="C47" t="s">
        <v>56</v>
      </c>
      <c r="D47" s="3" t="e" vm="4">
        <f t="shared" si="9"/>
        <v>#VALUE!</v>
      </c>
      <c r="E47" t="s">
        <v>4</v>
      </c>
      <c r="F47" t="s">
        <v>85</v>
      </c>
      <c r="G47">
        <v>50</v>
      </c>
      <c r="H47" t="s">
        <v>9</v>
      </c>
      <c r="I47" s="1">
        <v>15</v>
      </c>
      <c r="J47" s="1">
        <f t="shared" si="16"/>
        <v>15</v>
      </c>
      <c r="K47" s="1">
        <f t="shared" si="10"/>
        <v>15</v>
      </c>
      <c r="L47">
        <v>28</v>
      </c>
      <c r="M47" s="1">
        <f t="shared" si="11"/>
        <v>16.071428571428569</v>
      </c>
      <c r="O47" s="1">
        <f>$X$1</f>
        <v>0.2</v>
      </c>
      <c r="P47" s="1">
        <f t="shared" si="12"/>
        <v>0.2</v>
      </c>
      <c r="Q47" s="1">
        <f t="shared" si="13"/>
        <v>10</v>
      </c>
      <c r="R47" s="1">
        <f t="shared" si="14"/>
        <v>5</v>
      </c>
      <c r="S47" s="1">
        <f t="shared" si="15"/>
        <v>2.5</v>
      </c>
    </row>
    <row r="48" spans="1:19" x14ac:dyDescent="0.2">
      <c r="A48" t="s">
        <v>0</v>
      </c>
      <c r="B48" t="s">
        <v>36</v>
      </c>
      <c r="C48" t="s">
        <v>55</v>
      </c>
      <c r="D48" s="3" t="e" vm="9">
        <f t="shared" si="9"/>
        <v>#VALUE!</v>
      </c>
      <c r="E48" t="s">
        <v>19</v>
      </c>
      <c r="F48" t="s">
        <v>30</v>
      </c>
      <c r="G48">
        <v>51</v>
      </c>
      <c r="H48" t="s">
        <v>18</v>
      </c>
      <c r="I48" s="1">
        <v>51</v>
      </c>
      <c r="J48" s="1">
        <f t="shared" si="16"/>
        <v>51</v>
      </c>
      <c r="K48" s="1">
        <f t="shared" si="10"/>
        <v>51</v>
      </c>
      <c r="L48">
        <v>30</v>
      </c>
      <c r="M48" s="1">
        <f t="shared" si="11"/>
        <v>51</v>
      </c>
      <c r="N48" s="1">
        <f>$W$1</f>
        <v>7.4999999999999997E-2</v>
      </c>
      <c r="P48" s="1">
        <f t="shared" si="12"/>
        <v>7.4999999999999997E-2</v>
      </c>
      <c r="Q48" s="1">
        <f t="shared" si="13"/>
        <v>3.8249999999999997</v>
      </c>
      <c r="R48" s="1">
        <f t="shared" si="14"/>
        <v>1.9124999999999999</v>
      </c>
      <c r="S48" s="1">
        <f t="shared" si="15"/>
        <v>0.95624999999999993</v>
      </c>
    </row>
    <row r="49" spans="1:19" x14ac:dyDescent="0.2">
      <c r="A49" t="s">
        <v>0</v>
      </c>
      <c r="B49" t="s">
        <v>41</v>
      </c>
      <c r="C49" t="s">
        <v>55</v>
      </c>
      <c r="D49" s="3" t="e" vm="12">
        <f t="shared" si="9"/>
        <v>#VALUE!</v>
      </c>
      <c r="E49" t="s">
        <v>19</v>
      </c>
      <c r="F49" t="s">
        <v>66</v>
      </c>
      <c r="G49">
        <v>55</v>
      </c>
      <c r="H49" t="s">
        <v>18</v>
      </c>
      <c r="I49" s="1">
        <v>20.8</v>
      </c>
      <c r="J49" s="1">
        <v>26</v>
      </c>
      <c r="K49" s="1">
        <f t="shared" si="10"/>
        <v>23.4</v>
      </c>
      <c r="L49">
        <v>30</v>
      </c>
      <c r="M49" s="1">
        <f t="shared" si="11"/>
        <v>23.4</v>
      </c>
      <c r="N49" s="1">
        <f>$W$1</f>
        <v>7.4999999999999997E-2</v>
      </c>
      <c r="P49" s="1">
        <f t="shared" si="12"/>
        <v>7.4999999999999997E-2</v>
      </c>
      <c r="Q49" s="1">
        <f t="shared" si="13"/>
        <v>4.125</v>
      </c>
      <c r="R49" s="1">
        <f t="shared" si="14"/>
        <v>2.0625</v>
      </c>
      <c r="S49" s="1">
        <f t="shared" si="15"/>
        <v>1.03125</v>
      </c>
    </row>
    <row r="50" spans="1:19" x14ac:dyDescent="0.2">
      <c r="A50" t="s">
        <v>0</v>
      </c>
      <c r="B50" t="s">
        <v>35</v>
      </c>
      <c r="C50" t="s">
        <v>55</v>
      </c>
      <c r="D50" s="3" t="e" vm="11">
        <f t="shared" si="9"/>
        <v>#VALUE!</v>
      </c>
      <c r="E50" t="s">
        <v>4</v>
      </c>
      <c r="F50" t="s">
        <v>6</v>
      </c>
      <c r="G50">
        <v>60</v>
      </c>
      <c r="H50" t="s">
        <v>9</v>
      </c>
      <c r="I50" s="1">
        <v>10</v>
      </c>
      <c r="J50" s="1">
        <f>I50</f>
        <v>10</v>
      </c>
      <c r="K50" s="1">
        <f t="shared" si="10"/>
        <v>10</v>
      </c>
      <c r="L50">
        <v>28</v>
      </c>
      <c r="M50" s="1">
        <f t="shared" si="11"/>
        <v>10.714285714285715</v>
      </c>
      <c r="N50" s="1">
        <f>$W$1</f>
        <v>7.4999999999999997E-2</v>
      </c>
      <c r="O50" s="1"/>
      <c r="P50" s="1">
        <f t="shared" si="12"/>
        <v>7.4999999999999997E-2</v>
      </c>
      <c r="Q50" s="4">
        <f t="shared" si="13"/>
        <v>4.5</v>
      </c>
      <c r="R50" s="1">
        <f t="shared" si="14"/>
        <v>2.25</v>
      </c>
      <c r="S50" s="1">
        <f t="shared" si="15"/>
        <v>1.125</v>
      </c>
    </row>
    <row r="51" spans="1:19" x14ac:dyDescent="0.2">
      <c r="A51" t="s">
        <v>0</v>
      </c>
      <c r="B51" t="s">
        <v>46</v>
      </c>
      <c r="C51" t="s">
        <v>56</v>
      </c>
      <c r="D51" s="3" t="e" vm="6">
        <f t="shared" si="9"/>
        <v>#VALUE!</v>
      </c>
      <c r="E51" t="s">
        <v>17</v>
      </c>
      <c r="F51" t="s">
        <v>52</v>
      </c>
      <c r="G51">
        <v>60</v>
      </c>
      <c r="H51" t="s">
        <v>18</v>
      </c>
      <c r="I51" s="1">
        <v>10</v>
      </c>
      <c r="J51" s="1">
        <f>I51</f>
        <v>10</v>
      </c>
      <c r="K51" s="1">
        <f t="shared" si="10"/>
        <v>10</v>
      </c>
      <c r="L51">
        <v>30</v>
      </c>
      <c r="M51" s="1">
        <f t="shared" si="11"/>
        <v>10</v>
      </c>
      <c r="O51" s="1">
        <f t="shared" ref="O51:O56" si="18">$X$1</f>
        <v>0.2</v>
      </c>
      <c r="P51" s="1">
        <f t="shared" si="12"/>
        <v>0.2</v>
      </c>
      <c r="Q51" s="1">
        <f t="shared" si="13"/>
        <v>12</v>
      </c>
      <c r="R51" s="1">
        <f t="shared" si="14"/>
        <v>6</v>
      </c>
      <c r="S51" s="1">
        <f t="shared" si="15"/>
        <v>3</v>
      </c>
    </row>
    <row r="52" spans="1:19" x14ac:dyDescent="0.2">
      <c r="A52" t="s">
        <v>0</v>
      </c>
      <c r="B52" t="s">
        <v>57</v>
      </c>
      <c r="C52" t="s">
        <v>56</v>
      </c>
      <c r="D52" s="3" t="e" vm="7">
        <f t="shared" si="9"/>
        <v>#VALUE!</v>
      </c>
      <c r="E52" t="s">
        <v>4</v>
      </c>
      <c r="F52" t="s">
        <v>68</v>
      </c>
      <c r="G52">
        <v>60</v>
      </c>
      <c r="H52" t="s">
        <v>18</v>
      </c>
      <c r="I52" s="1">
        <v>10</v>
      </c>
      <c r="J52" s="1">
        <f>I52</f>
        <v>10</v>
      </c>
      <c r="K52" s="1">
        <f t="shared" si="10"/>
        <v>10</v>
      </c>
      <c r="L52">
        <v>30</v>
      </c>
      <c r="M52" s="1">
        <f t="shared" si="11"/>
        <v>10</v>
      </c>
      <c r="O52" s="1">
        <f t="shared" si="18"/>
        <v>0.2</v>
      </c>
      <c r="P52" s="1">
        <f t="shared" si="12"/>
        <v>0.2</v>
      </c>
      <c r="Q52" s="1">
        <f t="shared" si="13"/>
        <v>12</v>
      </c>
      <c r="R52" s="1">
        <f t="shared" si="14"/>
        <v>6</v>
      </c>
      <c r="S52" s="1">
        <f t="shared" si="15"/>
        <v>3</v>
      </c>
    </row>
    <row r="53" spans="1:19" x14ac:dyDescent="0.2">
      <c r="A53" t="s">
        <v>0</v>
      </c>
      <c r="B53" t="s">
        <v>75</v>
      </c>
      <c r="C53" t="s">
        <v>56</v>
      </c>
      <c r="D53" s="3" t="e" vm="3">
        <f t="shared" si="9"/>
        <v>#VALUE!</v>
      </c>
      <c r="E53" t="s">
        <v>19</v>
      </c>
      <c r="F53">
        <v>60</v>
      </c>
      <c r="G53">
        <v>60</v>
      </c>
      <c r="H53" t="s">
        <v>9</v>
      </c>
      <c r="I53" s="1">
        <v>10</v>
      </c>
      <c r="J53" s="1">
        <f>I53</f>
        <v>10</v>
      </c>
      <c r="K53" s="1">
        <f t="shared" si="10"/>
        <v>10</v>
      </c>
      <c r="L53">
        <v>30</v>
      </c>
      <c r="M53" s="1">
        <f t="shared" si="11"/>
        <v>10</v>
      </c>
      <c r="O53" s="1">
        <f t="shared" si="18"/>
        <v>0.2</v>
      </c>
      <c r="P53" s="1">
        <f t="shared" si="12"/>
        <v>0.2</v>
      </c>
      <c r="Q53" s="1">
        <f t="shared" si="13"/>
        <v>12</v>
      </c>
      <c r="R53" s="1">
        <f t="shared" si="14"/>
        <v>6</v>
      </c>
      <c r="S53" s="1">
        <f t="shared" si="15"/>
        <v>3</v>
      </c>
    </row>
    <row r="54" spans="1:19" x14ac:dyDescent="0.2">
      <c r="A54" t="s">
        <v>0</v>
      </c>
      <c r="B54" t="s">
        <v>75</v>
      </c>
      <c r="C54" t="s">
        <v>56</v>
      </c>
      <c r="D54" s="3" t="e" vm="3">
        <f t="shared" si="9"/>
        <v>#VALUE!</v>
      </c>
      <c r="E54" t="s">
        <v>4</v>
      </c>
      <c r="F54">
        <v>60</v>
      </c>
      <c r="G54">
        <v>60</v>
      </c>
      <c r="H54" t="s">
        <v>9</v>
      </c>
      <c r="I54" s="1">
        <v>10</v>
      </c>
      <c r="J54" s="1">
        <f>I54</f>
        <v>10</v>
      </c>
      <c r="K54" s="1">
        <f t="shared" si="10"/>
        <v>10</v>
      </c>
      <c r="L54">
        <v>30</v>
      </c>
      <c r="M54" s="1">
        <f t="shared" si="11"/>
        <v>10</v>
      </c>
      <c r="O54" s="1">
        <f t="shared" si="18"/>
        <v>0.2</v>
      </c>
      <c r="P54" s="1">
        <f t="shared" si="12"/>
        <v>0.2</v>
      </c>
      <c r="Q54" s="1">
        <f t="shared" si="13"/>
        <v>12</v>
      </c>
      <c r="R54" s="1">
        <f t="shared" si="14"/>
        <v>6</v>
      </c>
      <c r="S54" s="1">
        <f t="shared" si="15"/>
        <v>3</v>
      </c>
    </row>
    <row r="55" spans="1:19" x14ac:dyDescent="0.2">
      <c r="A55" t="s">
        <v>0</v>
      </c>
      <c r="B55" t="s">
        <v>57</v>
      </c>
      <c r="C55" t="s">
        <v>56</v>
      </c>
      <c r="D55" s="3" t="e" vm="7">
        <f t="shared" si="9"/>
        <v>#VALUE!</v>
      </c>
      <c r="E55" t="s">
        <v>19</v>
      </c>
      <c r="F55" t="s">
        <v>64</v>
      </c>
      <c r="G55">
        <v>70</v>
      </c>
      <c r="H55" t="s">
        <v>18</v>
      </c>
      <c r="I55" s="1">
        <v>9.9</v>
      </c>
      <c r="J55" s="1">
        <v>19.899999999999999</v>
      </c>
      <c r="K55" s="1">
        <f t="shared" si="10"/>
        <v>14.899999999999999</v>
      </c>
      <c r="L55">
        <v>33</v>
      </c>
      <c r="M55" s="1">
        <f t="shared" si="11"/>
        <v>13.545454545454545</v>
      </c>
      <c r="O55" s="1">
        <f t="shared" si="18"/>
        <v>0.2</v>
      </c>
      <c r="P55" s="1">
        <f t="shared" si="12"/>
        <v>0.2</v>
      </c>
      <c r="Q55" s="1">
        <f t="shared" si="13"/>
        <v>14</v>
      </c>
      <c r="R55" s="1">
        <f t="shared" si="14"/>
        <v>7</v>
      </c>
      <c r="S55" s="1">
        <f t="shared" si="15"/>
        <v>3.5</v>
      </c>
    </row>
    <row r="56" spans="1:19" x14ac:dyDescent="0.2">
      <c r="A56" t="s">
        <v>0</v>
      </c>
      <c r="B56" t="s">
        <v>46</v>
      </c>
      <c r="C56" t="s">
        <v>56</v>
      </c>
      <c r="D56" s="3" t="e" vm="6">
        <f t="shared" si="9"/>
        <v>#VALUE!</v>
      </c>
      <c r="E56" t="s">
        <v>19</v>
      </c>
      <c r="F56" t="s">
        <v>49</v>
      </c>
      <c r="G56">
        <v>75</v>
      </c>
      <c r="H56" t="s">
        <v>18</v>
      </c>
      <c r="I56" s="1">
        <v>15</v>
      </c>
      <c r="J56" s="1">
        <f t="shared" ref="J56:J81" si="19">I56</f>
        <v>15</v>
      </c>
      <c r="K56" s="1">
        <f t="shared" si="10"/>
        <v>15</v>
      </c>
      <c r="L56">
        <v>30</v>
      </c>
      <c r="M56" s="1">
        <f t="shared" si="11"/>
        <v>15</v>
      </c>
      <c r="O56" s="1">
        <f t="shared" si="18"/>
        <v>0.2</v>
      </c>
      <c r="P56" s="1">
        <f t="shared" si="12"/>
        <v>0.2</v>
      </c>
      <c r="Q56" s="1">
        <f t="shared" si="13"/>
        <v>15</v>
      </c>
      <c r="R56" s="1">
        <f t="shared" si="14"/>
        <v>7.5</v>
      </c>
      <c r="S56" s="1">
        <f t="shared" si="15"/>
        <v>3.75</v>
      </c>
    </row>
    <row r="57" spans="1:19" x14ac:dyDescent="0.2">
      <c r="A57" t="s">
        <v>0</v>
      </c>
      <c r="B57" t="s">
        <v>35</v>
      </c>
      <c r="C57" t="s">
        <v>55</v>
      </c>
      <c r="D57" s="3" t="e" vm="11">
        <f t="shared" si="9"/>
        <v>#VALUE!</v>
      </c>
      <c r="E57" t="s">
        <v>17</v>
      </c>
      <c r="F57" t="s">
        <v>22</v>
      </c>
      <c r="G57">
        <v>100</v>
      </c>
      <c r="H57" t="s">
        <v>9</v>
      </c>
      <c r="I57" s="1">
        <v>10</v>
      </c>
      <c r="J57" s="1">
        <f t="shared" si="19"/>
        <v>10</v>
      </c>
      <c r="K57" s="1">
        <f t="shared" si="10"/>
        <v>10</v>
      </c>
      <c r="L57">
        <v>30</v>
      </c>
      <c r="M57" s="1">
        <f t="shared" si="11"/>
        <v>10</v>
      </c>
      <c r="N57" s="1">
        <f>$W$1</f>
        <v>7.4999999999999997E-2</v>
      </c>
      <c r="P57" s="1">
        <f t="shared" si="12"/>
        <v>7.4999999999999997E-2</v>
      </c>
      <c r="Q57" s="1">
        <f t="shared" si="13"/>
        <v>7.5</v>
      </c>
      <c r="R57" s="1">
        <f t="shared" si="14"/>
        <v>3.75</v>
      </c>
      <c r="S57" s="1">
        <f t="shared" si="15"/>
        <v>1.875</v>
      </c>
    </row>
    <row r="58" spans="1:19" x14ac:dyDescent="0.2">
      <c r="A58" t="s">
        <v>0</v>
      </c>
      <c r="B58" t="s">
        <v>41</v>
      </c>
      <c r="C58" t="s">
        <v>55</v>
      </c>
      <c r="D58" s="3" t="e" vm="12">
        <f t="shared" si="9"/>
        <v>#VALUE!</v>
      </c>
      <c r="E58" t="s">
        <v>4</v>
      </c>
      <c r="F58" t="s">
        <v>44</v>
      </c>
      <c r="G58">
        <v>100</v>
      </c>
      <c r="H58" t="s">
        <v>18</v>
      </c>
      <c r="I58" s="1">
        <v>20</v>
      </c>
      <c r="J58" s="1">
        <f t="shared" si="19"/>
        <v>20</v>
      </c>
      <c r="K58" s="1">
        <f t="shared" si="10"/>
        <v>20</v>
      </c>
      <c r="L58">
        <v>30</v>
      </c>
      <c r="M58" s="1">
        <f t="shared" si="11"/>
        <v>20</v>
      </c>
      <c r="N58" s="1">
        <f>$W$1</f>
        <v>7.4999999999999997E-2</v>
      </c>
      <c r="P58" s="1">
        <f t="shared" si="12"/>
        <v>7.4999999999999997E-2</v>
      </c>
      <c r="Q58" s="1">
        <f t="shared" si="13"/>
        <v>7.5</v>
      </c>
      <c r="R58" s="1">
        <f t="shared" si="14"/>
        <v>3.75</v>
      </c>
      <c r="S58" s="1">
        <f t="shared" si="15"/>
        <v>1.875</v>
      </c>
    </row>
    <row r="59" spans="1:19" x14ac:dyDescent="0.2">
      <c r="A59" t="s">
        <v>0</v>
      </c>
      <c r="B59" t="s">
        <v>81</v>
      </c>
      <c r="C59" t="s">
        <v>56</v>
      </c>
      <c r="D59" s="3" t="e" vm="5">
        <f t="shared" si="9"/>
        <v>#VALUE!</v>
      </c>
      <c r="E59" t="s">
        <v>4</v>
      </c>
      <c r="F59">
        <v>100</v>
      </c>
      <c r="G59">
        <v>100</v>
      </c>
      <c r="H59" t="s">
        <v>9</v>
      </c>
      <c r="I59" s="1">
        <v>15</v>
      </c>
      <c r="J59" s="1">
        <f t="shared" si="19"/>
        <v>15</v>
      </c>
      <c r="K59" s="1">
        <f t="shared" si="10"/>
        <v>15</v>
      </c>
      <c r="L59">
        <v>28</v>
      </c>
      <c r="M59" s="1">
        <f t="shared" si="11"/>
        <v>16.071428571428569</v>
      </c>
      <c r="O59" s="1">
        <f>$X$1</f>
        <v>0.2</v>
      </c>
      <c r="P59" s="1">
        <f t="shared" si="12"/>
        <v>0.2</v>
      </c>
      <c r="Q59" s="1">
        <f t="shared" si="13"/>
        <v>20</v>
      </c>
      <c r="R59" s="1">
        <f t="shared" si="14"/>
        <v>10</v>
      </c>
      <c r="S59" s="1">
        <f t="shared" si="15"/>
        <v>5</v>
      </c>
    </row>
    <row r="60" spans="1:19" x14ac:dyDescent="0.2">
      <c r="A60" t="s">
        <v>0</v>
      </c>
      <c r="B60" t="s">
        <v>82</v>
      </c>
      <c r="C60" t="s">
        <v>56</v>
      </c>
      <c r="D60" s="3" t="e" vm="4">
        <f t="shared" si="9"/>
        <v>#VALUE!</v>
      </c>
      <c r="E60" t="s">
        <v>4</v>
      </c>
      <c r="F60" t="s">
        <v>86</v>
      </c>
      <c r="G60">
        <v>100</v>
      </c>
      <c r="H60" t="s">
        <v>9</v>
      </c>
      <c r="I60" s="1">
        <v>20</v>
      </c>
      <c r="J60" s="1">
        <f t="shared" si="19"/>
        <v>20</v>
      </c>
      <c r="K60" s="1">
        <f t="shared" si="10"/>
        <v>20</v>
      </c>
      <c r="L60">
        <v>28</v>
      </c>
      <c r="M60" s="1">
        <f t="shared" si="11"/>
        <v>21.428571428571431</v>
      </c>
      <c r="O60" s="1">
        <f>$X$1</f>
        <v>0.2</v>
      </c>
      <c r="P60" s="1">
        <f t="shared" si="12"/>
        <v>0.2</v>
      </c>
      <c r="Q60" s="1">
        <f t="shared" si="13"/>
        <v>20</v>
      </c>
      <c r="R60" s="1">
        <f t="shared" si="14"/>
        <v>10</v>
      </c>
      <c r="S60" s="1">
        <f t="shared" si="15"/>
        <v>5</v>
      </c>
    </row>
    <row r="61" spans="1:19" x14ac:dyDescent="0.2">
      <c r="A61" t="s">
        <v>0</v>
      </c>
      <c r="B61" t="s">
        <v>75</v>
      </c>
      <c r="C61" t="s">
        <v>56</v>
      </c>
      <c r="D61" s="3" t="e" vm="3">
        <f t="shared" si="9"/>
        <v>#VALUE!</v>
      </c>
      <c r="E61" t="s">
        <v>19</v>
      </c>
      <c r="F61">
        <v>120</v>
      </c>
      <c r="G61">
        <v>120</v>
      </c>
      <c r="H61" t="s">
        <v>9</v>
      </c>
      <c r="I61" s="1">
        <v>12</v>
      </c>
      <c r="J61" s="1">
        <f t="shared" si="19"/>
        <v>12</v>
      </c>
      <c r="K61" s="1">
        <f t="shared" si="10"/>
        <v>12</v>
      </c>
      <c r="L61">
        <v>30</v>
      </c>
      <c r="M61" s="1">
        <f t="shared" si="11"/>
        <v>12</v>
      </c>
      <c r="O61" s="1">
        <f>$X$1</f>
        <v>0.2</v>
      </c>
      <c r="P61" s="1">
        <f t="shared" si="12"/>
        <v>0.2</v>
      </c>
      <c r="Q61" s="1">
        <f t="shared" si="13"/>
        <v>24</v>
      </c>
      <c r="R61" s="1">
        <f t="shared" si="14"/>
        <v>12</v>
      </c>
      <c r="S61" s="1">
        <f t="shared" si="15"/>
        <v>6</v>
      </c>
    </row>
    <row r="62" spans="1:19" x14ac:dyDescent="0.2">
      <c r="A62" t="s">
        <v>0</v>
      </c>
      <c r="B62" t="s">
        <v>75</v>
      </c>
      <c r="C62" t="s">
        <v>56</v>
      </c>
      <c r="D62" s="3" t="e" vm="3">
        <f t="shared" si="9"/>
        <v>#VALUE!</v>
      </c>
      <c r="E62" t="s">
        <v>4</v>
      </c>
      <c r="F62">
        <v>120</v>
      </c>
      <c r="G62">
        <v>120</v>
      </c>
      <c r="H62" t="s">
        <v>9</v>
      </c>
      <c r="I62" s="1">
        <v>12</v>
      </c>
      <c r="J62" s="1">
        <f t="shared" si="19"/>
        <v>12</v>
      </c>
      <c r="K62" s="1">
        <f t="shared" si="10"/>
        <v>12</v>
      </c>
      <c r="L62">
        <v>30</v>
      </c>
      <c r="M62" s="1">
        <f t="shared" si="11"/>
        <v>12</v>
      </c>
      <c r="O62" s="1">
        <f>$X$1</f>
        <v>0.2</v>
      </c>
      <c r="P62" s="1">
        <f t="shared" si="12"/>
        <v>0.2</v>
      </c>
      <c r="Q62" s="1">
        <f t="shared" si="13"/>
        <v>24</v>
      </c>
      <c r="R62" s="1">
        <f t="shared" si="14"/>
        <v>12</v>
      </c>
      <c r="S62" s="1">
        <f t="shared" si="15"/>
        <v>6</v>
      </c>
    </row>
    <row r="63" spans="1:19" x14ac:dyDescent="0.2">
      <c r="A63" t="s">
        <v>0</v>
      </c>
      <c r="B63" t="s">
        <v>41</v>
      </c>
      <c r="C63" t="s">
        <v>55</v>
      </c>
      <c r="D63" s="3" t="e" vm="12">
        <f t="shared" si="9"/>
        <v>#VALUE!</v>
      </c>
      <c r="E63" t="s">
        <v>4</v>
      </c>
      <c r="F63" t="s">
        <v>45</v>
      </c>
      <c r="G63">
        <v>150</v>
      </c>
      <c r="H63" t="s">
        <v>18</v>
      </c>
      <c r="I63" s="1">
        <v>35</v>
      </c>
      <c r="J63" s="1">
        <f t="shared" si="19"/>
        <v>35</v>
      </c>
      <c r="K63" s="1">
        <f t="shared" si="10"/>
        <v>35</v>
      </c>
      <c r="L63">
        <v>30</v>
      </c>
      <c r="M63" s="1">
        <f t="shared" si="11"/>
        <v>35</v>
      </c>
      <c r="N63" s="1">
        <f>$W$1</f>
        <v>7.4999999999999997E-2</v>
      </c>
      <c r="P63" s="1">
        <f t="shared" si="12"/>
        <v>7.4999999999999997E-2</v>
      </c>
      <c r="Q63" s="1">
        <f t="shared" si="13"/>
        <v>11.25</v>
      </c>
      <c r="R63" s="1">
        <f t="shared" si="14"/>
        <v>5.625</v>
      </c>
      <c r="S63" s="1">
        <f t="shared" si="15"/>
        <v>2.8125</v>
      </c>
    </row>
    <row r="64" spans="1:19" x14ac:dyDescent="0.2">
      <c r="A64" t="s">
        <v>0</v>
      </c>
      <c r="B64" t="s">
        <v>46</v>
      </c>
      <c r="C64" t="s">
        <v>56</v>
      </c>
      <c r="D64" s="3" t="e" vm="6">
        <f t="shared" si="9"/>
        <v>#VALUE!</v>
      </c>
      <c r="E64" t="s">
        <v>19</v>
      </c>
      <c r="F64" t="s">
        <v>50</v>
      </c>
      <c r="G64">
        <v>150</v>
      </c>
      <c r="H64" t="s">
        <v>18</v>
      </c>
      <c r="I64" s="1">
        <v>20</v>
      </c>
      <c r="J64" s="1">
        <f t="shared" si="19"/>
        <v>20</v>
      </c>
      <c r="K64" s="1">
        <f t="shared" si="10"/>
        <v>20</v>
      </c>
      <c r="L64">
        <v>30</v>
      </c>
      <c r="M64" s="1">
        <f t="shared" si="11"/>
        <v>20</v>
      </c>
      <c r="O64" s="1">
        <f>$X$1</f>
        <v>0.2</v>
      </c>
      <c r="P64" s="1">
        <f t="shared" si="12"/>
        <v>0.2</v>
      </c>
      <c r="Q64" s="1">
        <f t="shared" si="13"/>
        <v>30</v>
      </c>
      <c r="R64" s="1">
        <f t="shared" si="14"/>
        <v>15</v>
      </c>
      <c r="S64" s="1">
        <f t="shared" si="15"/>
        <v>7.5</v>
      </c>
    </row>
    <row r="65" spans="1:19" x14ac:dyDescent="0.2">
      <c r="A65" t="s">
        <v>0</v>
      </c>
      <c r="B65" t="s">
        <v>46</v>
      </c>
      <c r="C65" t="s">
        <v>56</v>
      </c>
      <c r="D65" s="3" t="e" vm="6">
        <f t="shared" si="9"/>
        <v>#VALUE!</v>
      </c>
      <c r="E65" t="s">
        <v>17</v>
      </c>
      <c r="F65" t="s">
        <v>53</v>
      </c>
      <c r="G65">
        <v>150</v>
      </c>
      <c r="H65" t="s">
        <v>18</v>
      </c>
      <c r="I65" s="1">
        <v>15</v>
      </c>
      <c r="J65" s="1">
        <f t="shared" si="19"/>
        <v>15</v>
      </c>
      <c r="K65" s="1">
        <f t="shared" si="10"/>
        <v>15</v>
      </c>
      <c r="L65">
        <v>30</v>
      </c>
      <c r="M65" s="1">
        <f t="shared" si="11"/>
        <v>15</v>
      </c>
      <c r="O65" s="1">
        <f>$X$1</f>
        <v>0.2</v>
      </c>
      <c r="P65" s="1">
        <f t="shared" si="12"/>
        <v>0.2</v>
      </c>
      <c r="Q65" s="1">
        <f t="shared" si="13"/>
        <v>30</v>
      </c>
      <c r="R65" s="1">
        <f t="shared" si="14"/>
        <v>15</v>
      </c>
      <c r="S65" s="1">
        <f t="shared" si="15"/>
        <v>7.5</v>
      </c>
    </row>
    <row r="66" spans="1:19" x14ac:dyDescent="0.2">
      <c r="A66" t="s">
        <v>0</v>
      </c>
      <c r="B66" t="s">
        <v>81</v>
      </c>
      <c r="C66" t="s">
        <v>56</v>
      </c>
      <c r="D66" s="3" t="e" vm="5">
        <f t="shared" ref="D66:D85" si="20">_xlfn.IMAGE("https://logo.clearbit.com/" &amp; B66)</f>
        <v>#VALUE!</v>
      </c>
      <c r="E66" t="s">
        <v>4</v>
      </c>
      <c r="F66">
        <v>150</v>
      </c>
      <c r="G66">
        <v>150</v>
      </c>
      <c r="H66" t="s">
        <v>9</v>
      </c>
      <c r="I66" s="1">
        <v>20</v>
      </c>
      <c r="J66" s="1">
        <f t="shared" si="19"/>
        <v>20</v>
      </c>
      <c r="K66" s="1">
        <f t="shared" ref="K66:K85" si="21">AVERAGE(I66:J66)</f>
        <v>20</v>
      </c>
      <c r="L66">
        <v>28</v>
      </c>
      <c r="M66" s="1">
        <f t="shared" ref="M66:M85" si="22">(K66/L66)*30</f>
        <v>21.428571428571431</v>
      </c>
      <c r="O66" s="1">
        <f>$X$1</f>
        <v>0.2</v>
      </c>
      <c r="P66" s="1">
        <f t="shared" ref="P66:P85" si="23">SUM(N66:O66)</f>
        <v>0.2</v>
      </c>
      <c r="Q66" s="1">
        <f t="shared" ref="Q66:Q85" si="24">P66*G66</f>
        <v>30</v>
      </c>
      <c r="R66" s="1">
        <f t="shared" ref="R66:R85" si="25">0.5*Q66</f>
        <v>15</v>
      </c>
      <c r="S66" s="1">
        <f t="shared" ref="S66:S85" si="26">Q66*0.25</f>
        <v>7.5</v>
      </c>
    </row>
    <row r="67" spans="1:19" x14ac:dyDescent="0.2">
      <c r="A67" t="s">
        <v>0</v>
      </c>
      <c r="B67" t="s">
        <v>81</v>
      </c>
      <c r="C67" t="s">
        <v>56</v>
      </c>
      <c r="D67" s="3" t="e" vm="5">
        <f t="shared" si="20"/>
        <v>#VALUE!</v>
      </c>
      <c r="E67" t="s">
        <v>4</v>
      </c>
      <c r="F67">
        <v>170</v>
      </c>
      <c r="G67">
        <v>170</v>
      </c>
      <c r="H67" t="s">
        <v>9</v>
      </c>
      <c r="I67" s="1">
        <v>30</v>
      </c>
      <c r="J67" s="1">
        <f t="shared" si="19"/>
        <v>30</v>
      </c>
      <c r="K67" s="1">
        <f t="shared" si="21"/>
        <v>30</v>
      </c>
      <c r="L67">
        <v>28</v>
      </c>
      <c r="M67" s="1">
        <f t="shared" si="22"/>
        <v>32.142857142857139</v>
      </c>
      <c r="O67" s="1">
        <f>$X$1</f>
        <v>0.2</v>
      </c>
      <c r="P67" s="1">
        <f t="shared" si="23"/>
        <v>0.2</v>
      </c>
      <c r="Q67" s="1">
        <f t="shared" si="24"/>
        <v>34</v>
      </c>
      <c r="R67" s="1">
        <f t="shared" si="25"/>
        <v>17</v>
      </c>
      <c r="S67" s="1">
        <f t="shared" si="26"/>
        <v>8.5</v>
      </c>
    </row>
    <row r="68" spans="1:19" x14ac:dyDescent="0.2">
      <c r="A68" t="s">
        <v>0</v>
      </c>
      <c r="B68" t="s">
        <v>71</v>
      </c>
      <c r="C68" t="s">
        <v>56</v>
      </c>
      <c r="D68" s="3" t="e" vm="8">
        <f t="shared" si="20"/>
        <v>#VALUE!</v>
      </c>
      <c r="E68" t="s">
        <v>19</v>
      </c>
      <c r="F68" t="s">
        <v>74</v>
      </c>
      <c r="G68">
        <v>199</v>
      </c>
      <c r="H68" t="s">
        <v>18</v>
      </c>
      <c r="I68" s="1">
        <v>28.9</v>
      </c>
      <c r="J68" s="1">
        <f t="shared" si="19"/>
        <v>28.9</v>
      </c>
      <c r="K68" s="1">
        <f t="shared" si="21"/>
        <v>28.9</v>
      </c>
      <c r="L68">
        <v>30</v>
      </c>
      <c r="M68" s="1">
        <f t="shared" si="22"/>
        <v>28.9</v>
      </c>
      <c r="O68" s="1">
        <f>$X$1</f>
        <v>0.2</v>
      </c>
      <c r="P68" s="1">
        <f t="shared" si="23"/>
        <v>0.2</v>
      </c>
      <c r="Q68" s="1">
        <f t="shared" si="24"/>
        <v>39.800000000000004</v>
      </c>
      <c r="R68" s="1">
        <f t="shared" si="25"/>
        <v>19.900000000000002</v>
      </c>
      <c r="S68" s="1">
        <f t="shared" si="26"/>
        <v>9.9500000000000011</v>
      </c>
    </row>
    <row r="69" spans="1:19" x14ac:dyDescent="0.2">
      <c r="A69" t="s">
        <v>0</v>
      </c>
      <c r="B69" t="s">
        <v>35</v>
      </c>
      <c r="C69" t="s">
        <v>55</v>
      </c>
      <c r="D69" s="3" t="e" vm="11">
        <f t="shared" si="20"/>
        <v>#VALUE!</v>
      </c>
      <c r="E69" t="s">
        <v>19</v>
      </c>
      <c r="F69" t="s">
        <v>25</v>
      </c>
      <c r="G69">
        <v>200</v>
      </c>
      <c r="H69" t="s">
        <v>9</v>
      </c>
      <c r="I69" s="1">
        <v>25</v>
      </c>
      <c r="J69" s="1">
        <f t="shared" si="19"/>
        <v>25</v>
      </c>
      <c r="K69" s="1">
        <f t="shared" si="21"/>
        <v>25</v>
      </c>
      <c r="L69">
        <v>30</v>
      </c>
      <c r="M69" s="1">
        <f t="shared" si="22"/>
        <v>25</v>
      </c>
      <c r="N69" s="1">
        <f>$W$1</f>
        <v>7.4999999999999997E-2</v>
      </c>
      <c r="P69" s="1">
        <f t="shared" si="23"/>
        <v>7.4999999999999997E-2</v>
      </c>
      <c r="Q69" s="1">
        <f t="shared" si="24"/>
        <v>15</v>
      </c>
      <c r="R69" s="1">
        <f t="shared" si="25"/>
        <v>7.5</v>
      </c>
      <c r="S69" s="1">
        <f t="shared" si="26"/>
        <v>3.75</v>
      </c>
    </row>
    <row r="70" spans="1:19" x14ac:dyDescent="0.2">
      <c r="A70" t="s">
        <v>0</v>
      </c>
      <c r="B70" t="s">
        <v>79</v>
      </c>
      <c r="C70" t="s">
        <v>56</v>
      </c>
      <c r="D70" s="3" t="e" vm="1">
        <f t="shared" si="20"/>
        <v>#VALUE!</v>
      </c>
      <c r="E70" t="s">
        <v>19</v>
      </c>
      <c r="F70">
        <v>200</v>
      </c>
      <c r="G70">
        <v>200</v>
      </c>
      <c r="H70" t="s">
        <v>9</v>
      </c>
      <c r="I70" s="1">
        <v>20</v>
      </c>
      <c r="J70" s="1">
        <f t="shared" si="19"/>
        <v>20</v>
      </c>
      <c r="K70" s="1">
        <f t="shared" si="21"/>
        <v>20</v>
      </c>
      <c r="L70">
        <v>30</v>
      </c>
      <c r="M70" s="1">
        <f t="shared" si="22"/>
        <v>20</v>
      </c>
      <c r="O70" s="1">
        <f>$X$1</f>
        <v>0.2</v>
      </c>
      <c r="P70" s="1">
        <f t="shared" si="23"/>
        <v>0.2</v>
      </c>
      <c r="Q70" s="1">
        <f t="shared" si="24"/>
        <v>40</v>
      </c>
      <c r="R70" s="1">
        <f t="shared" si="25"/>
        <v>20</v>
      </c>
      <c r="S70" s="1">
        <f t="shared" si="26"/>
        <v>10</v>
      </c>
    </row>
    <row r="71" spans="1:19" x14ac:dyDescent="0.2">
      <c r="A71" t="s">
        <v>0</v>
      </c>
      <c r="B71" t="s">
        <v>57</v>
      </c>
      <c r="C71" t="s">
        <v>56</v>
      </c>
      <c r="D71" s="3" t="e" vm="7">
        <f t="shared" si="20"/>
        <v>#VALUE!</v>
      </c>
      <c r="E71" t="s">
        <v>4</v>
      </c>
      <c r="F71" t="s">
        <v>69</v>
      </c>
      <c r="G71">
        <v>240</v>
      </c>
      <c r="H71" t="s">
        <v>18</v>
      </c>
      <c r="I71" s="1">
        <v>15</v>
      </c>
      <c r="J71" s="1">
        <f t="shared" si="19"/>
        <v>15</v>
      </c>
      <c r="K71" s="1">
        <f t="shared" si="21"/>
        <v>15</v>
      </c>
      <c r="L71">
        <v>30</v>
      </c>
      <c r="M71" s="1">
        <f t="shared" si="22"/>
        <v>15</v>
      </c>
      <c r="O71" s="1">
        <f>$X$1</f>
        <v>0.2</v>
      </c>
      <c r="P71" s="1">
        <f t="shared" si="23"/>
        <v>0.2</v>
      </c>
      <c r="Q71" s="1">
        <f t="shared" si="24"/>
        <v>48</v>
      </c>
      <c r="R71" s="1">
        <f t="shared" si="25"/>
        <v>24</v>
      </c>
      <c r="S71" s="1">
        <f t="shared" si="26"/>
        <v>12</v>
      </c>
    </row>
    <row r="72" spans="1:19" x14ac:dyDescent="0.2">
      <c r="A72" t="s">
        <v>0</v>
      </c>
      <c r="B72" t="s">
        <v>75</v>
      </c>
      <c r="C72" t="s">
        <v>56</v>
      </c>
      <c r="D72" s="3" t="e" vm="3">
        <f t="shared" si="20"/>
        <v>#VALUE!</v>
      </c>
      <c r="E72" t="s">
        <v>4</v>
      </c>
      <c r="F72">
        <v>240</v>
      </c>
      <c r="G72">
        <v>240</v>
      </c>
      <c r="H72" t="s">
        <v>9</v>
      </c>
      <c r="I72" s="1">
        <v>15</v>
      </c>
      <c r="J72" s="1">
        <f t="shared" si="19"/>
        <v>15</v>
      </c>
      <c r="K72" s="1">
        <f t="shared" si="21"/>
        <v>15</v>
      </c>
      <c r="L72">
        <v>30</v>
      </c>
      <c r="M72" s="1">
        <f t="shared" si="22"/>
        <v>15</v>
      </c>
      <c r="O72" s="1">
        <f>$X$1</f>
        <v>0.2</v>
      </c>
      <c r="P72" s="1">
        <f t="shared" si="23"/>
        <v>0.2</v>
      </c>
      <c r="Q72" s="1">
        <f t="shared" si="24"/>
        <v>48</v>
      </c>
      <c r="R72" s="1">
        <f t="shared" si="25"/>
        <v>24</v>
      </c>
      <c r="S72" s="1">
        <f t="shared" si="26"/>
        <v>12</v>
      </c>
    </row>
    <row r="73" spans="1:19" x14ac:dyDescent="0.2">
      <c r="A73" t="s">
        <v>0</v>
      </c>
      <c r="B73" t="s">
        <v>35</v>
      </c>
      <c r="C73" t="s">
        <v>55</v>
      </c>
      <c r="D73" s="3" t="e" vm="11">
        <f t="shared" si="20"/>
        <v>#VALUE!</v>
      </c>
      <c r="E73" t="s">
        <v>4</v>
      </c>
      <c r="F73" t="s">
        <v>12</v>
      </c>
      <c r="G73">
        <v>250</v>
      </c>
      <c r="H73" t="s">
        <v>9</v>
      </c>
      <c r="I73" s="1">
        <v>15</v>
      </c>
      <c r="J73" s="1">
        <f t="shared" si="19"/>
        <v>15</v>
      </c>
      <c r="K73" s="1">
        <f t="shared" si="21"/>
        <v>15</v>
      </c>
      <c r="L73">
        <v>28</v>
      </c>
      <c r="M73" s="1">
        <f t="shared" si="22"/>
        <v>16.071428571428569</v>
      </c>
      <c r="N73" s="1">
        <f t="shared" ref="N73:N82" si="27">$W$1</f>
        <v>7.4999999999999997E-2</v>
      </c>
      <c r="P73" s="1">
        <f t="shared" si="23"/>
        <v>7.4999999999999997E-2</v>
      </c>
      <c r="Q73" s="1">
        <f t="shared" si="24"/>
        <v>18.75</v>
      </c>
      <c r="R73" s="4">
        <f t="shared" si="25"/>
        <v>9.375</v>
      </c>
      <c r="S73" s="1">
        <f t="shared" si="26"/>
        <v>4.6875</v>
      </c>
    </row>
    <row r="74" spans="1:19" x14ac:dyDescent="0.2">
      <c r="A74" t="s">
        <v>0</v>
      </c>
      <c r="B74" t="s">
        <v>35</v>
      </c>
      <c r="C74" t="s">
        <v>55</v>
      </c>
      <c r="D74" s="3" t="e" vm="11">
        <f t="shared" si="20"/>
        <v>#VALUE!</v>
      </c>
      <c r="E74" t="s">
        <v>4</v>
      </c>
      <c r="F74" t="s">
        <v>13</v>
      </c>
      <c r="G74">
        <v>300</v>
      </c>
      <c r="H74" t="s">
        <v>9</v>
      </c>
      <c r="I74" s="1">
        <v>20</v>
      </c>
      <c r="J74" s="1">
        <f t="shared" si="19"/>
        <v>20</v>
      </c>
      <c r="K74" s="1">
        <f t="shared" si="21"/>
        <v>20</v>
      </c>
      <c r="L74">
        <v>28</v>
      </c>
      <c r="M74" s="1">
        <f t="shared" si="22"/>
        <v>21.428571428571431</v>
      </c>
      <c r="N74" s="1">
        <f t="shared" si="27"/>
        <v>7.4999999999999997E-2</v>
      </c>
      <c r="P74" s="1">
        <f t="shared" si="23"/>
        <v>7.4999999999999997E-2</v>
      </c>
      <c r="Q74" s="4">
        <f t="shared" si="24"/>
        <v>22.5</v>
      </c>
      <c r="R74" s="1">
        <f t="shared" si="25"/>
        <v>11.25</v>
      </c>
      <c r="S74" s="1">
        <f t="shared" si="26"/>
        <v>5.625</v>
      </c>
    </row>
    <row r="75" spans="1:19" x14ac:dyDescent="0.2">
      <c r="A75" t="s">
        <v>0</v>
      </c>
      <c r="B75" t="s">
        <v>35</v>
      </c>
      <c r="C75" t="s">
        <v>55</v>
      </c>
      <c r="D75" s="3" t="e" vm="11">
        <f t="shared" si="20"/>
        <v>#VALUE!</v>
      </c>
      <c r="E75" t="s">
        <v>4</v>
      </c>
      <c r="F75" t="s">
        <v>14</v>
      </c>
      <c r="G75">
        <v>350</v>
      </c>
      <c r="H75" t="s">
        <v>9</v>
      </c>
      <c r="I75" s="1">
        <v>30</v>
      </c>
      <c r="J75" s="1">
        <f t="shared" si="19"/>
        <v>30</v>
      </c>
      <c r="K75" s="1">
        <f t="shared" si="21"/>
        <v>30</v>
      </c>
      <c r="L75">
        <v>28</v>
      </c>
      <c r="M75" s="1">
        <f t="shared" si="22"/>
        <v>32.142857142857139</v>
      </c>
      <c r="N75" s="1">
        <f t="shared" si="27"/>
        <v>7.4999999999999997E-2</v>
      </c>
      <c r="P75" s="1">
        <f t="shared" si="23"/>
        <v>7.4999999999999997E-2</v>
      </c>
      <c r="Q75" s="4">
        <f t="shared" si="24"/>
        <v>26.25</v>
      </c>
      <c r="R75" s="1">
        <f t="shared" si="25"/>
        <v>13.125</v>
      </c>
      <c r="S75" s="1">
        <f t="shared" si="26"/>
        <v>6.5625</v>
      </c>
    </row>
    <row r="76" spans="1:19" x14ac:dyDescent="0.2">
      <c r="A76" t="s">
        <v>0</v>
      </c>
      <c r="B76" t="s">
        <v>35</v>
      </c>
      <c r="C76" t="s">
        <v>55</v>
      </c>
      <c r="D76" s="3" t="e" vm="11">
        <f t="shared" si="20"/>
        <v>#VALUE!</v>
      </c>
      <c r="E76" t="s">
        <v>4</v>
      </c>
      <c r="F76" t="s">
        <v>15</v>
      </c>
      <c r="G76">
        <v>400</v>
      </c>
      <c r="H76" t="s">
        <v>9</v>
      </c>
      <c r="I76" s="1">
        <v>40</v>
      </c>
      <c r="J76" s="1">
        <f t="shared" si="19"/>
        <v>40</v>
      </c>
      <c r="K76" s="1">
        <f t="shared" si="21"/>
        <v>40</v>
      </c>
      <c r="L76">
        <v>28</v>
      </c>
      <c r="M76" s="1">
        <f t="shared" si="22"/>
        <v>42.857142857142861</v>
      </c>
      <c r="N76" s="1">
        <f t="shared" si="27"/>
        <v>7.4999999999999997E-2</v>
      </c>
      <c r="P76" s="1">
        <f t="shared" si="23"/>
        <v>7.4999999999999997E-2</v>
      </c>
      <c r="Q76" s="4">
        <f t="shared" si="24"/>
        <v>30</v>
      </c>
      <c r="R76" s="1">
        <f t="shared" si="25"/>
        <v>15</v>
      </c>
      <c r="S76" s="1">
        <f t="shared" si="26"/>
        <v>7.5</v>
      </c>
    </row>
    <row r="77" spans="1:19" x14ac:dyDescent="0.2">
      <c r="A77" t="s">
        <v>0</v>
      </c>
      <c r="B77" t="s">
        <v>35</v>
      </c>
      <c r="C77" t="s">
        <v>55</v>
      </c>
      <c r="D77" s="3" t="e" vm="11">
        <f t="shared" si="20"/>
        <v>#VALUE!</v>
      </c>
      <c r="E77" t="s">
        <v>17</v>
      </c>
      <c r="F77" t="s">
        <v>23</v>
      </c>
      <c r="G77">
        <v>500</v>
      </c>
      <c r="H77" t="s">
        <v>9</v>
      </c>
      <c r="I77" s="1">
        <v>15</v>
      </c>
      <c r="J77" s="1">
        <f t="shared" si="19"/>
        <v>15</v>
      </c>
      <c r="K77" s="1">
        <f t="shared" si="21"/>
        <v>15</v>
      </c>
      <c r="L77">
        <v>30</v>
      </c>
      <c r="M77" s="1">
        <f t="shared" si="22"/>
        <v>15</v>
      </c>
      <c r="N77" s="1">
        <f t="shared" si="27"/>
        <v>7.4999999999999997E-2</v>
      </c>
      <c r="P77" s="1">
        <f t="shared" si="23"/>
        <v>7.4999999999999997E-2</v>
      </c>
      <c r="Q77" s="1">
        <f t="shared" si="24"/>
        <v>37.5</v>
      </c>
      <c r="R77" s="1">
        <f t="shared" si="25"/>
        <v>18.75</v>
      </c>
      <c r="S77" s="1">
        <f t="shared" si="26"/>
        <v>9.375</v>
      </c>
    </row>
    <row r="78" spans="1:19" x14ac:dyDescent="0.2">
      <c r="A78" t="s">
        <v>0</v>
      </c>
      <c r="B78" t="s">
        <v>35</v>
      </c>
      <c r="C78" t="s">
        <v>55</v>
      </c>
      <c r="D78" s="3" t="e" vm="11">
        <f t="shared" si="20"/>
        <v>#VALUE!</v>
      </c>
      <c r="E78" t="s">
        <v>19</v>
      </c>
      <c r="F78" t="s">
        <v>23</v>
      </c>
      <c r="G78">
        <v>500</v>
      </c>
      <c r="H78" t="s">
        <v>9</v>
      </c>
      <c r="I78" s="1">
        <v>30</v>
      </c>
      <c r="J78" s="1">
        <f t="shared" si="19"/>
        <v>30</v>
      </c>
      <c r="K78" s="1">
        <f t="shared" si="21"/>
        <v>30</v>
      </c>
      <c r="L78">
        <v>30</v>
      </c>
      <c r="M78" s="1">
        <f t="shared" si="22"/>
        <v>30</v>
      </c>
      <c r="N78" s="1">
        <f t="shared" si="27"/>
        <v>7.4999999999999997E-2</v>
      </c>
      <c r="P78" s="1">
        <f t="shared" si="23"/>
        <v>7.4999999999999997E-2</v>
      </c>
      <c r="Q78" s="1">
        <f t="shared" si="24"/>
        <v>37.5</v>
      </c>
      <c r="R78" s="1">
        <f t="shared" si="25"/>
        <v>18.75</v>
      </c>
      <c r="S78" s="1">
        <f t="shared" si="26"/>
        <v>9.375</v>
      </c>
    </row>
    <row r="79" spans="1:19" x14ac:dyDescent="0.2">
      <c r="A79" t="s">
        <v>0</v>
      </c>
      <c r="B79" t="s">
        <v>35</v>
      </c>
      <c r="C79" t="s">
        <v>55</v>
      </c>
      <c r="D79" s="3" t="e" vm="11">
        <f t="shared" si="20"/>
        <v>#VALUE!</v>
      </c>
      <c r="E79" t="s">
        <v>19</v>
      </c>
      <c r="F79" t="s">
        <v>26</v>
      </c>
      <c r="G79">
        <v>500</v>
      </c>
      <c r="H79" t="s">
        <v>9</v>
      </c>
      <c r="I79" s="1">
        <v>45</v>
      </c>
      <c r="J79" s="1">
        <f t="shared" si="19"/>
        <v>45</v>
      </c>
      <c r="K79" s="1">
        <f t="shared" si="21"/>
        <v>45</v>
      </c>
      <c r="L79">
        <v>30</v>
      </c>
      <c r="M79" s="1">
        <f t="shared" si="22"/>
        <v>45</v>
      </c>
      <c r="N79" s="1">
        <f t="shared" si="27"/>
        <v>7.4999999999999997E-2</v>
      </c>
      <c r="P79" s="1">
        <f t="shared" si="23"/>
        <v>7.4999999999999997E-2</v>
      </c>
      <c r="Q79" s="1">
        <f t="shared" si="24"/>
        <v>37.5</v>
      </c>
      <c r="R79" s="1">
        <f t="shared" si="25"/>
        <v>18.75</v>
      </c>
      <c r="S79" s="1">
        <f t="shared" si="26"/>
        <v>9.375</v>
      </c>
    </row>
    <row r="80" spans="1:19" x14ac:dyDescent="0.2">
      <c r="A80" t="s">
        <v>0</v>
      </c>
      <c r="B80" t="s">
        <v>36</v>
      </c>
      <c r="C80" t="s">
        <v>55</v>
      </c>
      <c r="D80" s="3" t="e" vm="9">
        <f t="shared" si="20"/>
        <v>#VALUE!</v>
      </c>
      <c r="E80" t="s">
        <v>17</v>
      </c>
      <c r="F80" t="s">
        <v>33</v>
      </c>
      <c r="G80">
        <v>500</v>
      </c>
      <c r="H80" t="s">
        <v>18</v>
      </c>
      <c r="I80" s="1">
        <v>21</v>
      </c>
      <c r="J80" s="1">
        <f t="shared" si="19"/>
        <v>21</v>
      </c>
      <c r="K80" s="1">
        <f t="shared" si="21"/>
        <v>21</v>
      </c>
      <c r="L80">
        <v>30</v>
      </c>
      <c r="M80" s="1">
        <f t="shared" si="22"/>
        <v>21</v>
      </c>
      <c r="N80" s="1">
        <f t="shared" si="27"/>
        <v>7.4999999999999997E-2</v>
      </c>
      <c r="P80" s="1">
        <f t="shared" si="23"/>
        <v>7.4999999999999997E-2</v>
      </c>
      <c r="Q80" s="1">
        <f t="shared" si="24"/>
        <v>37.5</v>
      </c>
      <c r="R80" s="1">
        <f t="shared" si="25"/>
        <v>18.75</v>
      </c>
      <c r="S80" s="1">
        <f t="shared" si="26"/>
        <v>9.375</v>
      </c>
    </row>
    <row r="81" spans="1:19" x14ac:dyDescent="0.2">
      <c r="A81" t="s">
        <v>0</v>
      </c>
      <c r="B81" t="s">
        <v>37</v>
      </c>
      <c r="C81" t="s">
        <v>55</v>
      </c>
      <c r="D81" s="3" t="e" vm="10">
        <f t="shared" si="20"/>
        <v>#VALUE!</v>
      </c>
      <c r="E81" t="s">
        <v>19</v>
      </c>
      <c r="F81" t="s">
        <v>40</v>
      </c>
      <c r="G81">
        <v>500</v>
      </c>
      <c r="H81" t="s">
        <v>18</v>
      </c>
      <c r="I81" s="1">
        <v>30</v>
      </c>
      <c r="J81" s="1">
        <f t="shared" si="19"/>
        <v>30</v>
      </c>
      <c r="K81" s="1">
        <f t="shared" si="21"/>
        <v>30</v>
      </c>
      <c r="L81">
        <v>30</v>
      </c>
      <c r="M81" s="1">
        <f t="shared" si="22"/>
        <v>30</v>
      </c>
      <c r="N81" s="1">
        <f t="shared" si="27"/>
        <v>7.4999999999999997E-2</v>
      </c>
      <c r="P81" s="1">
        <f t="shared" si="23"/>
        <v>7.4999999999999997E-2</v>
      </c>
      <c r="Q81" s="1">
        <f t="shared" si="24"/>
        <v>37.5</v>
      </c>
      <c r="R81" s="1">
        <f t="shared" si="25"/>
        <v>18.75</v>
      </c>
      <c r="S81" s="1">
        <f t="shared" si="26"/>
        <v>9.375</v>
      </c>
    </row>
    <row r="82" spans="1:19" x14ac:dyDescent="0.2">
      <c r="A82" t="s">
        <v>0</v>
      </c>
      <c r="B82" t="s">
        <v>41</v>
      </c>
      <c r="C82" t="s">
        <v>55</v>
      </c>
      <c r="D82" s="3" t="e" vm="12">
        <f t="shared" si="20"/>
        <v>#VALUE!</v>
      </c>
      <c r="E82" t="s">
        <v>19</v>
      </c>
      <c r="F82" t="s">
        <v>67</v>
      </c>
      <c r="G82">
        <v>500</v>
      </c>
      <c r="H82" t="s">
        <v>18</v>
      </c>
      <c r="I82" s="1">
        <v>20.8</v>
      </c>
      <c r="J82" s="1">
        <v>35</v>
      </c>
      <c r="K82" s="1">
        <f t="shared" si="21"/>
        <v>27.9</v>
      </c>
      <c r="L82">
        <v>30</v>
      </c>
      <c r="M82" s="1">
        <f t="shared" si="22"/>
        <v>27.9</v>
      </c>
      <c r="N82" s="1">
        <f t="shared" si="27"/>
        <v>7.4999999999999997E-2</v>
      </c>
      <c r="P82" s="1">
        <f t="shared" si="23"/>
        <v>7.4999999999999997E-2</v>
      </c>
      <c r="Q82" s="1">
        <f t="shared" si="24"/>
        <v>37.5</v>
      </c>
      <c r="R82" s="1">
        <f t="shared" si="25"/>
        <v>18.75</v>
      </c>
      <c r="S82" s="1">
        <f t="shared" si="26"/>
        <v>9.375</v>
      </c>
    </row>
    <row r="83" spans="1:19" x14ac:dyDescent="0.2">
      <c r="A83" t="s">
        <v>0</v>
      </c>
      <c r="B83" t="s">
        <v>75</v>
      </c>
      <c r="C83" t="s">
        <v>56</v>
      </c>
      <c r="D83" s="3" t="e" vm="3">
        <f t="shared" si="20"/>
        <v>#VALUE!</v>
      </c>
      <c r="E83" t="s">
        <v>19</v>
      </c>
      <c r="F83" t="s">
        <v>76</v>
      </c>
      <c r="G83">
        <v>500</v>
      </c>
      <c r="H83" t="s">
        <v>9</v>
      </c>
      <c r="I83" s="1">
        <v>15</v>
      </c>
      <c r="J83" s="1">
        <f>I83</f>
        <v>15</v>
      </c>
      <c r="K83" s="1">
        <f t="shared" si="21"/>
        <v>15</v>
      </c>
      <c r="L83">
        <v>30</v>
      </c>
      <c r="M83" s="1">
        <f t="shared" si="22"/>
        <v>15</v>
      </c>
      <c r="O83" s="1">
        <f>$X$1</f>
        <v>0.2</v>
      </c>
      <c r="P83" s="1">
        <f t="shared" si="23"/>
        <v>0.2</v>
      </c>
      <c r="Q83" s="1">
        <f t="shared" si="24"/>
        <v>100</v>
      </c>
      <c r="R83" s="1">
        <f t="shared" si="25"/>
        <v>50</v>
      </c>
      <c r="S83" s="1">
        <f t="shared" si="26"/>
        <v>25</v>
      </c>
    </row>
    <row r="84" spans="1:19" x14ac:dyDescent="0.2">
      <c r="A84" t="s">
        <v>0</v>
      </c>
      <c r="B84" t="s">
        <v>75</v>
      </c>
      <c r="C84" t="s">
        <v>56</v>
      </c>
      <c r="D84" s="3" t="e" vm="3">
        <f t="shared" si="20"/>
        <v>#VALUE!</v>
      </c>
      <c r="E84" t="s">
        <v>19</v>
      </c>
      <c r="F84" t="s">
        <v>77</v>
      </c>
      <c r="G84">
        <v>500</v>
      </c>
      <c r="H84" t="s">
        <v>9</v>
      </c>
      <c r="I84" s="1">
        <v>24</v>
      </c>
      <c r="J84" s="1">
        <f>I84</f>
        <v>24</v>
      </c>
      <c r="K84" s="1">
        <f t="shared" si="21"/>
        <v>24</v>
      </c>
      <c r="L84">
        <v>30</v>
      </c>
      <c r="M84" s="1">
        <f t="shared" si="22"/>
        <v>24</v>
      </c>
      <c r="O84" s="1">
        <f>$X$1</f>
        <v>0.2</v>
      </c>
      <c r="P84" s="1">
        <f t="shared" si="23"/>
        <v>0.2</v>
      </c>
      <c r="Q84" s="1">
        <f t="shared" si="24"/>
        <v>100</v>
      </c>
      <c r="R84" s="1">
        <f t="shared" si="25"/>
        <v>50</v>
      </c>
      <c r="S84" s="1">
        <f t="shared" si="26"/>
        <v>25</v>
      </c>
    </row>
    <row r="85" spans="1:19" x14ac:dyDescent="0.2">
      <c r="A85" t="s">
        <v>0</v>
      </c>
      <c r="B85" t="s">
        <v>75</v>
      </c>
      <c r="C85" t="s">
        <v>56</v>
      </c>
      <c r="D85" s="3" t="e" vm="3">
        <f t="shared" si="20"/>
        <v>#VALUE!</v>
      </c>
      <c r="E85" t="s">
        <v>19</v>
      </c>
      <c r="F85" t="s">
        <v>78</v>
      </c>
      <c r="G85">
        <v>500</v>
      </c>
      <c r="H85" t="s">
        <v>9</v>
      </c>
      <c r="I85" s="1">
        <v>30</v>
      </c>
      <c r="J85" s="1">
        <f>I85</f>
        <v>30</v>
      </c>
      <c r="K85" s="1">
        <f t="shared" si="21"/>
        <v>30</v>
      </c>
      <c r="L85">
        <v>30</v>
      </c>
      <c r="M85" s="1">
        <f t="shared" si="22"/>
        <v>30</v>
      </c>
      <c r="O85" s="1">
        <f>$X$1</f>
        <v>0.2</v>
      </c>
      <c r="P85" s="1">
        <f t="shared" si="23"/>
        <v>0.2</v>
      </c>
      <c r="Q85" s="1">
        <f t="shared" si="24"/>
        <v>100</v>
      </c>
      <c r="R85" s="1">
        <f t="shared" si="25"/>
        <v>50</v>
      </c>
      <c r="S85" s="1">
        <f t="shared" si="26"/>
        <v>25</v>
      </c>
    </row>
    <row r="86" spans="1:19" x14ac:dyDescent="0.2">
      <c r="I86" s="1"/>
      <c r="J86" s="1"/>
      <c r="K86" s="1"/>
    </row>
    <row r="87" spans="1:19" x14ac:dyDescent="0.2">
      <c r="I87" s="1"/>
      <c r="J87" s="1"/>
      <c r="K87" s="1"/>
    </row>
    <row r="88" spans="1:19" x14ac:dyDescent="0.2">
      <c r="I88" s="1"/>
      <c r="J88" s="1"/>
      <c r="K88" s="1"/>
    </row>
    <row r="89" spans="1:19" x14ac:dyDescent="0.2">
      <c r="I89" s="1"/>
      <c r="J89" s="1"/>
      <c r="K89" s="1"/>
    </row>
    <row r="90" spans="1:19" x14ac:dyDescent="0.2">
      <c r="I90" s="1"/>
      <c r="J90" s="1"/>
      <c r="K90" s="1"/>
    </row>
    <row r="91" spans="1:19" x14ac:dyDescent="0.2">
      <c r="I91" s="1"/>
      <c r="J91" s="1"/>
      <c r="K91" s="1"/>
    </row>
    <row r="92" spans="1:19" x14ac:dyDescent="0.2">
      <c r="I92" s="1"/>
      <c r="J92" s="1"/>
      <c r="K92" s="1"/>
    </row>
    <row r="93" spans="1:19" x14ac:dyDescent="0.2">
      <c r="I93" s="1"/>
      <c r="J93" s="1"/>
      <c r="K93" s="1"/>
    </row>
    <row r="94" spans="1:19" x14ac:dyDescent="0.2">
      <c r="I94" s="1"/>
      <c r="J94" s="1"/>
      <c r="K94" s="1"/>
    </row>
    <row r="95" spans="1:19" x14ac:dyDescent="0.2">
      <c r="I95" s="1"/>
      <c r="J95" s="1"/>
      <c r="K95" s="1"/>
    </row>
    <row r="96" spans="1:19" x14ac:dyDescent="0.2">
      <c r="I96" s="1"/>
      <c r="J96" s="1"/>
      <c r="K96" s="1"/>
    </row>
  </sheetData>
  <autoFilter ref="A1:S85" xr:uid="{18E2B0D1-CA70-4262-BACA-0F25487934A1}">
    <sortState xmlns:xlrd2="http://schemas.microsoft.com/office/spreadsheetml/2017/richdata2" ref="A2:S85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60D0-63C7-41B5-9EC4-557CC0E713EA}">
  <dimension ref="A2:F38"/>
  <sheetViews>
    <sheetView showGridLines="0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1" sqref="I11"/>
    </sheetView>
  </sheetViews>
  <sheetFormatPr baseColWidth="10" defaultColWidth="8.83203125" defaultRowHeight="15" x14ac:dyDescent="0.2"/>
  <cols>
    <col min="1" max="1" width="34.33203125" bestFit="1" customWidth="1"/>
    <col min="2" max="2" width="28.6640625" customWidth="1"/>
    <col min="3" max="3" width="1.6640625" customWidth="1"/>
    <col min="4" max="4" width="28.6640625" customWidth="1"/>
    <col min="5" max="5" width="1.6640625" customWidth="1"/>
    <col min="6" max="6" width="28.6640625" customWidth="1"/>
  </cols>
  <sheetData>
    <row r="2" spans="1:6" ht="26" customHeight="1" x14ac:dyDescent="0.2">
      <c r="A2" s="18">
        <v>0.9</v>
      </c>
      <c r="B2" s="15" t="s">
        <v>97</v>
      </c>
      <c r="C2" s="15"/>
      <c r="D2" s="15" t="s">
        <v>4</v>
      </c>
      <c r="E2" s="15"/>
      <c r="F2" s="15" t="s">
        <v>98</v>
      </c>
    </row>
    <row r="4" spans="1:6" x14ac:dyDescent="0.2">
      <c r="A4" s="16" t="s">
        <v>103</v>
      </c>
      <c r="B4" s="17"/>
      <c r="C4" s="17"/>
      <c r="D4" s="17"/>
      <c r="E4" s="17"/>
      <c r="F4" s="17"/>
    </row>
    <row r="6" spans="1:6" x14ac:dyDescent="0.2">
      <c r="A6" s="9" t="s">
        <v>102</v>
      </c>
      <c r="B6" s="9">
        <v>25</v>
      </c>
      <c r="C6" s="9"/>
      <c r="D6" s="9">
        <v>50</v>
      </c>
      <c r="E6" s="9"/>
      <c r="F6" s="9">
        <v>100</v>
      </c>
    </row>
    <row r="7" spans="1:6" x14ac:dyDescent="0.2">
      <c r="A7" s="8" t="s">
        <v>104</v>
      </c>
      <c r="B7" s="7" t="s">
        <v>16</v>
      </c>
      <c r="C7" s="7"/>
      <c r="D7" s="7" t="s">
        <v>16</v>
      </c>
      <c r="E7" s="7"/>
      <c r="F7" s="7" t="s">
        <v>16</v>
      </c>
    </row>
    <row r="9" spans="1:6" x14ac:dyDescent="0.2">
      <c r="A9" s="9" t="s">
        <v>115</v>
      </c>
      <c r="B9" s="10">
        <f>($A$2*B10)+((1-$A$2)*B11)</f>
        <v>10.5</v>
      </c>
      <c r="C9" s="10">
        <f t="shared" ref="C9:F9" si="0">($A$2*C10)+((1-$A$2)*C11)</f>
        <v>0</v>
      </c>
      <c r="D9" s="10">
        <f t="shared" si="0"/>
        <v>15.5</v>
      </c>
      <c r="E9" s="10">
        <f t="shared" si="0"/>
        <v>0</v>
      </c>
      <c r="F9" s="10">
        <f t="shared" si="0"/>
        <v>20.5</v>
      </c>
    </row>
    <row r="10" spans="1:6" x14ac:dyDescent="0.2">
      <c r="A10" s="8" t="s">
        <v>95</v>
      </c>
      <c r="B10" s="7">
        <v>10</v>
      </c>
      <c r="C10" s="7"/>
      <c r="D10" s="7">
        <v>15</v>
      </c>
      <c r="E10" s="7"/>
      <c r="F10" s="7">
        <v>20</v>
      </c>
    </row>
    <row r="11" spans="1:6" x14ac:dyDescent="0.2">
      <c r="A11" s="8" t="s">
        <v>96</v>
      </c>
      <c r="B11" s="7">
        <v>15</v>
      </c>
      <c r="C11" s="7"/>
      <c r="D11" s="7">
        <v>20</v>
      </c>
      <c r="E11" s="7"/>
      <c r="F11" s="7">
        <v>25</v>
      </c>
    </row>
    <row r="12" spans="1:6" x14ac:dyDescent="0.2">
      <c r="B12" s="1"/>
      <c r="C12" s="1"/>
      <c r="D12" s="1"/>
      <c r="E12" s="1"/>
      <c r="F12" s="1"/>
    </row>
    <row r="13" spans="1:6" x14ac:dyDescent="0.2">
      <c r="A13" s="16" t="s">
        <v>105</v>
      </c>
      <c r="B13" s="17"/>
      <c r="C13" s="17"/>
      <c r="D13" s="17"/>
      <c r="E13" s="17"/>
      <c r="F13" s="17"/>
    </row>
    <row r="15" spans="1:6" x14ac:dyDescent="0.2">
      <c r="A15" s="2" t="s">
        <v>99</v>
      </c>
      <c r="B15" s="2">
        <v>15.6</v>
      </c>
      <c r="C15" s="2"/>
      <c r="D15" s="2">
        <v>31.1</v>
      </c>
      <c r="E15" s="2"/>
      <c r="F15" s="2">
        <v>62.73</v>
      </c>
    </row>
    <row r="16" spans="1:6" x14ac:dyDescent="0.2">
      <c r="A16" s="8" t="s">
        <v>100</v>
      </c>
      <c r="B16" s="7">
        <v>7.3</v>
      </c>
      <c r="C16" s="7"/>
      <c r="D16" s="7">
        <v>13.8</v>
      </c>
      <c r="E16" s="7"/>
      <c r="F16" s="7">
        <v>31.1</v>
      </c>
    </row>
    <row r="17" spans="1:6" x14ac:dyDescent="0.2">
      <c r="A17" s="8" t="s">
        <v>101</v>
      </c>
      <c r="B17" s="7">
        <v>24.4</v>
      </c>
      <c r="C17" s="7"/>
      <c r="D17" s="7">
        <v>48.7</v>
      </c>
      <c r="E17" s="7"/>
      <c r="F17" s="7">
        <v>91.2</v>
      </c>
    </row>
    <row r="19" spans="1:6" x14ac:dyDescent="0.2">
      <c r="A19" s="2" t="s">
        <v>106</v>
      </c>
      <c r="B19" s="2">
        <v>987</v>
      </c>
      <c r="C19" s="2"/>
      <c r="D19" s="2">
        <v>7040</v>
      </c>
      <c r="E19" s="2"/>
      <c r="F19" s="2">
        <v>1973</v>
      </c>
    </row>
    <row r="21" spans="1:6" x14ac:dyDescent="0.2">
      <c r="A21" s="16" t="s">
        <v>107</v>
      </c>
      <c r="B21" s="17"/>
      <c r="C21" s="17"/>
      <c r="D21" s="17"/>
      <c r="E21" s="17"/>
      <c r="F21" s="17"/>
    </row>
    <row r="23" spans="1:6" x14ac:dyDescent="0.2">
      <c r="A23" s="2" t="s">
        <v>108</v>
      </c>
    </row>
    <row r="24" spans="1:6" x14ac:dyDescent="0.2">
      <c r="A24" s="6">
        <f>$A$2*B28+(1-$A$2)*B30</f>
        <v>9.1999999999999998E-2</v>
      </c>
      <c r="B24" s="6">
        <f>$A24*B15</f>
        <v>1.4352</v>
      </c>
      <c r="C24" s="5"/>
      <c r="D24" s="6">
        <f>$A24*D15</f>
        <v>2.8612000000000002</v>
      </c>
      <c r="E24" s="5"/>
      <c r="F24" s="6">
        <f>$A24*F15</f>
        <v>5.7711599999999992</v>
      </c>
    </row>
    <row r="25" spans="1:6" x14ac:dyDescent="0.2">
      <c r="A25" s="14" t="s">
        <v>113</v>
      </c>
      <c r="B25" s="13">
        <f>$A$24*B16</f>
        <v>0.67159999999999997</v>
      </c>
      <c r="C25" s="7"/>
      <c r="D25" s="13">
        <f>$A$24*D16</f>
        <v>1.2696000000000001</v>
      </c>
      <c r="E25" s="7"/>
      <c r="F25" s="13">
        <f>$A$24*F16</f>
        <v>2.8612000000000002</v>
      </c>
    </row>
    <row r="26" spans="1:6" x14ac:dyDescent="0.2">
      <c r="A26" s="14" t="s">
        <v>114</v>
      </c>
      <c r="B26" s="13">
        <f>$A$24*B17</f>
        <v>2.2447999999999997</v>
      </c>
      <c r="C26" s="7"/>
      <c r="D26" s="13">
        <f>$A$24*D17</f>
        <v>4.4804000000000004</v>
      </c>
      <c r="E26" s="7"/>
      <c r="F26" s="13">
        <f>$A$24*F17</f>
        <v>8.3903999999999996</v>
      </c>
    </row>
    <row r="27" spans="1:6" x14ac:dyDescent="0.2">
      <c r="A27" s="1"/>
      <c r="B27" s="1"/>
      <c r="D27" s="1"/>
      <c r="F27" s="1"/>
    </row>
    <row r="28" spans="1:6" x14ac:dyDescent="0.2">
      <c r="A28" s="11" t="s">
        <v>93</v>
      </c>
      <c r="B28" s="12">
        <v>0.08</v>
      </c>
    </row>
    <row r="30" spans="1:6" x14ac:dyDescent="0.2">
      <c r="A30" s="11" t="s">
        <v>94</v>
      </c>
      <c r="B30" s="12">
        <v>0.2</v>
      </c>
    </row>
    <row r="32" spans="1:6" x14ac:dyDescent="0.2">
      <c r="A32" s="16" t="s">
        <v>109</v>
      </c>
      <c r="B32" s="17"/>
      <c r="C32" s="17"/>
      <c r="D32" s="17"/>
      <c r="E32" s="17"/>
      <c r="F32" s="17"/>
    </row>
    <row r="34" spans="1:6" x14ac:dyDescent="0.2">
      <c r="A34" s="6" t="s">
        <v>110</v>
      </c>
      <c r="B34" s="6">
        <f>B$9-B24</f>
        <v>9.0648</v>
      </c>
      <c r="C34" s="5"/>
      <c r="D34" s="6">
        <f>D$9-D24</f>
        <v>12.6388</v>
      </c>
      <c r="E34" s="5"/>
      <c r="F34" s="6">
        <f>F$9-F24</f>
        <v>14.728840000000002</v>
      </c>
    </row>
    <row r="35" spans="1:6" x14ac:dyDescent="0.2">
      <c r="A35" s="14" t="s">
        <v>112</v>
      </c>
      <c r="B35" s="13">
        <f t="shared" ref="B35:D36" si="1">B$9-B25</f>
        <v>9.8284000000000002</v>
      </c>
      <c r="C35" s="7"/>
      <c r="D35" s="13">
        <f t="shared" si="1"/>
        <v>14.230399999999999</v>
      </c>
      <c r="E35" s="7"/>
      <c r="F35" s="13">
        <f t="shared" ref="F35" si="2">F$9-F25</f>
        <v>17.6388</v>
      </c>
    </row>
    <row r="36" spans="1:6" x14ac:dyDescent="0.2">
      <c r="A36" s="14" t="s">
        <v>111</v>
      </c>
      <c r="B36" s="13">
        <f t="shared" si="1"/>
        <v>8.2552000000000003</v>
      </c>
      <c r="C36" s="7"/>
      <c r="D36" s="13">
        <f t="shared" si="1"/>
        <v>11.019600000000001</v>
      </c>
      <c r="E36" s="7"/>
      <c r="F36" s="13">
        <f t="shared" ref="F36" si="3">F$9-F26</f>
        <v>12.1096</v>
      </c>
    </row>
    <row r="38" spans="1:6" x14ac:dyDescent="0.2">
      <c r="A38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 Benchmark Spain</vt:lpstr>
      <vt:lpstr>Calculation own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Uebele</dc:creator>
  <cp:lastModifiedBy>Microsoft Office User</cp:lastModifiedBy>
  <dcterms:created xsi:type="dcterms:W3CDTF">2025-03-13T21:35:29Z</dcterms:created>
  <dcterms:modified xsi:type="dcterms:W3CDTF">2025-03-18T08:56:12Z</dcterms:modified>
</cp:coreProperties>
</file>