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elenium project\selenium\Stocks Data\3-Germany\"/>
    </mc:Choice>
  </mc:AlternateContent>
  <bookViews>
    <workbookView xWindow="0" yWindow="0" windowWidth="20490" windowHeight="7620"/>
  </bookViews>
  <sheets>
    <sheet name="Data" sheetId="1" r:id="rId1"/>
    <sheet name="Steps" sheetId="2" r:id="rId2"/>
  </sheets>
  <calcPr calcId="162913"/>
</workbook>
</file>

<file path=xl/calcChain.xml><?xml version="1.0" encoding="utf-8"?>
<calcChain xmlns="http://schemas.openxmlformats.org/spreadsheetml/2006/main">
  <c r="AA250" i="1" l="1"/>
  <c r="Z250" i="1" s="1"/>
  <c r="AA251" i="1"/>
  <c r="Z251" i="1" s="1"/>
  <c r="AA252" i="1"/>
  <c r="Z252" i="1" s="1"/>
  <c r="AA254" i="1"/>
  <c r="Z254" i="1" s="1"/>
  <c r="AA255" i="1"/>
  <c r="Z255" i="1" s="1"/>
  <c r="AA256" i="1"/>
  <c r="Z256" i="1" s="1"/>
  <c r="AA257" i="1"/>
  <c r="Z257" i="1" s="1"/>
  <c r="AA258" i="1"/>
  <c r="Z258" i="1" s="1"/>
  <c r="AA259" i="1"/>
  <c r="Z259" i="1" s="1"/>
  <c r="AA260" i="1"/>
  <c r="Z260" i="1" s="1"/>
  <c r="AA261" i="1"/>
  <c r="Z261" i="1" s="1"/>
  <c r="AA262" i="1"/>
  <c r="Z262" i="1" s="1"/>
  <c r="AA263" i="1"/>
  <c r="Z263" i="1" s="1"/>
  <c r="AA264" i="1"/>
  <c r="Z264" i="1" s="1"/>
  <c r="AA265" i="1"/>
  <c r="Z265" i="1" s="1"/>
  <c r="AA266" i="1"/>
  <c r="Z266" i="1" s="1"/>
  <c r="AA267" i="1"/>
  <c r="Z267" i="1" s="1"/>
  <c r="AA268" i="1"/>
  <c r="Z268" i="1" s="1"/>
  <c r="AA269" i="1"/>
  <c r="Z269" i="1" s="1"/>
  <c r="AA270" i="1"/>
  <c r="Z270" i="1" s="1"/>
  <c r="AA271" i="1"/>
  <c r="Z271" i="1" s="1"/>
  <c r="AA272" i="1"/>
  <c r="Z272" i="1" s="1"/>
  <c r="AA273" i="1"/>
  <c r="Z273" i="1" s="1"/>
  <c r="AA274" i="1"/>
  <c r="Z274" i="1" s="1"/>
  <c r="AA275" i="1"/>
  <c r="Z275" i="1" s="1"/>
  <c r="AA277" i="1"/>
  <c r="Z277" i="1" s="1"/>
  <c r="AA278" i="1"/>
  <c r="Z278" i="1" s="1"/>
  <c r="AA279" i="1"/>
  <c r="Z279" i="1" s="1"/>
  <c r="AA280" i="1"/>
  <c r="Z280" i="1" s="1"/>
  <c r="AA281" i="1"/>
  <c r="Z281" i="1" s="1"/>
  <c r="AA282" i="1"/>
  <c r="Z282" i="1" s="1"/>
  <c r="AA283" i="1"/>
  <c r="Z283" i="1" s="1"/>
  <c r="AA284" i="1"/>
  <c r="Z284" i="1" s="1"/>
  <c r="AA285" i="1"/>
  <c r="Z285" i="1" s="1"/>
  <c r="AA286" i="1"/>
  <c r="Z286" i="1" s="1"/>
  <c r="AA288" i="1"/>
  <c r="Z288" i="1" s="1"/>
  <c r="AA289" i="1"/>
  <c r="Z289" i="1" s="1"/>
  <c r="AA291" i="1"/>
  <c r="Z291" i="1" s="1"/>
  <c r="AA293" i="1"/>
  <c r="Z293" i="1" s="1"/>
  <c r="AA294" i="1"/>
  <c r="Z294" i="1" s="1"/>
  <c r="AA296" i="1"/>
  <c r="Z296" i="1" s="1"/>
  <c r="AA298" i="1"/>
  <c r="Z298" i="1" s="1"/>
  <c r="AA384" i="1"/>
  <c r="Z384" i="1" s="1"/>
  <c r="AA385" i="1"/>
  <c r="Z385" i="1" s="1"/>
  <c r="AA386" i="1"/>
  <c r="Z386" i="1" s="1"/>
  <c r="AA387" i="1"/>
  <c r="Z387" i="1" s="1"/>
  <c r="AA388" i="1"/>
  <c r="Z388" i="1" s="1"/>
  <c r="AA94" i="1"/>
  <c r="Z94" i="1" s="1"/>
  <c r="AA424" i="1"/>
  <c r="Z424" i="1" s="1"/>
  <c r="AA97" i="1"/>
  <c r="Z97" i="1" s="1"/>
  <c r="AA425" i="1"/>
  <c r="Z425" i="1" s="1"/>
  <c r="AA390" i="1"/>
  <c r="Z390" i="1" s="1"/>
  <c r="AA426" i="1"/>
  <c r="Z426" i="1" s="1"/>
  <c r="AA427" i="1"/>
  <c r="Z427" i="1" s="1"/>
  <c r="AA428" i="1"/>
  <c r="Z428" i="1" s="1"/>
  <c r="AA391" i="1"/>
  <c r="Z391" i="1" s="1"/>
  <c r="AA393" i="1"/>
  <c r="Z393" i="1" s="1"/>
  <c r="AA116" i="1"/>
  <c r="Z116" i="1" s="1"/>
  <c r="AA117" i="1"/>
  <c r="Z117" i="1" s="1"/>
  <c r="AA119" i="1"/>
  <c r="Z119" i="1" s="1"/>
  <c r="AA120" i="1"/>
  <c r="Z120" i="1" s="1"/>
  <c r="AA394" i="1"/>
  <c r="Z394" i="1" s="1"/>
  <c r="AA395" i="1"/>
  <c r="Z395" i="1" s="1"/>
  <c r="AA124" i="1"/>
  <c r="Z124" i="1" s="1"/>
  <c r="AA396" i="1"/>
  <c r="Z396" i="1" s="1"/>
  <c r="AA130" i="1"/>
  <c r="Z130" i="1" s="1"/>
  <c r="AA139" i="1"/>
  <c r="Z139" i="1" s="1"/>
  <c r="AA429" i="1"/>
  <c r="Z429" i="1" s="1"/>
  <c r="AA300" i="1"/>
  <c r="Z300" i="1" s="1"/>
  <c r="AA301" i="1"/>
  <c r="Z301" i="1" s="1"/>
  <c r="AA302" i="1"/>
  <c r="Z302" i="1" s="1"/>
  <c r="AA303" i="1"/>
  <c r="Z303" i="1" s="1"/>
  <c r="AA304" i="1"/>
  <c r="Z304" i="1" s="1"/>
  <c r="AA305" i="1"/>
  <c r="Z305" i="1" s="1"/>
  <c r="AA307" i="1"/>
  <c r="Z307" i="1" s="1"/>
  <c r="AA308" i="1"/>
  <c r="Z308" i="1" s="1"/>
  <c r="AA309" i="1"/>
  <c r="Z309" i="1" s="1"/>
  <c r="AA310" i="1"/>
  <c r="Z310" i="1" s="1"/>
  <c r="AA311" i="1"/>
  <c r="Z311" i="1" s="1"/>
  <c r="AA312" i="1"/>
  <c r="Z312" i="1" s="1"/>
  <c r="AA313" i="1"/>
  <c r="Z313" i="1" s="1"/>
  <c r="AA314" i="1"/>
  <c r="Z314" i="1" s="1"/>
  <c r="AA5" i="1"/>
  <c r="Z5" i="1" s="1"/>
  <c r="AA315" i="1"/>
  <c r="Z315" i="1" s="1"/>
  <c r="AA316" i="1"/>
  <c r="Z316" i="1" s="1"/>
  <c r="AA317" i="1"/>
  <c r="Z317" i="1" s="1"/>
  <c r="AA318" i="1"/>
  <c r="Z318" i="1" s="1"/>
  <c r="AA319" i="1"/>
  <c r="Z319" i="1" s="1"/>
  <c r="AA320" i="1"/>
  <c r="Z320" i="1" s="1"/>
  <c r="AA321" i="1"/>
  <c r="Z321" i="1" s="1"/>
  <c r="AA322" i="1"/>
  <c r="Z322" i="1" s="1"/>
  <c r="AA323" i="1"/>
  <c r="Z323" i="1" s="1"/>
  <c r="AA397" i="1"/>
  <c r="Z397" i="1" s="1"/>
  <c r="AA141" i="1"/>
  <c r="Z141" i="1" s="1"/>
  <c r="AA143" i="1"/>
  <c r="Z143" i="1" s="1"/>
  <c r="AA398" i="1"/>
  <c r="Z398" i="1" s="1"/>
  <c r="AA148" i="1"/>
  <c r="Z148" i="1" s="1"/>
  <c r="AA400" i="1"/>
  <c r="Z400" i="1" s="1"/>
  <c r="AA149" i="1"/>
  <c r="Z149" i="1" s="1"/>
  <c r="AA401" i="1"/>
  <c r="Z401" i="1" s="1"/>
  <c r="AA150" i="1"/>
  <c r="Z150" i="1" s="1"/>
  <c r="AA151" i="1"/>
  <c r="Z151" i="1" s="1"/>
  <c r="AA152" i="1"/>
  <c r="Z152" i="1" s="1"/>
  <c r="AA153" i="1"/>
  <c r="Z153" i="1" s="1"/>
  <c r="AA402" i="1"/>
  <c r="Z402" i="1" s="1"/>
  <c r="AA404" i="1"/>
  <c r="Z404" i="1" s="1"/>
  <c r="AA156" i="1"/>
  <c r="Z156" i="1" s="1"/>
  <c r="AA159" i="1"/>
  <c r="Z159" i="1" s="1"/>
  <c r="AA405" i="1"/>
  <c r="Z405" i="1" s="1"/>
  <c r="AA164" i="1"/>
  <c r="Z164" i="1" s="1"/>
  <c r="AA165" i="1"/>
  <c r="Z165" i="1" s="1"/>
  <c r="AA166" i="1"/>
  <c r="Z166" i="1" s="1"/>
  <c r="AA325" i="1"/>
  <c r="Z325" i="1" s="1"/>
  <c r="AA327" i="1"/>
  <c r="Z327" i="1" s="1"/>
  <c r="AA328" i="1"/>
  <c r="Z328" i="1" s="1"/>
  <c r="AA329" i="1"/>
  <c r="Z329" i="1" s="1"/>
  <c r="AA330" i="1"/>
  <c r="Z330" i="1" s="1"/>
  <c r="AA331" i="1"/>
  <c r="Z331" i="1" s="1"/>
  <c r="AA335" i="1"/>
  <c r="Z335" i="1" s="1"/>
  <c r="AA336" i="1"/>
  <c r="Z336" i="1" s="1"/>
  <c r="AA337" i="1"/>
  <c r="Z337" i="1" s="1"/>
  <c r="AA339" i="1"/>
  <c r="Z339" i="1" s="1"/>
  <c r="AA8" i="1"/>
  <c r="Z8" i="1" s="1"/>
  <c r="AA340" i="1"/>
  <c r="Z340" i="1" s="1"/>
  <c r="AA341" i="1"/>
  <c r="Z341" i="1" s="1"/>
  <c r="AA342" i="1"/>
  <c r="Z342" i="1" s="1"/>
  <c r="AA343" i="1"/>
  <c r="Z343" i="1" s="1"/>
  <c r="AA406" i="1"/>
  <c r="Z406" i="1" s="1"/>
  <c r="AA407" i="1"/>
  <c r="Z407" i="1" s="1"/>
  <c r="AA408" i="1"/>
  <c r="Z408" i="1" s="1"/>
  <c r="AA409" i="1"/>
  <c r="Z409" i="1" s="1"/>
  <c r="AA169" i="1"/>
  <c r="Z169" i="1" s="1"/>
  <c r="AA171" i="1"/>
  <c r="Z171" i="1" s="1"/>
  <c r="AA178" i="1"/>
  <c r="Z178" i="1" s="1"/>
  <c r="AA179" i="1"/>
  <c r="Z179" i="1" s="1"/>
  <c r="AA411" i="1"/>
  <c r="Z411" i="1" s="1"/>
  <c r="AA181" i="1"/>
  <c r="Z181" i="1" s="1"/>
  <c r="AA183" i="1"/>
  <c r="Z183" i="1" s="1"/>
  <c r="AA185" i="1"/>
  <c r="Z185" i="1" s="1"/>
  <c r="AA345" i="1"/>
  <c r="Z345" i="1" s="1"/>
  <c r="AA348" i="1"/>
  <c r="Z348" i="1" s="1"/>
  <c r="AA349" i="1"/>
  <c r="Z349" i="1" s="1"/>
  <c r="AA350" i="1"/>
  <c r="Z350" i="1" s="1"/>
  <c r="AA351" i="1"/>
  <c r="Z351" i="1" s="1"/>
  <c r="AA188" i="1"/>
  <c r="Z188" i="1" s="1"/>
  <c r="AA190" i="1"/>
  <c r="Z190" i="1" s="1"/>
  <c r="AA412" i="1"/>
  <c r="Z412" i="1" s="1"/>
  <c r="AA413" i="1"/>
  <c r="Z413" i="1" s="1"/>
  <c r="AA191" i="1"/>
  <c r="Z191" i="1" s="1"/>
  <c r="AA193" i="1"/>
  <c r="Z193" i="1" s="1"/>
  <c r="AA54" i="1"/>
  <c r="Z54" i="1" s="1"/>
  <c r="AA196" i="1"/>
  <c r="Z196" i="1" s="1"/>
  <c r="AA197" i="1"/>
  <c r="Z197" i="1" s="1"/>
  <c r="AA414" i="1"/>
  <c r="Z414" i="1" s="1"/>
  <c r="AA198" i="1"/>
  <c r="Z198" i="1" s="1"/>
  <c r="AA199" i="1"/>
  <c r="Z199" i="1" s="1"/>
  <c r="AA352" i="1"/>
  <c r="Z352" i="1" s="1"/>
  <c r="AA353" i="1"/>
  <c r="Z353" i="1" s="1"/>
  <c r="AA354" i="1"/>
  <c r="Z354" i="1" s="1"/>
  <c r="AA355" i="1"/>
  <c r="Z355" i="1" s="1"/>
  <c r="AA356" i="1"/>
  <c r="Z356" i="1" s="1"/>
  <c r="AA357" i="1"/>
  <c r="Z357" i="1" s="1"/>
  <c r="AA358" i="1"/>
  <c r="Z358" i="1" s="1"/>
  <c r="AA359" i="1"/>
  <c r="Z359" i="1" s="1"/>
  <c r="AA415" i="1"/>
  <c r="Z415" i="1" s="1"/>
  <c r="AA200" i="1"/>
  <c r="Z200" i="1" s="1"/>
  <c r="AA203" i="1"/>
  <c r="Z203" i="1" s="1"/>
  <c r="AA204" i="1"/>
  <c r="Z204" i="1" s="1"/>
  <c r="AA416" i="1"/>
  <c r="Z416" i="1" s="1"/>
  <c r="AA205" i="1"/>
  <c r="Z205" i="1" s="1"/>
  <c r="AA206" i="1"/>
  <c r="Z206" i="1" s="1"/>
  <c r="AA65" i="1"/>
  <c r="Z65" i="1" s="1"/>
  <c r="AA208" i="1"/>
  <c r="Z208" i="1" s="1"/>
  <c r="AA211" i="1"/>
  <c r="Z211" i="1" s="1"/>
  <c r="AA360" i="1"/>
  <c r="Z360" i="1" s="1"/>
  <c r="AA361" i="1"/>
  <c r="Z361" i="1" s="1"/>
  <c r="AA362" i="1"/>
  <c r="Z362" i="1" s="1"/>
  <c r="AA363" i="1"/>
  <c r="Z363" i="1" s="1"/>
  <c r="AA364" i="1"/>
  <c r="Z364" i="1" s="1"/>
  <c r="AA365" i="1"/>
  <c r="Z365" i="1" s="1"/>
  <c r="AA366" i="1"/>
  <c r="Z366" i="1" s="1"/>
  <c r="AA367" i="1"/>
  <c r="Z367" i="1" s="1"/>
  <c r="AA212" i="1"/>
  <c r="Z212" i="1" s="1"/>
  <c r="AA417" i="1"/>
  <c r="Z417" i="1" s="1"/>
  <c r="AA418" i="1"/>
  <c r="Z418" i="1" s="1"/>
  <c r="AA213" i="1"/>
  <c r="Z213" i="1" s="1"/>
  <c r="AA214" i="1"/>
  <c r="Z214" i="1" s="1"/>
  <c r="AA215" i="1"/>
  <c r="Z215" i="1" s="1"/>
  <c r="AA216" i="1"/>
  <c r="Z216" i="1" s="1"/>
  <c r="AA217" i="1"/>
  <c r="Z217" i="1" s="1"/>
  <c r="AA218" i="1"/>
  <c r="Z218" i="1" s="1"/>
  <c r="AA219" i="1"/>
  <c r="Z219" i="1" s="1"/>
  <c r="AA220" i="1"/>
  <c r="Z220" i="1" s="1"/>
  <c r="AA221" i="1"/>
  <c r="Z221" i="1" s="1"/>
  <c r="AA222" i="1"/>
  <c r="Z222" i="1" s="1"/>
  <c r="AA223" i="1"/>
  <c r="Z223" i="1" s="1"/>
  <c r="AA369" i="1"/>
  <c r="Z369" i="1" s="1"/>
  <c r="AA13" i="1"/>
  <c r="Z13" i="1" s="1"/>
  <c r="AA419" i="1"/>
  <c r="Z419" i="1" s="1"/>
  <c r="AA75" i="1"/>
  <c r="Z75" i="1" s="1"/>
  <c r="AA224" i="1"/>
  <c r="Z224" i="1" s="1"/>
  <c r="AA420" i="1"/>
  <c r="Z420" i="1" s="1"/>
  <c r="AA226" i="1"/>
  <c r="Z226" i="1" s="1"/>
  <c r="AA227" i="1"/>
  <c r="Z227" i="1" s="1"/>
  <c r="AA228" i="1"/>
  <c r="Z228" i="1" s="1"/>
  <c r="AA229" i="1"/>
  <c r="Z229" i="1" s="1"/>
  <c r="AA231" i="1"/>
  <c r="Z231" i="1" s="1"/>
  <c r="AA232" i="1"/>
  <c r="Z232" i="1" s="1"/>
  <c r="AA233" i="1"/>
  <c r="Z233" i="1" s="1"/>
  <c r="AA234" i="1"/>
  <c r="Z234" i="1" s="1"/>
  <c r="AA371" i="1"/>
  <c r="Z371" i="1" s="1"/>
  <c r="AA372" i="1"/>
  <c r="Z372" i="1" s="1"/>
  <c r="AA373" i="1"/>
  <c r="Z373" i="1" s="1"/>
  <c r="AA374" i="1"/>
  <c r="Z374" i="1" s="1"/>
  <c r="AA421" i="1"/>
  <c r="Z421" i="1" s="1"/>
  <c r="AA84" i="1"/>
  <c r="Z84" i="1" s="1"/>
  <c r="AA422" i="1"/>
  <c r="Z422" i="1" s="1"/>
  <c r="AA236" i="1"/>
  <c r="Z236" i="1" s="1"/>
  <c r="AA237" i="1"/>
  <c r="Z237" i="1" s="1"/>
  <c r="AA239" i="1"/>
  <c r="Z239" i="1" s="1"/>
  <c r="AA240" i="1"/>
  <c r="Z240" i="1" s="1"/>
  <c r="AA242" i="1"/>
  <c r="Z242" i="1" s="1"/>
  <c r="AA244" i="1"/>
  <c r="Z244" i="1" s="1"/>
  <c r="AA375" i="1"/>
  <c r="Z375" i="1" s="1"/>
  <c r="AA376" i="1"/>
  <c r="Z376" i="1" s="1"/>
  <c r="AA377" i="1"/>
  <c r="Z377" i="1" s="1"/>
  <c r="AA378" i="1"/>
  <c r="Z378" i="1" s="1"/>
  <c r="AA379" i="1"/>
  <c r="Z379" i="1" s="1"/>
  <c r="AA380" i="1"/>
  <c r="Z380" i="1" s="1"/>
  <c r="AA381" i="1"/>
  <c r="Z381" i="1" s="1"/>
  <c r="AA382" i="1"/>
  <c r="Z382" i="1" s="1"/>
  <c r="AA245" i="1"/>
  <c r="Z245" i="1" s="1"/>
  <c r="AA423" i="1"/>
  <c r="Z423" i="1" s="1"/>
  <c r="AA247" i="1"/>
  <c r="Z247" i="1" s="1"/>
  <c r="AA248" i="1"/>
  <c r="Z248" i="1" s="1"/>
  <c r="AA249" i="1"/>
  <c r="Z249" i="1" s="1"/>
  <c r="AA430" i="1"/>
  <c r="Z430" i="1" s="1"/>
  <c r="AA431" i="1"/>
  <c r="Z431" i="1" s="1"/>
  <c r="AA432" i="1"/>
  <c r="Z432" i="1" s="1"/>
  <c r="AA433" i="1"/>
  <c r="Z433" i="1" s="1"/>
  <c r="AA434" i="1"/>
  <c r="Z434" i="1" s="1"/>
  <c r="AA435" i="1"/>
  <c r="Z435" i="1" s="1"/>
  <c r="AA436" i="1"/>
  <c r="Z436" i="1" s="1"/>
  <c r="AA437" i="1"/>
  <c r="Z437" i="1" s="1"/>
  <c r="AA438" i="1"/>
  <c r="Z438" i="1" s="1"/>
  <c r="AA439" i="1"/>
  <c r="Z439" i="1" s="1"/>
  <c r="AA440" i="1"/>
  <c r="Z440" i="1" s="1"/>
  <c r="AA441" i="1"/>
  <c r="Z441" i="1" s="1"/>
  <c r="AA442" i="1"/>
  <c r="Z442" i="1" s="1"/>
  <c r="AA443" i="1"/>
  <c r="Z443" i="1" s="1"/>
  <c r="AA444" i="1"/>
  <c r="Z444" i="1" s="1"/>
  <c r="AA445" i="1"/>
  <c r="Z445" i="1" s="1"/>
  <c r="AA446" i="1"/>
  <c r="Z446" i="1" s="1"/>
  <c r="AA447" i="1"/>
  <c r="Z447" i="1" s="1"/>
  <c r="AA448" i="1"/>
  <c r="Z448" i="1" s="1"/>
  <c r="AA45" i="1"/>
  <c r="Z45" i="1" s="1"/>
  <c r="AA115" i="1"/>
  <c r="Z115" i="1" s="1"/>
  <c r="AA18" i="1"/>
  <c r="Z18" i="1" s="1"/>
  <c r="AA92" i="1"/>
  <c r="Z92" i="1" s="1"/>
  <c r="AA20" i="1"/>
  <c r="Z20" i="1" s="1"/>
  <c r="AA449" i="1"/>
  <c r="Z449" i="1" s="1"/>
  <c r="AA16" i="1"/>
  <c r="Z16" i="1" s="1"/>
  <c r="AA7" i="1"/>
  <c r="Z7" i="1" s="1"/>
  <c r="AA112" i="1"/>
  <c r="Z112" i="1" s="1"/>
  <c r="AA3" i="1"/>
  <c r="Z3" i="1" s="1"/>
  <c r="AA63" i="1"/>
  <c r="Z63" i="1" s="1"/>
  <c r="AA392" i="1"/>
  <c r="Z392" i="1" s="1"/>
  <c r="AA334" i="1"/>
  <c r="Z334" i="1" s="1"/>
  <c r="AA182" i="1"/>
  <c r="Z182" i="1" s="1"/>
  <c r="AA163" i="1"/>
  <c r="Z163" i="1" s="1"/>
  <c r="AA243" i="1"/>
  <c r="Z243" i="1" s="1"/>
  <c r="AA290" i="1"/>
  <c r="Z290" i="1" s="1"/>
  <c r="AA225" i="1"/>
  <c r="Z225" i="1" s="1"/>
  <c r="AA59" i="1"/>
  <c r="Z59" i="1" s="1"/>
  <c r="AA6" i="1"/>
  <c r="Z6" i="1" s="1"/>
  <c r="AA67" i="1"/>
  <c r="Z67" i="1" s="1"/>
  <c r="AA96" i="1"/>
  <c r="Z96" i="1" s="1"/>
  <c r="AA173" i="1"/>
  <c r="Z173" i="1" s="1"/>
  <c r="AA158" i="1"/>
  <c r="Z158" i="1" s="1"/>
  <c r="AA133" i="1"/>
  <c r="Z133" i="1" s="1"/>
  <c r="AA17" i="1"/>
  <c r="Z17" i="1" s="1"/>
  <c r="AA26" i="1"/>
  <c r="Z26" i="1" s="1"/>
  <c r="AA114" i="1"/>
  <c r="Z114" i="1" s="1"/>
  <c r="AA132" i="1"/>
  <c r="Z132" i="1" s="1"/>
  <c r="AA125" i="1"/>
  <c r="Z125" i="1" s="1"/>
  <c r="AA246" i="1"/>
  <c r="Z246" i="1" s="1"/>
  <c r="AA104" i="1"/>
  <c r="Z104" i="1" s="1"/>
  <c r="AA201" i="1"/>
  <c r="Z201" i="1" s="1"/>
  <c r="AA19" i="1"/>
  <c r="Z19" i="1" s="1"/>
  <c r="AA129" i="1"/>
  <c r="Z129" i="1" s="1"/>
  <c r="AA76" i="1"/>
  <c r="Z76" i="1" s="1"/>
  <c r="AA32" i="1"/>
  <c r="Z32" i="1" s="1"/>
  <c r="AA140" i="1"/>
  <c r="Z140" i="1" s="1"/>
  <c r="AA56" i="1"/>
  <c r="Z56" i="1" s="1"/>
  <c r="AA162" i="1"/>
  <c r="Z162" i="1" s="1"/>
  <c r="AA68" i="1"/>
  <c r="Z68" i="1" s="1"/>
  <c r="AA338" i="1"/>
  <c r="Z338" i="1" s="1"/>
  <c r="AA23" i="1"/>
  <c r="Z23" i="1" s="1"/>
  <c r="AA176" i="1"/>
  <c r="Z176" i="1" s="1"/>
  <c r="AA209" i="1"/>
  <c r="Z209" i="1" s="1"/>
  <c r="AA49" i="1"/>
  <c r="Z49" i="1" s="1"/>
  <c r="AA69" i="1"/>
  <c r="Z69" i="1" s="1"/>
  <c r="AA111" i="1"/>
  <c r="Z111" i="1" s="1"/>
  <c r="AA344" i="1"/>
  <c r="Z344" i="1" s="1"/>
  <c r="AA31" i="1"/>
  <c r="Z31" i="1" s="1"/>
  <c r="AA155" i="1"/>
  <c r="Z155" i="1" s="1"/>
  <c r="AA25" i="1"/>
  <c r="Z25" i="1" s="1"/>
  <c r="AA107" i="1"/>
  <c r="Z107" i="1" s="1"/>
  <c r="AA66" i="1"/>
  <c r="Z66" i="1" s="1"/>
  <c r="AA57" i="1"/>
  <c r="Z57" i="1" s="1"/>
  <c r="AA142" i="1"/>
  <c r="Z142" i="1" s="1"/>
  <c r="AA103" i="1"/>
  <c r="Z103" i="1" s="1"/>
  <c r="AA146" i="1"/>
  <c r="Z146" i="1" s="1"/>
  <c r="AA113" i="1"/>
  <c r="Z113" i="1" s="1"/>
  <c r="AA131" i="1"/>
  <c r="Z131" i="1" s="1"/>
  <c r="AA138" i="1"/>
  <c r="Z138" i="1" s="1"/>
  <c r="AA44" i="1"/>
  <c r="Z44" i="1" s="1"/>
  <c r="AA90" i="1"/>
  <c r="Z90" i="1" s="1"/>
  <c r="AA60" i="1"/>
  <c r="Z60" i="1" s="1"/>
  <c r="AA88" i="1"/>
  <c r="Z88" i="1" s="1"/>
  <c r="AA145" i="1"/>
  <c r="Z145" i="1" s="1"/>
  <c r="AA297" i="1"/>
  <c r="Z297" i="1" s="1"/>
  <c r="AA292" i="1"/>
  <c r="Z292" i="1" s="1"/>
  <c r="AA170" i="1"/>
  <c r="Z170" i="1" s="1"/>
  <c r="AA253" i="1"/>
  <c r="Z253" i="1" s="1"/>
  <c r="AA62" i="1"/>
  <c r="Z62" i="1" s="1"/>
  <c r="AA10" i="1"/>
  <c r="Z10" i="1" s="1"/>
  <c r="AA38" i="1"/>
  <c r="Z38" i="1" s="1"/>
  <c r="AA177" i="1"/>
  <c r="Z177" i="1" s="1"/>
  <c r="AA34" i="1"/>
  <c r="Z34" i="1" s="1"/>
  <c r="AA99" i="1"/>
  <c r="Z99" i="1" s="1"/>
  <c r="AA123" i="1"/>
  <c r="Z123" i="1" s="1"/>
  <c r="AA144" i="1"/>
  <c r="Z144" i="1" s="1"/>
  <c r="AA287" i="1"/>
  <c r="Z287" i="1" s="1"/>
  <c r="AA450" i="1"/>
  <c r="Z450" i="1" s="1"/>
  <c r="AA86" i="1"/>
  <c r="Z86" i="1" s="1"/>
  <c r="AA21" i="1"/>
  <c r="Z21" i="1" s="1"/>
  <c r="AA47" i="1"/>
  <c r="Z47" i="1" s="1"/>
  <c r="AA74" i="1"/>
  <c r="Z74" i="1" s="1"/>
  <c r="AA106" i="1"/>
  <c r="Z106" i="1" s="1"/>
  <c r="AA194" i="1"/>
  <c r="Z194" i="1" s="1"/>
  <c r="AA33" i="1"/>
  <c r="Z33" i="1" s="1"/>
  <c r="AA91" i="1"/>
  <c r="Z91" i="1" s="1"/>
  <c r="AA207" i="1"/>
  <c r="Z207" i="1" s="1"/>
  <c r="AA186" i="1"/>
  <c r="Z186" i="1" s="1"/>
  <c r="AA28" i="1"/>
  <c r="Z28" i="1" s="1"/>
  <c r="AA100" i="1"/>
  <c r="Z100" i="1" s="1"/>
  <c r="AA40" i="1"/>
  <c r="Z40" i="1" s="1"/>
  <c r="AA128" i="1"/>
  <c r="Z128" i="1" s="1"/>
  <c r="AA157" i="1"/>
  <c r="Z157" i="1" s="1"/>
  <c r="AA127" i="1"/>
  <c r="Z127" i="1" s="1"/>
  <c r="AA235" i="1"/>
  <c r="Z235" i="1" s="1"/>
  <c r="AA64" i="1"/>
  <c r="Z64" i="1" s="1"/>
  <c r="AA53" i="1"/>
  <c r="Z53" i="1" s="1"/>
  <c r="AA72" i="1"/>
  <c r="Z72" i="1" s="1"/>
  <c r="AA210" i="1"/>
  <c r="Z210" i="1" s="1"/>
  <c r="AA332" i="1"/>
  <c r="Z332" i="1" s="1"/>
  <c r="AA324" i="1"/>
  <c r="Z324" i="1" s="1"/>
  <c r="AA403" i="1"/>
  <c r="Z403" i="1" s="1"/>
  <c r="AA12" i="1"/>
  <c r="Z12" i="1" s="1"/>
  <c r="AA43" i="1"/>
  <c r="Z43" i="1" s="1"/>
  <c r="AA37" i="1"/>
  <c r="Z37" i="1" s="1"/>
  <c r="AA36" i="1"/>
  <c r="Z36" i="1" s="1"/>
  <c r="AA11" i="1"/>
  <c r="Z11" i="1" s="1"/>
  <c r="AA82" i="1"/>
  <c r="Z82" i="1" s="1"/>
  <c r="AA95" i="1"/>
  <c r="Z95" i="1" s="1"/>
  <c r="AA368" i="1"/>
  <c r="Z368" i="1" s="1"/>
  <c r="AA118" i="1"/>
  <c r="Z118" i="1" s="1"/>
  <c r="AA48" i="1"/>
  <c r="Z48" i="1" s="1"/>
  <c r="AA122" i="1"/>
  <c r="Z122" i="1" s="1"/>
  <c r="AA187" i="1"/>
  <c r="Z187" i="1" s="1"/>
  <c r="AA230" i="1"/>
  <c r="Z230" i="1" s="1"/>
  <c r="AA189" i="1"/>
  <c r="Z189" i="1" s="1"/>
  <c r="AA241" i="1"/>
  <c r="Z241" i="1" s="1"/>
  <c r="AA135" i="1"/>
  <c r="Z135" i="1" s="1"/>
  <c r="AA110" i="1"/>
  <c r="Z110" i="1" s="1"/>
  <c r="AA238" i="1"/>
  <c r="Z238" i="1" s="1"/>
  <c r="AA109" i="1"/>
  <c r="Z109" i="1" s="1"/>
  <c r="AA39" i="1"/>
  <c r="Z39" i="1" s="1"/>
  <c r="AA121" i="1"/>
  <c r="Z121" i="1" s="1"/>
  <c r="AA399" i="1"/>
  <c r="Z399" i="1" s="1"/>
  <c r="AA14" i="1"/>
  <c r="Z14" i="1" s="1"/>
  <c r="AA306" i="1"/>
  <c r="Z306" i="1" s="1"/>
  <c r="AA347" i="1"/>
  <c r="Z347" i="1" s="1"/>
  <c r="AA29" i="1"/>
  <c r="Z29" i="1" s="1"/>
  <c r="AA195" i="1"/>
  <c r="Z195" i="1" s="1"/>
  <c r="AA30" i="1"/>
  <c r="Z30" i="1" s="1"/>
  <c r="AA89" i="1"/>
  <c r="Z89" i="1" s="1"/>
  <c r="AA137" i="1"/>
  <c r="Z137" i="1" s="1"/>
  <c r="AA389" i="1"/>
  <c r="Z389" i="1" s="1"/>
  <c r="AA126" i="1"/>
  <c r="Z126" i="1" s="1"/>
  <c r="AA98" i="1"/>
  <c r="Z98" i="1" s="1"/>
  <c r="AA161" i="1"/>
  <c r="Z161" i="1" s="1"/>
  <c r="AA160" i="1"/>
  <c r="Z160" i="1" s="1"/>
  <c r="AA27" i="1"/>
  <c r="Z27" i="1" s="1"/>
  <c r="AA172" i="1"/>
  <c r="Z172" i="1" s="1"/>
  <c r="AA295" i="1"/>
  <c r="Z295" i="1" s="1"/>
  <c r="AA192" i="1"/>
  <c r="Z192" i="1" s="1"/>
  <c r="AA276" i="1"/>
  <c r="Z276" i="1" s="1"/>
  <c r="AA333" i="1"/>
  <c r="Z333" i="1" s="1"/>
  <c r="AA51" i="1"/>
  <c r="Z51" i="1" s="1"/>
  <c r="AA46" i="1"/>
  <c r="Z46" i="1" s="1"/>
  <c r="AA9" i="1"/>
  <c r="Z9" i="1" s="1"/>
  <c r="AA35" i="1"/>
  <c r="Z35" i="1" s="1"/>
  <c r="AA105" i="1"/>
  <c r="Z105" i="1" s="1"/>
  <c r="AA184" i="1"/>
  <c r="Z184" i="1" s="1"/>
  <c r="AA134" i="1"/>
  <c r="Z134" i="1" s="1"/>
  <c r="AA154" i="1"/>
  <c r="Z154" i="1" s="1"/>
  <c r="AA73" i="1"/>
  <c r="Z73" i="1" s="1"/>
  <c r="AA326" i="1"/>
  <c r="Z326" i="1" s="1"/>
  <c r="AA41" i="1"/>
  <c r="Z41" i="1" s="1"/>
  <c r="AA85" i="1"/>
  <c r="Z85" i="1" s="1"/>
  <c r="AA346" i="1"/>
  <c r="Z346" i="1" s="1"/>
  <c r="AA410" i="1"/>
  <c r="Z410" i="1" s="1"/>
  <c r="AA175" i="1"/>
  <c r="Z175" i="1" s="1"/>
  <c r="AA79" i="1"/>
  <c r="Z79" i="1" s="1"/>
  <c r="AA168" i="1"/>
  <c r="Z168" i="1" s="1"/>
  <c r="AA180" i="1"/>
  <c r="Z180" i="1" s="1"/>
  <c r="AA102" i="1"/>
  <c r="Z102" i="1" s="1"/>
  <c r="AA299" i="1"/>
  <c r="Z299" i="1" s="1"/>
  <c r="AA383" i="1"/>
  <c r="Z383" i="1" s="1"/>
  <c r="AA70" i="1"/>
  <c r="Z70" i="1" s="1"/>
  <c r="AA370" i="1"/>
  <c r="Z370" i="1" s="1"/>
  <c r="AA83" i="1"/>
  <c r="Z83" i="1" s="1"/>
  <c r="AA77" i="1"/>
  <c r="Z77" i="1" s="1"/>
  <c r="AA167" i="1"/>
  <c r="Z167" i="1" s="1"/>
  <c r="AA202" i="1"/>
  <c r="Z202" i="1" s="1"/>
  <c r="AA2" i="1"/>
  <c r="Z2" i="1" s="1"/>
  <c r="AA58" i="1"/>
  <c r="Z58" i="1" s="1"/>
  <c r="AA136" i="1"/>
  <c r="Z136" i="1" s="1"/>
  <c r="AA52" i="1"/>
  <c r="Z52" i="1" s="1"/>
  <c r="AA15" i="1"/>
  <c r="Z15" i="1" s="1"/>
  <c r="AA93" i="1"/>
  <c r="Z93" i="1" s="1"/>
  <c r="AA101" i="1"/>
  <c r="Z101" i="1" s="1"/>
  <c r="AA108" i="1"/>
  <c r="Z108" i="1" s="1"/>
  <c r="AA87" i="1"/>
  <c r="Z87" i="1" s="1"/>
  <c r="AA78" i="1"/>
  <c r="Z78" i="1" s="1"/>
  <c r="AA174" i="1"/>
  <c r="Z174" i="1" s="1"/>
  <c r="AA22" i="1"/>
  <c r="Z22" i="1" s="1"/>
  <c r="AA80" i="1"/>
  <c r="Z80" i="1" s="1"/>
  <c r="AA81" i="1"/>
  <c r="Z81" i="1" s="1"/>
  <c r="AA147" i="1"/>
  <c r="Z147" i="1" s="1"/>
  <c r="AA42" i="1"/>
  <c r="Z42" i="1" s="1"/>
  <c r="AA71" i="1"/>
  <c r="Z71" i="1" s="1"/>
  <c r="AA50" i="1"/>
  <c r="Z50" i="1" s="1"/>
  <c r="AA61" i="1"/>
  <c r="Z61" i="1" s="1"/>
  <c r="AA24" i="1"/>
  <c r="Z24" i="1" s="1"/>
  <c r="AA4" i="1"/>
  <c r="Z4" i="1" s="1"/>
  <c r="AA55" i="1"/>
  <c r="Z55" i="1" s="1"/>
  <c r="AB250" i="1"/>
  <c r="AB251" i="1"/>
  <c r="AB252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7" i="1"/>
  <c r="AB278" i="1"/>
  <c r="AB279" i="1"/>
  <c r="AB280" i="1"/>
  <c r="AB281" i="1"/>
  <c r="AB282" i="1"/>
  <c r="AB283" i="1"/>
  <c r="AB284" i="1"/>
  <c r="AB285" i="1"/>
  <c r="AB286" i="1"/>
  <c r="AB288" i="1"/>
  <c r="AB289" i="1"/>
  <c r="AB291" i="1"/>
  <c r="AB293" i="1"/>
  <c r="AB294" i="1"/>
  <c r="AB296" i="1"/>
  <c r="AB298" i="1"/>
  <c r="AB384" i="1"/>
  <c r="AB385" i="1"/>
  <c r="AB386" i="1"/>
  <c r="AB387" i="1"/>
  <c r="AB388" i="1"/>
  <c r="AB94" i="1"/>
  <c r="AB424" i="1"/>
  <c r="AB97" i="1"/>
  <c r="AB425" i="1"/>
  <c r="AB390" i="1"/>
  <c r="AB426" i="1"/>
  <c r="AB427" i="1"/>
  <c r="AB428" i="1"/>
  <c r="AB391" i="1"/>
  <c r="AB393" i="1"/>
  <c r="AB116" i="1"/>
  <c r="AB117" i="1"/>
  <c r="AB119" i="1"/>
  <c r="AB120" i="1"/>
  <c r="AB394" i="1"/>
  <c r="AB395" i="1"/>
  <c r="AB124" i="1"/>
  <c r="AB396" i="1"/>
  <c r="AB130" i="1"/>
  <c r="AB139" i="1"/>
  <c r="AB429" i="1"/>
  <c r="AB300" i="1"/>
  <c r="AB301" i="1"/>
  <c r="AB302" i="1"/>
  <c r="AB303" i="1"/>
  <c r="AB304" i="1"/>
  <c r="AB305" i="1"/>
  <c r="AB307" i="1"/>
  <c r="AB308" i="1"/>
  <c r="AB309" i="1"/>
  <c r="AB310" i="1"/>
  <c r="AB311" i="1"/>
  <c r="AB312" i="1"/>
  <c r="AB313" i="1"/>
  <c r="AB314" i="1"/>
  <c r="AB5" i="1"/>
  <c r="AB315" i="1"/>
  <c r="AB316" i="1"/>
  <c r="AB317" i="1"/>
  <c r="AB318" i="1"/>
  <c r="AB319" i="1"/>
  <c r="AB320" i="1"/>
  <c r="AB321" i="1"/>
  <c r="AB322" i="1"/>
  <c r="AB323" i="1"/>
  <c r="AB397" i="1"/>
  <c r="AB141" i="1"/>
  <c r="AB143" i="1"/>
  <c r="AB398" i="1"/>
  <c r="AB148" i="1"/>
  <c r="AB400" i="1"/>
  <c r="AB149" i="1"/>
  <c r="AB401" i="1"/>
  <c r="AB150" i="1"/>
  <c r="AB151" i="1"/>
  <c r="AB152" i="1"/>
  <c r="AB153" i="1"/>
  <c r="AB402" i="1"/>
  <c r="AB404" i="1"/>
  <c r="AB156" i="1"/>
  <c r="AB159" i="1"/>
  <c r="AB405" i="1"/>
  <c r="AB164" i="1"/>
  <c r="AB165" i="1"/>
  <c r="AB166" i="1"/>
  <c r="AB325" i="1"/>
  <c r="AB327" i="1"/>
  <c r="AB328" i="1"/>
  <c r="AB329" i="1"/>
  <c r="AB330" i="1"/>
  <c r="AB331" i="1"/>
  <c r="AB335" i="1"/>
  <c r="AB336" i="1"/>
  <c r="AB337" i="1"/>
  <c r="AB339" i="1"/>
  <c r="AB8" i="1"/>
  <c r="AB340" i="1"/>
  <c r="AB341" i="1"/>
  <c r="AB342" i="1"/>
  <c r="AB343" i="1"/>
  <c r="AB406" i="1"/>
  <c r="AB407" i="1"/>
  <c r="AB408" i="1"/>
  <c r="AB409" i="1"/>
  <c r="AB169" i="1"/>
  <c r="AB171" i="1"/>
  <c r="AB178" i="1"/>
  <c r="AB179" i="1"/>
  <c r="AB411" i="1"/>
  <c r="AB181" i="1"/>
  <c r="AB183" i="1"/>
  <c r="AB185" i="1"/>
  <c r="AB345" i="1"/>
  <c r="AB348" i="1"/>
  <c r="AB349" i="1"/>
  <c r="AB350" i="1"/>
  <c r="AB351" i="1"/>
  <c r="AB188" i="1"/>
  <c r="AB190" i="1"/>
  <c r="AB412" i="1"/>
  <c r="AB413" i="1"/>
  <c r="AB191" i="1"/>
  <c r="AB193" i="1"/>
  <c r="AB54" i="1"/>
  <c r="AB196" i="1"/>
  <c r="AB197" i="1"/>
  <c r="AB414" i="1"/>
  <c r="AB198" i="1"/>
  <c r="AB199" i="1"/>
  <c r="AB352" i="1"/>
  <c r="AB353" i="1"/>
  <c r="AB354" i="1"/>
  <c r="AB355" i="1"/>
  <c r="AB356" i="1"/>
  <c r="AB357" i="1"/>
  <c r="AB358" i="1"/>
  <c r="AB359" i="1"/>
  <c r="AB415" i="1"/>
  <c r="AB200" i="1"/>
  <c r="AB203" i="1"/>
  <c r="AB204" i="1"/>
  <c r="AB416" i="1"/>
  <c r="AB205" i="1"/>
  <c r="AB206" i="1"/>
  <c r="AB65" i="1"/>
  <c r="AB208" i="1"/>
  <c r="AB211" i="1"/>
  <c r="AB360" i="1"/>
  <c r="AB361" i="1"/>
  <c r="AB362" i="1"/>
  <c r="AB363" i="1"/>
  <c r="AB364" i="1"/>
  <c r="AB365" i="1"/>
  <c r="AB366" i="1"/>
  <c r="AB367" i="1"/>
  <c r="AB212" i="1"/>
  <c r="AB417" i="1"/>
  <c r="AB418" i="1"/>
  <c r="AB213" i="1"/>
  <c r="AB214" i="1"/>
  <c r="AB215" i="1"/>
  <c r="AB216" i="1"/>
  <c r="AB217" i="1"/>
  <c r="AB218" i="1"/>
  <c r="AB219" i="1"/>
  <c r="AB220" i="1"/>
  <c r="AB221" i="1"/>
  <c r="AB222" i="1"/>
  <c r="AB223" i="1"/>
  <c r="AB369" i="1"/>
  <c r="AB13" i="1"/>
  <c r="AB419" i="1"/>
  <c r="AB75" i="1"/>
  <c r="AB224" i="1"/>
  <c r="AB420" i="1"/>
  <c r="AB226" i="1"/>
  <c r="AB227" i="1"/>
  <c r="AB228" i="1"/>
  <c r="AB229" i="1"/>
  <c r="AB231" i="1"/>
  <c r="AB232" i="1"/>
  <c r="AB233" i="1"/>
  <c r="AB234" i="1"/>
  <c r="AB371" i="1"/>
  <c r="AB372" i="1"/>
  <c r="AB373" i="1"/>
  <c r="AB374" i="1"/>
  <c r="AB421" i="1"/>
  <c r="AB84" i="1"/>
  <c r="AB422" i="1"/>
  <c r="AB236" i="1"/>
  <c r="AB237" i="1"/>
  <c r="AB239" i="1"/>
  <c r="AB240" i="1"/>
  <c r="AB242" i="1"/>
  <c r="AB244" i="1"/>
  <c r="AB375" i="1"/>
  <c r="AB376" i="1"/>
  <c r="AB377" i="1"/>
  <c r="AB378" i="1"/>
  <c r="AB379" i="1"/>
  <c r="AB380" i="1"/>
  <c r="AB381" i="1"/>
  <c r="AB382" i="1"/>
  <c r="AB245" i="1"/>
  <c r="AB423" i="1"/>
  <c r="AB247" i="1"/>
  <c r="AB248" i="1"/>
  <c r="AB24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5" i="1"/>
  <c r="AB115" i="1"/>
  <c r="AB18" i="1"/>
  <c r="AB92" i="1"/>
  <c r="AB20" i="1"/>
  <c r="AB449" i="1"/>
  <c r="AB16" i="1"/>
  <c r="AB7" i="1"/>
  <c r="AB112" i="1"/>
  <c r="AB3" i="1"/>
  <c r="AB63" i="1"/>
  <c r="AB392" i="1"/>
  <c r="AB334" i="1"/>
  <c r="AB182" i="1"/>
  <c r="AB163" i="1"/>
  <c r="AB243" i="1"/>
  <c r="AB290" i="1"/>
  <c r="AB225" i="1"/>
  <c r="AB59" i="1"/>
  <c r="AB6" i="1"/>
  <c r="AB67" i="1"/>
  <c r="AB96" i="1"/>
  <c r="AB173" i="1"/>
  <c r="AB158" i="1"/>
  <c r="AB133" i="1"/>
  <c r="AB17" i="1"/>
  <c r="AB26" i="1"/>
  <c r="AB114" i="1"/>
  <c r="AB132" i="1"/>
  <c r="AB125" i="1"/>
  <c r="AB246" i="1"/>
  <c r="AB104" i="1"/>
  <c r="AB201" i="1"/>
  <c r="AB19" i="1"/>
  <c r="AB129" i="1"/>
  <c r="AB76" i="1"/>
  <c r="AB32" i="1"/>
  <c r="AB140" i="1"/>
  <c r="AB56" i="1"/>
  <c r="AB162" i="1"/>
  <c r="AB68" i="1"/>
  <c r="AB338" i="1"/>
  <c r="AB23" i="1"/>
  <c r="AB176" i="1"/>
  <c r="AB209" i="1"/>
  <c r="AB49" i="1"/>
  <c r="AB69" i="1"/>
  <c r="AB111" i="1"/>
  <c r="AB344" i="1"/>
  <c r="AB31" i="1"/>
  <c r="AB155" i="1"/>
  <c r="AB25" i="1"/>
  <c r="AB107" i="1"/>
  <c r="AB66" i="1"/>
  <c r="AB57" i="1"/>
  <c r="AB142" i="1"/>
  <c r="AB103" i="1"/>
  <c r="AB146" i="1"/>
  <c r="AB113" i="1"/>
  <c r="AB131" i="1"/>
  <c r="AB138" i="1"/>
  <c r="AB44" i="1"/>
  <c r="AB90" i="1"/>
  <c r="AB60" i="1"/>
  <c r="AB88" i="1"/>
  <c r="AB145" i="1"/>
  <c r="AB297" i="1"/>
  <c r="AB292" i="1"/>
  <c r="AB170" i="1"/>
  <c r="AB253" i="1"/>
  <c r="AB62" i="1"/>
  <c r="AB10" i="1"/>
  <c r="AB38" i="1"/>
  <c r="AB177" i="1"/>
  <c r="AB34" i="1"/>
  <c r="AB99" i="1"/>
  <c r="AB123" i="1"/>
  <c r="AB144" i="1"/>
  <c r="AB287" i="1"/>
  <c r="AB450" i="1"/>
  <c r="AB86" i="1"/>
  <c r="AB21" i="1"/>
  <c r="AB47" i="1"/>
  <c r="AB74" i="1"/>
  <c r="AB106" i="1"/>
  <c r="AB194" i="1"/>
  <c r="AB33" i="1"/>
  <c r="AB91" i="1"/>
  <c r="AB207" i="1"/>
  <c r="AB186" i="1"/>
  <c r="AB28" i="1"/>
  <c r="AB100" i="1"/>
  <c r="AB40" i="1"/>
  <c r="AB128" i="1"/>
  <c r="AB157" i="1"/>
  <c r="AB127" i="1"/>
  <c r="AB235" i="1"/>
  <c r="AB64" i="1"/>
  <c r="AB53" i="1"/>
  <c r="AB72" i="1"/>
  <c r="AB210" i="1"/>
  <c r="AB332" i="1"/>
  <c r="AB324" i="1"/>
  <c r="AB403" i="1"/>
  <c r="AB12" i="1"/>
  <c r="AB43" i="1"/>
  <c r="AB37" i="1"/>
  <c r="AB36" i="1"/>
  <c r="AB11" i="1"/>
  <c r="AB82" i="1"/>
  <c r="AB95" i="1"/>
  <c r="AB368" i="1"/>
  <c r="AB118" i="1"/>
  <c r="AB48" i="1"/>
  <c r="AB122" i="1"/>
  <c r="AB187" i="1"/>
  <c r="AB230" i="1"/>
  <c r="AB189" i="1"/>
  <c r="AB241" i="1"/>
  <c r="AB135" i="1"/>
  <c r="AB110" i="1"/>
  <c r="AB238" i="1"/>
  <c r="AB109" i="1"/>
  <c r="AB39" i="1"/>
  <c r="AB121" i="1"/>
  <c r="AB399" i="1"/>
  <c r="AB14" i="1"/>
  <c r="AB306" i="1"/>
  <c r="AB347" i="1"/>
  <c r="AB29" i="1"/>
  <c r="AB195" i="1"/>
  <c r="AB30" i="1"/>
  <c r="AB89" i="1"/>
  <c r="AB137" i="1"/>
  <c r="AB389" i="1"/>
  <c r="AB126" i="1"/>
  <c r="AB98" i="1"/>
  <c r="AB161" i="1"/>
  <c r="AB160" i="1"/>
  <c r="AB27" i="1"/>
  <c r="AB172" i="1"/>
  <c r="AB295" i="1"/>
  <c r="AB192" i="1"/>
  <c r="AB276" i="1"/>
  <c r="AB333" i="1"/>
  <c r="AB51" i="1"/>
  <c r="AB46" i="1"/>
  <c r="AB9" i="1"/>
  <c r="AB35" i="1"/>
  <c r="AB105" i="1"/>
  <c r="AB184" i="1"/>
  <c r="AB134" i="1"/>
  <c r="AB154" i="1"/>
  <c r="AB73" i="1"/>
  <c r="AB326" i="1"/>
  <c r="AB41" i="1"/>
  <c r="AB85" i="1"/>
  <c r="AB346" i="1"/>
  <c r="AB410" i="1"/>
  <c r="AB175" i="1"/>
  <c r="AB79" i="1"/>
  <c r="AB168" i="1"/>
  <c r="AB180" i="1"/>
  <c r="AB102" i="1"/>
  <c r="AB299" i="1"/>
  <c r="AB383" i="1"/>
  <c r="AB70" i="1"/>
  <c r="AB370" i="1"/>
  <c r="AB83" i="1"/>
  <c r="AB77" i="1"/>
  <c r="AB167" i="1"/>
  <c r="AB202" i="1"/>
  <c r="AB2" i="1"/>
  <c r="AB58" i="1"/>
  <c r="AB136" i="1"/>
  <c r="AB52" i="1"/>
  <c r="AB15" i="1"/>
  <c r="AB93" i="1"/>
  <c r="AB101" i="1"/>
  <c r="AB108" i="1"/>
  <c r="AB87" i="1"/>
  <c r="AB78" i="1"/>
  <c r="AB174" i="1"/>
  <c r="AB22" i="1"/>
  <c r="AB80" i="1"/>
  <c r="AB81" i="1"/>
  <c r="AB147" i="1"/>
  <c r="AB42" i="1"/>
  <c r="AB71" i="1"/>
  <c r="AB50" i="1"/>
  <c r="AB61" i="1"/>
  <c r="AB24" i="1"/>
  <c r="AB4" i="1"/>
  <c r="AB55" i="1"/>
  <c r="AO250" i="1"/>
  <c r="AO251" i="1"/>
  <c r="AO252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7" i="1"/>
  <c r="AO278" i="1"/>
  <c r="AO279" i="1"/>
  <c r="AO280" i="1"/>
  <c r="AO281" i="1"/>
  <c r="AO282" i="1"/>
  <c r="AO283" i="1"/>
  <c r="AO284" i="1"/>
  <c r="AO285" i="1"/>
  <c r="AO286" i="1"/>
  <c r="AO288" i="1"/>
  <c r="AO289" i="1"/>
  <c r="AO291" i="1"/>
  <c r="AO293" i="1"/>
  <c r="AO294" i="1"/>
  <c r="AO296" i="1"/>
  <c r="AO298" i="1"/>
  <c r="AO384" i="1"/>
  <c r="AO385" i="1"/>
  <c r="AO386" i="1"/>
  <c r="AO387" i="1"/>
  <c r="AO388" i="1"/>
  <c r="AO94" i="1"/>
  <c r="AO424" i="1"/>
  <c r="AO97" i="1"/>
  <c r="AO425" i="1"/>
  <c r="AO390" i="1"/>
  <c r="AO426" i="1"/>
  <c r="AO427" i="1"/>
  <c r="AO428" i="1"/>
  <c r="AO391" i="1"/>
  <c r="AO393" i="1"/>
  <c r="AO116" i="1"/>
  <c r="AO117" i="1"/>
  <c r="AO119" i="1"/>
  <c r="AO120" i="1"/>
  <c r="AO394" i="1"/>
  <c r="AO395" i="1"/>
  <c r="AO124" i="1"/>
  <c r="AO396" i="1"/>
  <c r="AO130" i="1"/>
  <c r="AO139" i="1"/>
  <c r="AO429" i="1"/>
  <c r="AO300" i="1"/>
  <c r="AO301" i="1"/>
  <c r="AO302" i="1"/>
  <c r="AO303" i="1"/>
  <c r="AO304" i="1"/>
  <c r="AO305" i="1"/>
  <c r="AO307" i="1"/>
  <c r="AO308" i="1"/>
  <c r="AO309" i="1"/>
  <c r="AO310" i="1"/>
  <c r="AO311" i="1"/>
  <c r="AO312" i="1"/>
  <c r="AO313" i="1"/>
  <c r="AO314" i="1"/>
  <c r="AO5" i="1"/>
  <c r="AO315" i="1"/>
  <c r="AO316" i="1"/>
  <c r="AO317" i="1"/>
  <c r="AO318" i="1"/>
  <c r="AO319" i="1"/>
  <c r="AO320" i="1"/>
  <c r="AO321" i="1"/>
  <c r="AO322" i="1"/>
  <c r="AO323" i="1"/>
  <c r="AO397" i="1"/>
  <c r="AO141" i="1"/>
  <c r="AO143" i="1"/>
  <c r="AO398" i="1"/>
  <c r="AO148" i="1"/>
  <c r="AO400" i="1"/>
  <c r="AO149" i="1"/>
  <c r="AO401" i="1"/>
  <c r="AO150" i="1"/>
  <c r="AO151" i="1"/>
  <c r="AO152" i="1"/>
  <c r="AO153" i="1"/>
  <c r="AO402" i="1"/>
  <c r="AO404" i="1"/>
  <c r="AO156" i="1"/>
  <c r="AO159" i="1"/>
  <c r="AO405" i="1"/>
  <c r="AO164" i="1"/>
  <c r="AO165" i="1"/>
  <c r="AO166" i="1"/>
  <c r="AO325" i="1"/>
  <c r="AO327" i="1"/>
  <c r="AO328" i="1"/>
  <c r="AO329" i="1"/>
  <c r="AO330" i="1"/>
  <c r="AO331" i="1"/>
  <c r="AO335" i="1"/>
  <c r="AO336" i="1"/>
  <c r="AO337" i="1"/>
  <c r="AO339" i="1"/>
  <c r="AO8" i="1"/>
  <c r="AO340" i="1"/>
  <c r="AO341" i="1"/>
  <c r="AO342" i="1"/>
  <c r="AO343" i="1"/>
  <c r="AO406" i="1"/>
  <c r="AO407" i="1"/>
  <c r="AO408" i="1"/>
  <c r="AO409" i="1"/>
  <c r="AO169" i="1"/>
  <c r="AO171" i="1"/>
  <c r="AO178" i="1"/>
  <c r="AO179" i="1"/>
  <c r="AO411" i="1"/>
  <c r="AO181" i="1"/>
  <c r="AO183" i="1"/>
  <c r="AO185" i="1"/>
  <c r="AO345" i="1"/>
  <c r="AO348" i="1"/>
  <c r="AO349" i="1"/>
  <c r="AO350" i="1"/>
  <c r="AO351" i="1"/>
  <c r="AO188" i="1"/>
  <c r="AO190" i="1"/>
  <c r="AO412" i="1"/>
  <c r="AO413" i="1"/>
  <c r="AO191" i="1"/>
  <c r="AO193" i="1"/>
  <c r="AO54" i="1"/>
  <c r="AO196" i="1"/>
  <c r="AO197" i="1"/>
  <c r="AO414" i="1"/>
  <c r="AO198" i="1"/>
  <c r="AO199" i="1"/>
  <c r="AO352" i="1"/>
  <c r="AO353" i="1"/>
  <c r="AO354" i="1"/>
  <c r="AO355" i="1"/>
  <c r="AO356" i="1"/>
  <c r="AO357" i="1"/>
  <c r="AO358" i="1"/>
  <c r="AO359" i="1"/>
  <c r="AO415" i="1"/>
  <c r="AO200" i="1"/>
  <c r="AO203" i="1"/>
  <c r="AO204" i="1"/>
  <c r="AO416" i="1"/>
  <c r="AO205" i="1"/>
  <c r="AO206" i="1"/>
  <c r="AO65" i="1"/>
  <c r="AO208" i="1"/>
  <c r="AO211" i="1"/>
  <c r="AO360" i="1"/>
  <c r="AO361" i="1"/>
  <c r="AO362" i="1"/>
  <c r="AO363" i="1"/>
  <c r="AO364" i="1"/>
  <c r="AO365" i="1"/>
  <c r="AO366" i="1"/>
  <c r="AO367" i="1"/>
  <c r="AO212" i="1"/>
  <c r="AO417" i="1"/>
  <c r="AO418" i="1"/>
  <c r="AO213" i="1"/>
  <c r="AO214" i="1"/>
  <c r="AO215" i="1"/>
  <c r="AO216" i="1"/>
  <c r="AO217" i="1"/>
  <c r="AO218" i="1"/>
  <c r="AO219" i="1"/>
  <c r="AO220" i="1"/>
  <c r="AO221" i="1"/>
  <c r="AO222" i="1"/>
  <c r="AO223" i="1"/>
  <c r="AO369" i="1"/>
  <c r="AO13" i="1"/>
  <c r="AO419" i="1"/>
  <c r="AO75" i="1"/>
  <c r="AO224" i="1"/>
  <c r="AO420" i="1"/>
  <c r="AO226" i="1"/>
  <c r="AO227" i="1"/>
  <c r="AO228" i="1"/>
  <c r="AO229" i="1"/>
  <c r="AO231" i="1"/>
  <c r="AO232" i="1"/>
  <c r="AO233" i="1"/>
  <c r="AO234" i="1"/>
  <c r="AO371" i="1"/>
  <c r="AO372" i="1"/>
  <c r="AO373" i="1"/>
  <c r="AO374" i="1"/>
  <c r="AO421" i="1"/>
  <c r="AO84" i="1"/>
  <c r="AO422" i="1"/>
  <c r="AO236" i="1"/>
  <c r="AO237" i="1"/>
  <c r="AO239" i="1"/>
  <c r="AO240" i="1"/>
  <c r="AO242" i="1"/>
  <c r="AO244" i="1"/>
  <c r="AO375" i="1"/>
  <c r="AO376" i="1"/>
  <c r="AO377" i="1"/>
  <c r="AO378" i="1"/>
  <c r="AO379" i="1"/>
  <c r="AO380" i="1"/>
  <c r="AO381" i="1"/>
  <c r="AO382" i="1"/>
  <c r="AO245" i="1"/>
  <c r="AO423" i="1"/>
  <c r="AO247" i="1"/>
  <c r="AO248" i="1"/>
  <c r="AO24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5" i="1"/>
  <c r="AO115" i="1"/>
  <c r="AO18" i="1"/>
  <c r="AO92" i="1"/>
  <c r="AO20" i="1"/>
  <c r="AO449" i="1"/>
  <c r="AO16" i="1"/>
  <c r="AO7" i="1"/>
  <c r="AO112" i="1"/>
  <c r="AO3" i="1"/>
  <c r="AO63" i="1"/>
  <c r="AO392" i="1"/>
  <c r="AO334" i="1"/>
  <c r="AO182" i="1"/>
  <c r="AO163" i="1"/>
  <c r="AO243" i="1"/>
  <c r="AO290" i="1"/>
  <c r="AO225" i="1"/>
  <c r="AO59" i="1"/>
  <c r="AO6" i="1"/>
  <c r="AO67" i="1"/>
  <c r="AO96" i="1"/>
  <c r="AO173" i="1"/>
  <c r="AO158" i="1"/>
  <c r="AO133" i="1"/>
  <c r="AO17" i="1"/>
  <c r="AO26" i="1"/>
  <c r="AO114" i="1"/>
  <c r="AO132" i="1"/>
  <c r="AO125" i="1"/>
  <c r="AO246" i="1"/>
  <c r="AO104" i="1"/>
  <c r="AO201" i="1"/>
  <c r="AO19" i="1"/>
  <c r="AO129" i="1"/>
  <c r="AO76" i="1"/>
  <c r="AO32" i="1"/>
  <c r="AO140" i="1"/>
  <c r="AO56" i="1"/>
  <c r="AO162" i="1"/>
  <c r="AO68" i="1"/>
  <c r="AO338" i="1"/>
  <c r="AO23" i="1"/>
  <c r="AO176" i="1"/>
  <c r="AO209" i="1"/>
  <c r="AO49" i="1"/>
  <c r="AO69" i="1"/>
  <c r="AO111" i="1"/>
  <c r="AO344" i="1"/>
  <c r="AO31" i="1"/>
  <c r="AO155" i="1"/>
  <c r="AO25" i="1"/>
  <c r="AO107" i="1"/>
  <c r="AO66" i="1"/>
  <c r="AO57" i="1"/>
  <c r="AO142" i="1"/>
  <c r="AO103" i="1"/>
  <c r="AO146" i="1"/>
  <c r="AO113" i="1"/>
  <c r="AO131" i="1"/>
  <c r="AO138" i="1"/>
  <c r="AO44" i="1"/>
  <c r="AO90" i="1"/>
  <c r="AO60" i="1"/>
  <c r="AO88" i="1"/>
  <c r="AO145" i="1"/>
  <c r="AO297" i="1"/>
  <c r="AO292" i="1"/>
  <c r="AO170" i="1"/>
  <c r="AO253" i="1"/>
  <c r="AO62" i="1"/>
  <c r="AO10" i="1"/>
  <c r="AO38" i="1"/>
  <c r="AO177" i="1"/>
  <c r="AO34" i="1"/>
  <c r="AO99" i="1"/>
  <c r="AO123" i="1"/>
  <c r="AO144" i="1"/>
  <c r="AO287" i="1"/>
  <c r="AO450" i="1"/>
  <c r="AO86" i="1"/>
  <c r="AO21" i="1"/>
  <c r="AO47" i="1"/>
  <c r="AO74" i="1"/>
  <c r="AO106" i="1"/>
  <c r="AO194" i="1"/>
  <c r="AO33" i="1"/>
  <c r="AO91" i="1"/>
  <c r="AO207" i="1"/>
  <c r="AO186" i="1"/>
  <c r="AO28" i="1"/>
  <c r="AO100" i="1"/>
  <c r="AO40" i="1"/>
  <c r="AO128" i="1"/>
  <c r="AO157" i="1"/>
  <c r="AO127" i="1"/>
  <c r="AO235" i="1"/>
  <c r="AO64" i="1"/>
  <c r="AO53" i="1"/>
  <c r="AO72" i="1"/>
  <c r="AO210" i="1"/>
  <c r="AO332" i="1"/>
  <c r="AO324" i="1"/>
  <c r="AO403" i="1"/>
  <c r="AO12" i="1"/>
  <c r="AO43" i="1"/>
  <c r="AO37" i="1"/>
  <c r="AO36" i="1"/>
  <c r="AO11" i="1"/>
  <c r="AO82" i="1"/>
  <c r="AO95" i="1"/>
  <c r="AO368" i="1"/>
  <c r="AO118" i="1"/>
  <c r="AO48" i="1"/>
  <c r="AO122" i="1"/>
  <c r="AO187" i="1"/>
  <c r="AO230" i="1"/>
  <c r="AO189" i="1"/>
  <c r="AO241" i="1"/>
  <c r="AO135" i="1"/>
  <c r="AO110" i="1"/>
  <c r="AO238" i="1"/>
  <c r="AO109" i="1"/>
  <c r="AO39" i="1"/>
  <c r="AO121" i="1"/>
  <c r="AO399" i="1"/>
  <c r="AO14" i="1"/>
  <c r="AO306" i="1"/>
  <c r="AO347" i="1"/>
  <c r="AO29" i="1"/>
  <c r="AO195" i="1"/>
  <c r="AO30" i="1"/>
  <c r="AO89" i="1"/>
  <c r="AO137" i="1"/>
  <c r="AO389" i="1"/>
  <c r="AO126" i="1"/>
  <c r="AO98" i="1"/>
  <c r="AO161" i="1"/>
  <c r="AO160" i="1"/>
  <c r="AO27" i="1"/>
  <c r="AO172" i="1"/>
  <c r="AO295" i="1"/>
  <c r="AO192" i="1"/>
  <c r="AO276" i="1"/>
  <c r="AO333" i="1"/>
  <c r="AO51" i="1"/>
  <c r="AO46" i="1"/>
  <c r="AO9" i="1"/>
  <c r="AO35" i="1"/>
  <c r="AO105" i="1"/>
  <c r="AO184" i="1"/>
  <c r="AO134" i="1"/>
  <c r="AO154" i="1"/>
  <c r="AO73" i="1"/>
  <c r="AO326" i="1"/>
  <c r="AO41" i="1"/>
  <c r="AO85" i="1"/>
  <c r="AO346" i="1"/>
  <c r="AO410" i="1"/>
  <c r="AO175" i="1"/>
  <c r="AO79" i="1"/>
  <c r="AO168" i="1"/>
  <c r="AO180" i="1"/>
  <c r="AO102" i="1"/>
  <c r="AO299" i="1"/>
  <c r="AO383" i="1"/>
  <c r="AO70" i="1"/>
  <c r="AO370" i="1"/>
  <c r="AO83" i="1"/>
  <c r="AO77" i="1"/>
  <c r="AO167" i="1"/>
  <c r="AO202" i="1"/>
  <c r="AO2" i="1"/>
  <c r="AO58" i="1"/>
  <c r="AO136" i="1"/>
  <c r="AO52" i="1"/>
  <c r="AO15" i="1"/>
  <c r="AO93" i="1"/>
  <c r="AO101" i="1"/>
  <c r="AO108" i="1"/>
  <c r="AO87" i="1"/>
  <c r="AO78" i="1"/>
  <c r="AO174" i="1"/>
  <c r="AO22" i="1"/>
  <c r="AO80" i="1"/>
  <c r="AO81" i="1"/>
  <c r="AO147" i="1"/>
  <c r="AO42" i="1"/>
  <c r="AO71" i="1"/>
  <c r="AO50" i="1"/>
  <c r="AO61" i="1"/>
  <c r="AO24" i="1"/>
  <c r="AO4" i="1"/>
  <c r="AO55" i="1"/>
  <c r="AP250" i="1"/>
  <c r="AP251" i="1"/>
  <c r="AP252" i="1"/>
  <c r="AP254" i="1"/>
  <c r="AP255" i="1"/>
  <c r="AP256" i="1"/>
  <c r="AP257" i="1"/>
  <c r="BA257" i="1" s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BA269" i="1" s="1"/>
  <c r="AP270" i="1"/>
  <c r="AP271" i="1"/>
  <c r="AP272" i="1"/>
  <c r="AP273" i="1"/>
  <c r="AP274" i="1"/>
  <c r="AP275" i="1"/>
  <c r="AP277" i="1"/>
  <c r="AP278" i="1"/>
  <c r="BA278" i="1" s="1"/>
  <c r="AP279" i="1"/>
  <c r="AP280" i="1"/>
  <c r="BA280" i="1" s="1"/>
  <c r="AP281" i="1"/>
  <c r="AP282" i="1"/>
  <c r="BA282" i="1" s="1"/>
  <c r="AP283" i="1"/>
  <c r="AP284" i="1"/>
  <c r="AP285" i="1"/>
  <c r="AP286" i="1"/>
  <c r="BA286" i="1" s="1"/>
  <c r="AP288" i="1"/>
  <c r="AP289" i="1"/>
  <c r="AP291" i="1"/>
  <c r="AP293" i="1"/>
  <c r="AP294" i="1"/>
  <c r="AP296" i="1"/>
  <c r="AP298" i="1"/>
  <c r="AP384" i="1"/>
  <c r="BA384" i="1" s="1"/>
  <c r="AP385" i="1"/>
  <c r="AP386" i="1"/>
  <c r="AP387" i="1"/>
  <c r="AP388" i="1"/>
  <c r="AP94" i="1"/>
  <c r="AP424" i="1"/>
  <c r="AP97" i="1"/>
  <c r="AP425" i="1"/>
  <c r="AP390" i="1"/>
  <c r="AP426" i="1"/>
  <c r="AP427" i="1"/>
  <c r="AP428" i="1"/>
  <c r="AP391" i="1"/>
  <c r="AP393" i="1"/>
  <c r="AP116" i="1"/>
  <c r="AP117" i="1"/>
  <c r="AP119" i="1"/>
  <c r="AP120" i="1"/>
  <c r="AP394" i="1"/>
  <c r="AP395" i="1"/>
  <c r="AP124" i="1"/>
  <c r="AP396" i="1"/>
  <c r="AP130" i="1"/>
  <c r="AP139" i="1"/>
  <c r="AP429" i="1"/>
  <c r="AP300" i="1"/>
  <c r="AP301" i="1"/>
  <c r="AP302" i="1"/>
  <c r="AP303" i="1"/>
  <c r="AP304" i="1"/>
  <c r="AP305" i="1"/>
  <c r="AP307" i="1"/>
  <c r="BA307" i="1" s="1"/>
  <c r="AP308" i="1"/>
  <c r="AP309" i="1"/>
  <c r="AP310" i="1"/>
  <c r="AP311" i="1"/>
  <c r="AP312" i="1"/>
  <c r="AP313" i="1"/>
  <c r="AP314" i="1"/>
  <c r="AP5" i="1"/>
  <c r="AP315" i="1"/>
  <c r="AP316" i="1"/>
  <c r="AP317" i="1"/>
  <c r="AP318" i="1"/>
  <c r="AP319" i="1"/>
  <c r="AP320" i="1"/>
  <c r="AP321" i="1"/>
  <c r="AP322" i="1"/>
  <c r="AP323" i="1"/>
  <c r="AP397" i="1"/>
  <c r="AP141" i="1"/>
  <c r="AP143" i="1"/>
  <c r="AP398" i="1"/>
  <c r="AP148" i="1"/>
  <c r="AP400" i="1"/>
  <c r="AP149" i="1"/>
  <c r="AP401" i="1"/>
  <c r="AP150" i="1"/>
  <c r="AP151" i="1"/>
  <c r="AP152" i="1"/>
  <c r="AP153" i="1"/>
  <c r="AP402" i="1"/>
  <c r="AP404" i="1"/>
  <c r="AP156" i="1"/>
  <c r="AP159" i="1"/>
  <c r="AP405" i="1"/>
  <c r="AP164" i="1"/>
  <c r="AP165" i="1"/>
  <c r="AP166" i="1"/>
  <c r="AP325" i="1"/>
  <c r="AP327" i="1"/>
  <c r="AP328" i="1"/>
  <c r="AP329" i="1"/>
  <c r="AP330" i="1"/>
  <c r="AP331" i="1"/>
  <c r="AP335" i="1"/>
  <c r="AP336" i="1"/>
  <c r="AP337" i="1"/>
  <c r="AP339" i="1"/>
  <c r="AP8" i="1"/>
  <c r="AP340" i="1"/>
  <c r="AP341" i="1"/>
  <c r="AP342" i="1"/>
  <c r="AP343" i="1"/>
  <c r="AP406" i="1"/>
  <c r="AP407" i="1"/>
  <c r="AP408" i="1"/>
  <c r="AP409" i="1"/>
  <c r="AP169" i="1"/>
  <c r="AP171" i="1"/>
  <c r="AP178" i="1"/>
  <c r="AP179" i="1"/>
  <c r="BA179" i="1" s="1"/>
  <c r="AP411" i="1"/>
  <c r="AP181" i="1"/>
  <c r="AP183" i="1"/>
  <c r="AP185" i="1"/>
  <c r="AP345" i="1"/>
  <c r="AP348" i="1"/>
  <c r="AP349" i="1"/>
  <c r="AP350" i="1"/>
  <c r="AP351" i="1"/>
  <c r="AP188" i="1"/>
  <c r="AP190" i="1"/>
  <c r="AP412" i="1"/>
  <c r="AP413" i="1"/>
  <c r="AP191" i="1"/>
  <c r="AP193" i="1"/>
  <c r="AP54" i="1"/>
  <c r="AP196" i="1"/>
  <c r="AP197" i="1"/>
  <c r="AP414" i="1"/>
  <c r="AP198" i="1"/>
  <c r="AP199" i="1"/>
  <c r="AP352" i="1"/>
  <c r="AP353" i="1"/>
  <c r="AP354" i="1"/>
  <c r="AP355" i="1"/>
  <c r="AP356" i="1"/>
  <c r="AP357" i="1"/>
  <c r="AP358" i="1"/>
  <c r="AP359" i="1"/>
  <c r="AP415" i="1"/>
  <c r="AP200" i="1"/>
  <c r="AP203" i="1"/>
  <c r="AP204" i="1"/>
  <c r="AP416" i="1"/>
  <c r="AP205" i="1"/>
  <c r="AP206" i="1"/>
  <c r="BA206" i="1" s="1"/>
  <c r="AP65" i="1"/>
  <c r="AP208" i="1"/>
  <c r="AP211" i="1"/>
  <c r="AP360" i="1"/>
  <c r="AP361" i="1"/>
  <c r="AP362" i="1"/>
  <c r="AP363" i="1"/>
  <c r="AP364" i="1"/>
  <c r="AP365" i="1"/>
  <c r="AP366" i="1"/>
  <c r="AP367" i="1"/>
  <c r="AP212" i="1"/>
  <c r="AP417" i="1"/>
  <c r="AP418" i="1"/>
  <c r="AP213" i="1"/>
  <c r="AP214" i="1"/>
  <c r="AP215" i="1"/>
  <c r="AP216" i="1"/>
  <c r="AP217" i="1"/>
  <c r="AP218" i="1"/>
  <c r="AP219" i="1"/>
  <c r="AP220" i="1"/>
  <c r="AP221" i="1"/>
  <c r="AP222" i="1"/>
  <c r="BA222" i="1" s="1"/>
  <c r="AP223" i="1"/>
  <c r="AP369" i="1"/>
  <c r="AP13" i="1"/>
  <c r="AP419" i="1"/>
  <c r="AP75" i="1"/>
  <c r="AP224" i="1"/>
  <c r="AP420" i="1"/>
  <c r="AP226" i="1"/>
  <c r="AP227" i="1"/>
  <c r="AP228" i="1"/>
  <c r="AP229" i="1"/>
  <c r="AP231" i="1"/>
  <c r="AP232" i="1"/>
  <c r="AP233" i="1"/>
  <c r="AP234" i="1"/>
  <c r="AP371" i="1"/>
  <c r="AP372" i="1"/>
  <c r="AP373" i="1"/>
  <c r="AP374" i="1"/>
  <c r="AP421" i="1"/>
  <c r="BA421" i="1" s="1"/>
  <c r="AP84" i="1"/>
  <c r="AP422" i="1"/>
  <c r="AP236" i="1"/>
  <c r="AP237" i="1"/>
  <c r="AP239" i="1"/>
  <c r="AP240" i="1"/>
  <c r="AP242" i="1"/>
  <c r="AP244" i="1"/>
  <c r="AP375" i="1"/>
  <c r="AP376" i="1"/>
  <c r="AP377" i="1"/>
  <c r="AP378" i="1"/>
  <c r="AP379" i="1"/>
  <c r="AP380" i="1"/>
  <c r="AP381" i="1"/>
  <c r="AP382" i="1"/>
  <c r="AP245" i="1"/>
  <c r="AP423" i="1"/>
  <c r="AP247" i="1"/>
  <c r="AP248" i="1"/>
  <c r="AP249" i="1"/>
  <c r="AP430" i="1"/>
  <c r="BA430" i="1" s="1"/>
  <c r="AP431" i="1"/>
  <c r="AP432" i="1"/>
  <c r="AP433" i="1"/>
  <c r="AP434" i="1"/>
  <c r="AP435" i="1"/>
  <c r="AP436" i="1"/>
  <c r="AP437" i="1"/>
  <c r="AP438" i="1"/>
  <c r="BA438" i="1" s="1"/>
  <c r="AP439" i="1"/>
  <c r="AP440" i="1"/>
  <c r="AP441" i="1"/>
  <c r="AP442" i="1"/>
  <c r="BA442" i="1" s="1"/>
  <c r="AP443" i="1"/>
  <c r="AP444" i="1"/>
  <c r="AP445" i="1"/>
  <c r="AP446" i="1"/>
  <c r="BA446" i="1" s="1"/>
  <c r="AP447" i="1"/>
  <c r="AP448" i="1"/>
  <c r="AP45" i="1"/>
  <c r="AP115" i="1"/>
  <c r="BA115" i="1" s="1"/>
  <c r="AP18" i="1"/>
  <c r="AP92" i="1"/>
  <c r="AP20" i="1"/>
  <c r="BA20" i="1" s="1"/>
  <c r="AP449" i="1"/>
  <c r="BA449" i="1" s="1"/>
  <c r="AP16" i="1"/>
  <c r="AP7" i="1"/>
  <c r="AP112" i="1"/>
  <c r="AP3" i="1"/>
  <c r="BA3" i="1" s="1"/>
  <c r="AP63" i="1"/>
  <c r="AP392" i="1"/>
  <c r="AP334" i="1"/>
  <c r="AP182" i="1"/>
  <c r="BA182" i="1" s="1"/>
  <c r="AP163" i="1"/>
  <c r="AP243" i="1"/>
  <c r="AP290" i="1"/>
  <c r="BA290" i="1" s="1"/>
  <c r="AP225" i="1"/>
  <c r="BA225" i="1" s="1"/>
  <c r="AP59" i="1"/>
  <c r="AP6" i="1"/>
  <c r="AP67" i="1"/>
  <c r="AP96" i="1"/>
  <c r="BA96" i="1" s="1"/>
  <c r="AP173" i="1"/>
  <c r="AP158" i="1"/>
  <c r="AP133" i="1"/>
  <c r="AP17" i="1"/>
  <c r="BA17" i="1" s="1"/>
  <c r="AP26" i="1"/>
  <c r="AP114" i="1"/>
  <c r="AP132" i="1"/>
  <c r="AP125" i="1"/>
  <c r="BA125" i="1" s="1"/>
  <c r="AP246" i="1"/>
  <c r="AP104" i="1"/>
  <c r="AP201" i="1"/>
  <c r="AP19" i="1"/>
  <c r="BA19" i="1" s="1"/>
  <c r="AP129" i="1"/>
  <c r="AP76" i="1"/>
  <c r="AP32" i="1"/>
  <c r="BA32" i="1" s="1"/>
  <c r="AP140" i="1"/>
  <c r="BA140" i="1" s="1"/>
  <c r="AP56" i="1"/>
  <c r="AP162" i="1"/>
  <c r="AP68" i="1"/>
  <c r="AP338" i="1"/>
  <c r="BA338" i="1" s="1"/>
  <c r="AP23" i="1"/>
  <c r="AP176" i="1"/>
  <c r="AP209" i="1"/>
  <c r="AP49" i="1"/>
  <c r="AP69" i="1"/>
  <c r="AP111" i="1"/>
  <c r="AP344" i="1"/>
  <c r="AP31" i="1"/>
  <c r="BA31" i="1" s="1"/>
  <c r="AP155" i="1"/>
  <c r="AP25" i="1"/>
  <c r="AP107" i="1"/>
  <c r="AP66" i="1"/>
  <c r="BA66" i="1" s="1"/>
  <c r="AP57" i="1"/>
  <c r="AP142" i="1"/>
  <c r="AP103" i="1"/>
  <c r="BA103" i="1" s="1"/>
  <c r="AP146" i="1"/>
  <c r="BA146" i="1" s="1"/>
  <c r="AP113" i="1"/>
  <c r="AP131" i="1"/>
  <c r="AP138" i="1"/>
  <c r="AP44" i="1"/>
  <c r="BA44" i="1" s="1"/>
  <c r="AP90" i="1"/>
  <c r="AP60" i="1"/>
  <c r="AP88" i="1"/>
  <c r="AP145" i="1"/>
  <c r="BA145" i="1" s="1"/>
  <c r="AP297" i="1"/>
  <c r="AP292" i="1"/>
  <c r="AP170" i="1"/>
  <c r="AP253" i="1"/>
  <c r="BA253" i="1" s="1"/>
  <c r="AP62" i="1"/>
  <c r="AP10" i="1"/>
  <c r="AP38" i="1"/>
  <c r="BA38" i="1" s="1"/>
  <c r="AP177" i="1"/>
  <c r="BA177" i="1" s="1"/>
  <c r="AP34" i="1"/>
  <c r="AP99" i="1"/>
  <c r="AP123" i="1"/>
  <c r="AP144" i="1"/>
  <c r="AP287" i="1"/>
  <c r="AP450" i="1"/>
  <c r="AP86" i="1"/>
  <c r="AP21" i="1"/>
  <c r="BA21" i="1" s="1"/>
  <c r="AP47" i="1"/>
  <c r="AP74" i="1"/>
  <c r="AP106" i="1"/>
  <c r="AP194" i="1"/>
  <c r="BA194" i="1" s="1"/>
  <c r="AP33" i="1"/>
  <c r="AP91" i="1"/>
  <c r="AP207" i="1"/>
  <c r="BA207" i="1" s="1"/>
  <c r="AP186" i="1"/>
  <c r="BA186" i="1" s="1"/>
  <c r="AP28" i="1"/>
  <c r="AP100" i="1"/>
  <c r="AP40" i="1"/>
  <c r="AP128" i="1"/>
  <c r="AP157" i="1"/>
  <c r="AP127" i="1"/>
  <c r="AP235" i="1"/>
  <c r="BA235" i="1" s="1"/>
  <c r="AP64" i="1"/>
  <c r="BA64" i="1" s="1"/>
  <c r="AP53" i="1"/>
  <c r="AP72" i="1"/>
  <c r="AP210" i="1"/>
  <c r="AP332" i="1"/>
  <c r="BA332" i="1" s="1"/>
  <c r="AP324" i="1"/>
  <c r="AP403" i="1"/>
  <c r="AP12" i="1"/>
  <c r="AP43" i="1"/>
  <c r="BA43" i="1" s="1"/>
  <c r="AP37" i="1"/>
  <c r="AP36" i="1"/>
  <c r="AP11" i="1"/>
  <c r="BA11" i="1" s="1"/>
  <c r="AP82" i="1"/>
  <c r="AP95" i="1"/>
  <c r="AP368" i="1"/>
  <c r="AP118" i="1"/>
  <c r="AP48" i="1"/>
  <c r="BA48" i="1" s="1"/>
  <c r="AP122" i="1"/>
  <c r="AP187" i="1"/>
  <c r="AP230" i="1"/>
  <c r="AP189" i="1"/>
  <c r="BA189" i="1" s="1"/>
  <c r="AP241" i="1"/>
  <c r="AP135" i="1"/>
  <c r="AP110" i="1"/>
  <c r="BA110" i="1" s="1"/>
  <c r="AP238" i="1"/>
  <c r="BA238" i="1" s="1"/>
  <c r="AP109" i="1"/>
  <c r="AP39" i="1"/>
  <c r="AP121" i="1"/>
  <c r="AP399" i="1"/>
  <c r="BA399" i="1" s="1"/>
  <c r="AP14" i="1"/>
  <c r="AP306" i="1"/>
  <c r="AP347" i="1"/>
  <c r="BA347" i="1" s="1"/>
  <c r="AP29" i="1"/>
  <c r="BA29" i="1" s="1"/>
  <c r="AP195" i="1"/>
  <c r="AP30" i="1"/>
  <c r="AP89" i="1"/>
  <c r="AP137" i="1"/>
  <c r="BA137" i="1" s="1"/>
  <c r="AP389" i="1"/>
  <c r="AP126" i="1"/>
  <c r="AP98" i="1"/>
  <c r="AP161" i="1"/>
  <c r="AP160" i="1"/>
  <c r="AP27" i="1"/>
  <c r="AP172" i="1"/>
  <c r="BA172" i="1" s="1"/>
  <c r="AP295" i="1"/>
  <c r="BA295" i="1" s="1"/>
  <c r="AP192" i="1"/>
  <c r="AP276" i="1"/>
  <c r="AP333" i="1"/>
  <c r="BA333" i="1" s="1"/>
  <c r="AP51" i="1"/>
  <c r="BA51" i="1" s="1"/>
  <c r="AP46" i="1"/>
  <c r="AP9" i="1"/>
  <c r="AP35" i="1"/>
  <c r="AP105" i="1"/>
  <c r="BA105" i="1" s="1"/>
  <c r="AP184" i="1"/>
  <c r="AP134" i="1"/>
  <c r="AP154" i="1"/>
  <c r="AP73" i="1"/>
  <c r="BA73" i="1" s="1"/>
  <c r="AP326" i="1"/>
  <c r="AP41" i="1"/>
  <c r="AP85" i="1"/>
  <c r="BA85" i="1" s="1"/>
  <c r="AP346" i="1"/>
  <c r="BA346" i="1" s="1"/>
  <c r="AP410" i="1"/>
  <c r="AP175" i="1"/>
  <c r="AP79" i="1"/>
  <c r="AP168" i="1"/>
  <c r="BA168" i="1" s="1"/>
  <c r="AP180" i="1"/>
  <c r="AP102" i="1"/>
  <c r="AP299" i="1"/>
  <c r="AP383" i="1"/>
  <c r="BA383" i="1" s="1"/>
  <c r="AP70" i="1"/>
  <c r="AP370" i="1"/>
  <c r="AP83" i="1"/>
  <c r="AP77" i="1"/>
  <c r="BA77" i="1" s="1"/>
  <c r="AP167" i="1"/>
  <c r="AP202" i="1"/>
  <c r="AP2" i="1"/>
  <c r="AP58" i="1"/>
  <c r="BA58" i="1" s="1"/>
  <c r="AP136" i="1"/>
  <c r="AP52" i="1"/>
  <c r="AP15" i="1"/>
  <c r="AP93" i="1"/>
  <c r="BA93" i="1" s="1"/>
  <c r="AP101" i="1"/>
  <c r="AP108" i="1"/>
  <c r="AP87" i="1"/>
  <c r="BA87" i="1" s="1"/>
  <c r="AP78" i="1"/>
  <c r="BA78" i="1" s="1"/>
  <c r="AP174" i="1"/>
  <c r="AP22" i="1"/>
  <c r="AP80" i="1"/>
  <c r="AP81" i="1"/>
  <c r="BA81" i="1" s="1"/>
  <c r="AP147" i="1"/>
  <c r="AP42" i="1"/>
  <c r="AP71" i="1"/>
  <c r="AP50" i="1"/>
  <c r="BA50" i="1" s="1"/>
  <c r="AP61" i="1"/>
  <c r="AP24" i="1"/>
  <c r="AP4" i="1"/>
  <c r="AP55" i="1"/>
  <c r="BA55" i="1" s="1"/>
  <c r="AQ250" i="1"/>
  <c r="AQ251" i="1"/>
  <c r="AQ252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7" i="1"/>
  <c r="AQ278" i="1"/>
  <c r="AQ279" i="1"/>
  <c r="BB279" i="1" s="1"/>
  <c r="AQ280" i="1"/>
  <c r="AQ281" i="1"/>
  <c r="AQ282" i="1"/>
  <c r="AQ283" i="1"/>
  <c r="AQ284" i="1"/>
  <c r="AQ285" i="1"/>
  <c r="AQ286" i="1"/>
  <c r="AQ288" i="1"/>
  <c r="AQ289" i="1"/>
  <c r="AQ291" i="1"/>
  <c r="AQ293" i="1"/>
  <c r="AQ294" i="1"/>
  <c r="AQ296" i="1"/>
  <c r="AQ298" i="1"/>
  <c r="AQ384" i="1"/>
  <c r="AQ385" i="1"/>
  <c r="AQ386" i="1"/>
  <c r="AQ387" i="1"/>
  <c r="AQ388" i="1"/>
  <c r="AQ94" i="1"/>
  <c r="BB94" i="1" s="1"/>
  <c r="AQ424" i="1"/>
  <c r="AQ97" i="1"/>
  <c r="AQ425" i="1"/>
  <c r="AQ390" i="1"/>
  <c r="AQ426" i="1"/>
  <c r="AQ427" i="1"/>
  <c r="AQ428" i="1"/>
  <c r="AQ391" i="1"/>
  <c r="AQ393" i="1"/>
  <c r="AQ116" i="1"/>
  <c r="AQ117" i="1"/>
  <c r="AQ119" i="1"/>
  <c r="BB119" i="1" s="1"/>
  <c r="AQ120" i="1"/>
  <c r="AQ394" i="1"/>
  <c r="AQ395" i="1"/>
  <c r="AQ124" i="1"/>
  <c r="BB124" i="1" s="1"/>
  <c r="AQ396" i="1"/>
  <c r="AQ130" i="1"/>
  <c r="AQ139" i="1"/>
  <c r="AQ429" i="1"/>
  <c r="AQ300" i="1"/>
  <c r="AQ301" i="1"/>
  <c r="AQ302" i="1"/>
  <c r="AQ303" i="1"/>
  <c r="AQ304" i="1"/>
  <c r="AQ305" i="1"/>
  <c r="AQ307" i="1"/>
  <c r="AQ308" i="1"/>
  <c r="AQ309" i="1"/>
  <c r="AQ310" i="1"/>
  <c r="AQ311" i="1"/>
  <c r="AQ312" i="1"/>
  <c r="AQ313" i="1"/>
  <c r="AQ314" i="1"/>
  <c r="AQ5" i="1"/>
  <c r="AQ315" i="1"/>
  <c r="AQ316" i="1"/>
  <c r="AQ317" i="1"/>
  <c r="AQ318" i="1"/>
  <c r="AQ319" i="1"/>
  <c r="AQ320" i="1"/>
  <c r="AQ321" i="1"/>
  <c r="AQ322" i="1"/>
  <c r="AQ323" i="1"/>
  <c r="AQ397" i="1"/>
  <c r="AQ141" i="1"/>
  <c r="AQ143" i="1"/>
  <c r="AQ398" i="1"/>
  <c r="AQ148" i="1"/>
  <c r="AQ400" i="1"/>
  <c r="AQ149" i="1"/>
  <c r="AQ401" i="1"/>
  <c r="AQ150" i="1"/>
  <c r="AQ151" i="1"/>
  <c r="AQ152" i="1"/>
  <c r="AQ153" i="1"/>
  <c r="AQ402" i="1"/>
  <c r="AQ404" i="1"/>
  <c r="AQ156" i="1"/>
  <c r="AQ159" i="1"/>
  <c r="BB159" i="1" s="1"/>
  <c r="AQ405" i="1"/>
  <c r="AQ164" i="1"/>
  <c r="BB164" i="1" s="1"/>
  <c r="AQ165" i="1"/>
  <c r="AQ166" i="1"/>
  <c r="AQ325" i="1"/>
  <c r="AQ327" i="1"/>
  <c r="AQ328" i="1"/>
  <c r="AQ329" i="1"/>
  <c r="BB329" i="1" s="1"/>
  <c r="AQ330" i="1"/>
  <c r="AQ331" i="1"/>
  <c r="AQ335" i="1"/>
  <c r="AQ336" i="1"/>
  <c r="AQ337" i="1"/>
  <c r="AQ339" i="1"/>
  <c r="AQ8" i="1"/>
  <c r="AQ340" i="1"/>
  <c r="AQ341" i="1"/>
  <c r="AQ342" i="1"/>
  <c r="AQ343" i="1"/>
  <c r="AQ406" i="1"/>
  <c r="AQ407" i="1"/>
  <c r="AQ408" i="1"/>
  <c r="AQ409" i="1"/>
  <c r="AQ169" i="1"/>
  <c r="AQ171" i="1"/>
  <c r="AQ178" i="1"/>
  <c r="AQ179" i="1"/>
  <c r="AQ411" i="1"/>
  <c r="AQ181" i="1"/>
  <c r="AQ183" i="1"/>
  <c r="AQ185" i="1"/>
  <c r="AQ345" i="1"/>
  <c r="AQ348" i="1"/>
  <c r="AQ349" i="1"/>
  <c r="AQ350" i="1"/>
  <c r="AQ351" i="1"/>
  <c r="AQ188" i="1"/>
  <c r="AQ190" i="1"/>
  <c r="AQ412" i="1"/>
  <c r="AQ413" i="1"/>
  <c r="AQ191" i="1"/>
  <c r="AQ193" i="1"/>
  <c r="AQ54" i="1"/>
  <c r="AQ196" i="1"/>
  <c r="AQ197" i="1"/>
  <c r="AQ414" i="1"/>
  <c r="AQ198" i="1"/>
  <c r="AQ199" i="1"/>
  <c r="AQ352" i="1"/>
  <c r="AQ353" i="1"/>
  <c r="AQ354" i="1"/>
  <c r="AQ355" i="1"/>
  <c r="AQ356" i="1"/>
  <c r="AQ357" i="1"/>
  <c r="AQ358" i="1"/>
  <c r="AQ359" i="1"/>
  <c r="AQ415" i="1"/>
  <c r="AQ200" i="1"/>
  <c r="AQ203" i="1"/>
  <c r="AQ204" i="1"/>
  <c r="AQ416" i="1"/>
  <c r="AQ205" i="1"/>
  <c r="AQ206" i="1"/>
  <c r="AQ65" i="1"/>
  <c r="BB65" i="1" s="1"/>
  <c r="AQ208" i="1"/>
  <c r="AQ211" i="1"/>
  <c r="AQ360" i="1"/>
  <c r="AQ361" i="1"/>
  <c r="AQ362" i="1"/>
  <c r="AQ363" i="1"/>
  <c r="AQ364" i="1"/>
  <c r="AQ365" i="1"/>
  <c r="AQ366" i="1"/>
  <c r="AQ367" i="1"/>
  <c r="AQ212" i="1"/>
  <c r="AQ417" i="1"/>
  <c r="AQ418" i="1"/>
  <c r="AQ213" i="1"/>
  <c r="AQ214" i="1"/>
  <c r="AQ215" i="1"/>
  <c r="AQ216" i="1"/>
  <c r="AQ217" i="1"/>
  <c r="AQ218" i="1"/>
  <c r="AQ219" i="1"/>
  <c r="AQ220" i="1"/>
  <c r="AQ221" i="1"/>
  <c r="AQ222" i="1"/>
  <c r="AQ223" i="1"/>
  <c r="AQ369" i="1"/>
  <c r="AQ13" i="1"/>
  <c r="AQ419" i="1"/>
  <c r="AQ75" i="1"/>
  <c r="AQ224" i="1"/>
  <c r="AQ420" i="1"/>
  <c r="AQ226" i="1"/>
  <c r="AQ227" i="1"/>
  <c r="AQ228" i="1"/>
  <c r="AQ229" i="1"/>
  <c r="AQ231" i="1"/>
  <c r="AQ232" i="1"/>
  <c r="AQ233" i="1"/>
  <c r="AQ234" i="1"/>
  <c r="AQ371" i="1"/>
  <c r="AQ372" i="1"/>
  <c r="AQ373" i="1"/>
  <c r="AQ374" i="1"/>
  <c r="AQ421" i="1"/>
  <c r="AQ84" i="1"/>
  <c r="AQ422" i="1"/>
  <c r="AQ236" i="1"/>
  <c r="AQ237" i="1"/>
  <c r="AQ239" i="1"/>
  <c r="AQ240" i="1"/>
  <c r="AQ242" i="1"/>
  <c r="AQ244" i="1"/>
  <c r="AQ375" i="1"/>
  <c r="AQ376" i="1"/>
  <c r="AQ377" i="1"/>
  <c r="AQ378" i="1"/>
  <c r="AQ379" i="1"/>
  <c r="AQ380" i="1"/>
  <c r="AQ381" i="1"/>
  <c r="AQ382" i="1"/>
  <c r="AQ245" i="1"/>
  <c r="AQ423" i="1"/>
  <c r="AQ247" i="1"/>
  <c r="AQ248" i="1"/>
  <c r="AQ249" i="1"/>
  <c r="AQ430" i="1"/>
  <c r="AQ431" i="1"/>
  <c r="AQ432" i="1"/>
  <c r="BB432" i="1" s="1"/>
  <c r="AQ433" i="1"/>
  <c r="AQ434" i="1"/>
  <c r="AQ435" i="1"/>
  <c r="AQ436" i="1"/>
  <c r="BB436" i="1" s="1"/>
  <c r="AQ437" i="1"/>
  <c r="AQ438" i="1"/>
  <c r="AQ439" i="1"/>
  <c r="AQ440" i="1"/>
  <c r="BB440" i="1" s="1"/>
  <c r="AQ441" i="1"/>
  <c r="AQ442" i="1"/>
  <c r="AQ443" i="1"/>
  <c r="AQ444" i="1"/>
  <c r="BB444" i="1" s="1"/>
  <c r="AQ445" i="1"/>
  <c r="AQ446" i="1"/>
  <c r="AQ447" i="1"/>
  <c r="AQ448" i="1"/>
  <c r="BB448" i="1" s="1"/>
  <c r="AQ45" i="1"/>
  <c r="AQ115" i="1"/>
  <c r="AQ18" i="1"/>
  <c r="AQ92" i="1"/>
  <c r="BB92" i="1" s="1"/>
  <c r="AQ20" i="1"/>
  <c r="AQ449" i="1"/>
  <c r="AQ16" i="1"/>
  <c r="AQ7" i="1"/>
  <c r="BB7" i="1" s="1"/>
  <c r="AQ112" i="1"/>
  <c r="AQ3" i="1"/>
  <c r="AQ63" i="1"/>
  <c r="AQ392" i="1"/>
  <c r="BB392" i="1" s="1"/>
  <c r="AQ334" i="1"/>
  <c r="AQ182" i="1"/>
  <c r="AQ163" i="1"/>
  <c r="BB163" i="1" s="1"/>
  <c r="AQ243" i="1"/>
  <c r="BB243" i="1" s="1"/>
  <c r="AQ290" i="1"/>
  <c r="AQ225" i="1"/>
  <c r="AQ59" i="1"/>
  <c r="AQ6" i="1"/>
  <c r="BB6" i="1" s="1"/>
  <c r="AQ67" i="1"/>
  <c r="AQ96" i="1"/>
  <c r="AQ173" i="1"/>
  <c r="AQ158" i="1"/>
  <c r="BB158" i="1" s="1"/>
  <c r="AQ133" i="1"/>
  <c r="AQ17" i="1"/>
  <c r="AQ26" i="1"/>
  <c r="AQ114" i="1"/>
  <c r="BB114" i="1" s="1"/>
  <c r="AQ132" i="1"/>
  <c r="AQ125" i="1"/>
  <c r="AQ246" i="1"/>
  <c r="AQ104" i="1"/>
  <c r="AQ201" i="1"/>
  <c r="AQ19" i="1"/>
  <c r="AQ129" i="1"/>
  <c r="AQ76" i="1"/>
  <c r="AQ32" i="1"/>
  <c r="AQ140" i="1"/>
  <c r="AQ56" i="1"/>
  <c r="AQ162" i="1"/>
  <c r="AQ68" i="1"/>
  <c r="AQ338" i="1"/>
  <c r="AQ23" i="1"/>
  <c r="AQ176" i="1"/>
  <c r="AQ209" i="1"/>
  <c r="AQ49" i="1"/>
  <c r="AQ69" i="1"/>
  <c r="AQ111" i="1"/>
  <c r="AQ344" i="1"/>
  <c r="AQ31" i="1"/>
  <c r="AQ155" i="1"/>
  <c r="AQ25" i="1"/>
  <c r="AQ107" i="1"/>
  <c r="AQ66" i="1"/>
  <c r="AQ57" i="1"/>
  <c r="BB57" i="1" s="1"/>
  <c r="AQ142" i="1"/>
  <c r="AQ103" i="1"/>
  <c r="AQ146" i="1"/>
  <c r="AQ113" i="1"/>
  <c r="AQ131" i="1"/>
  <c r="AQ138" i="1"/>
  <c r="AQ44" i="1"/>
  <c r="AQ90" i="1"/>
  <c r="AQ60" i="1"/>
  <c r="AQ88" i="1"/>
  <c r="AQ145" i="1"/>
  <c r="AQ297" i="1"/>
  <c r="AQ292" i="1"/>
  <c r="AQ170" i="1"/>
  <c r="AQ253" i="1"/>
  <c r="AQ62" i="1"/>
  <c r="AQ10" i="1"/>
  <c r="AQ38" i="1"/>
  <c r="AQ177" i="1"/>
  <c r="AQ34" i="1"/>
  <c r="AQ99" i="1"/>
  <c r="AQ123" i="1"/>
  <c r="AQ144" i="1"/>
  <c r="AQ287" i="1"/>
  <c r="AQ450" i="1"/>
  <c r="AQ86" i="1"/>
  <c r="AQ21" i="1"/>
  <c r="AQ47" i="1"/>
  <c r="AQ74" i="1"/>
  <c r="AQ106" i="1"/>
  <c r="AQ194" i="1"/>
  <c r="AQ33" i="1"/>
  <c r="BB33" i="1" s="1"/>
  <c r="AQ91" i="1"/>
  <c r="AQ207" i="1"/>
  <c r="AQ186" i="1"/>
  <c r="AQ28" i="1"/>
  <c r="AQ100" i="1"/>
  <c r="AQ40" i="1"/>
  <c r="AQ128" i="1"/>
  <c r="AQ157" i="1"/>
  <c r="AQ127" i="1"/>
  <c r="AQ235" i="1"/>
  <c r="AQ64" i="1"/>
  <c r="AQ53" i="1"/>
  <c r="AQ72" i="1"/>
  <c r="AQ210" i="1"/>
  <c r="AQ332" i="1"/>
  <c r="AQ324" i="1"/>
  <c r="AQ403" i="1"/>
  <c r="AQ12" i="1"/>
  <c r="AQ43" i="1"/>
  <c r="AQ37" i="1"/>
  <c r="AQ36" i="1"/>
  <c r="AQ11" i="1"/>
  <c r="AQ82" i="1"/>
  <c r="AQ95" i="1"/>
  <c r="AQ368" i="1"/>
  <c r="AQ118" i="1"/>
  <c r="AQ48" i="1"/>
  <c r="AQ122" i="1"/>
  <c r="AQ187" i="1"/>
  <c r="AQ230" i="1"/>
  <c r="AQ189" i="1"/>
  <c r="AQ241" i="1"/>
  <c r="AQ135" i="1"/>
  <c r="AQ110" i="1"/>
  <c r="AQ238" i="1"/>
  <c r="AQ109" i="1"/>
  <c r="AQ39" i="1"/>
  <c r="AQ121" i="1"/>
  <c r="AQ399" i="1"/>
  <c r="AQ14" i="1"/>
  <c r="BB14" i="1" s="1"/>
  <c r="AQ306" i="1"/>
  <c r="AQ347" i="1"/>
  <c r="AQ29" i="1"/>
  <c r="AQ195" i="1"/>
  <c r="AQ30" i="1"/>
  <c r="AQ89" i="1"/>
  <c r="AQ137" i="1"/>
  <c r="AQ389" i="1"/>
  <c r="AQ126" i="1"/>
  <c r="AQ98" i="1"/>
  <c r="AQ161" i="1"/>
  <c r="AQ160" i="1"/>
  <c r="AQ27" i="1"/>
  <c r="AQ172" i="1"/>
  <c r="AQ295" i="1"/>
  <c r="AQ192" i="1"/>
  <c r="AQ276" i="1"/>
  <c r="AQ333" i="1"/>
  <c r="AQ51" i="1"/>
  <c r="AQ46" i="1"/>
  <c r="BB46" i="1" s="1"/>
  <c r="AQ9" i="1"/>
  <c r="AQ35" i="1"/>
  <c r="AQ105" i="1"/>
  <c r="AQ184" i="1"/>
  <c r="AQ134" i="1"/>
  <c r="AQ154" i="1"/>
  <c r="AQ73" i="1"/>
  <c r="AQ326" i="1"/>
  <c r="AQ41" i="1"/>
  <c r="AQ85" i="1"/>
  <c r="AQ346" i="1"/>
  <c r="AQ410" i="1"/>
  <c r="AQ175" i="1"/>
  <c r="AQ79" i="1"/>
  <c r="AQ168" i="1"/>
  <c r="AQ180" i="1"/>
  <c r="AQ102" i="1"/>
  <c r="AQ299" i="1"/>
  <c r="AQ383" i="1"/>
  <c r="AQ70" i="1"/>
  <c r="AQ370" i="1"/>
  <c r="AQ83" i="1"/>
  <c r="AQ77" i="1"/>
  <c r="AQ167" i="1"/>
  <c r="BB167" i="1" s="1"/>
  <c r="AQ202" i="1"/>
  <c r="AQ2" i="1"/>
  <c r="AQ58" i="1"/>
  <c r="AQ136" i="1"/>
  <c r="AQ52" i="1"/>
  <c r="AQ15" i="1"/>
  <c r="AQ93" i="1"/>
  <c r="AQ101" i="1"/>
  <c r="BB101" i="1" s="1"/>
  <c r="AQ108" i="1"/>
  <c r="AQ87" i="1"/>
  <c r="AQ78" i="1"/>
  <c r="AQ174" i="1"/>
  <c r="AQ22" i="1"/>
  <c r="AQ80" i="1"/>
  <c r="AQ81" i="1"/>
  <c r="AQ147" i="1"/>
  <c r="BB147" i="1" s="1"/>
  <c r="AQ42" i="1"/>
  <c r="AQ71" i="1"/>
  <c r="AQ50" i="1"/>
  <c r="AQ61" i="1"/>
  <c r="AQ24" i="1"/>
  <c r="AQ4" i="1"/>
  <c r="AQ55" i="1"/>
  <c r="AR250" i="1"/>
  <c r="AR251" i="1"/>
  <c r="AR252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7" i="1"/>
  <c r="AR278" i="1"/>
  <c r="AR279" i="1"/>
  <c r="AR280" i="1"/>
  <c r="AR281" i="1"/>
  <c r="AR282" i="1"/>
  <c r="AR283" i="1"/>
  <c r="AR284" i="1"/>
  <c r="AR285" i="1"/>
  <c r="AR286" i="1"/>
  <c r="AR288" i="1"/>
  <c r="AR289" i="1"/>
  <c r="AR291" i="1"/>
  <c r="AR293" i="1"/>
  <c r="AR294" i="1"/>
  <c r="AR296" i="1"/>
  <c r="AR298" i="1"/>
  <c r="AR384" i="1"/>
  <c r="AR385" i="1"/>
  <c r="AR386" i="1"/>
  <c r="AR387" i="1"/>
  <c r="AR388" i="1"/>
  <c r="AR94" i="1"/>
  <c r="AR424" i="1"/>
  <c r="AR97" i="1"/>
  <c r="AR425" i="1"/>
  <c r="AR390" i="1"/>
  <c r="AR426" i="1"/>
  <c r="AR427" i="1"/>
  <c r="AR428" i="1"/>
  <c r="AR391" i="1"/>
  <c r="AR393" i="1"/>
  <c r="AR116" i="1"/>
  <c r="AR117" i="1"/>
  <c r="AR119" i="1"/>
  <c r="AR120" i="1"/>
  <c r="AR394" i="1"/>
  <c r="AR395" i="1"/>
  <c r="AR124" i="1"/>
  <c r="AR396" i="1"/>
  <c r="AR130" i="1"/>
  <c r="AR139" i="1"/>
  <c r="AR429" i="1"/>
  <c r="AR300" i="1"/>
  <c r="AR301" i="1"/>
  <c r="AR302" i="1"/>
  <c r="AR303" i="1"/>
  <c r="AR304" i="1"/>
  <c r="AR305" i="1"/>
  <c r="AR307" i="1"/>
  <c r="AR308" i="1"/>
  <c r="AR309" i="1"/>
  <c r="AR310" i="1"/>
  <c r="AR311" i="1"/>
  <c r="AR312" i="1"/>
  <c r="AR313" i="1"/>
  <c r="AR314" i="1"/>
  <c r="AR5" i="1"/>
  <c r="AR315" i="1"/>
  <c r="AR316" i="1"/>
  <c r="AR317" i="1"/>
  <c r="AR318" i="1"/>
  <c r="AR319" i="1"/>
  <c r="AR320" i="1"/>
  <c r="AR321" i="1"/>
  <c r="AR322" i="1"/>
  <c r="AR323" i="1"/>
  <c r="AR397" i="1"/>
  <c r="AR141" i="1"/>
  <c r="AR143" i="1"/>
  <c r="AR398" i="1"/>
  <c r="AR148" i="1"/>
  <c r="AR400" i="1"/>
  <c r="AR149" i="1"/>
  <c r="AR401" i="1"/>
  <c r="AR150" i="1"/>
  <c r="AR151" i="1"/>
  <c r="AR152" i="1"/>
  <c r="AR153" i="1"/>
  <c r="AR402" i="1"/>
  <c r="AR404" i="1"/>
  <c r="AR156" i="1"/>
  <c r="AR159" i="1"/>
  <c r="AR405" i="1"/>
  <c r="AR164" i="1"/>
  <c r="AR165" i="1"/>
  <c r="AR166" i="1"/>
  <c r="AR325" i="1"/>
  <c r="AR327" i="1"/>
  <c r="AR328" i="1"/>
  <c r="AR329" i="1"/>
  <c r="AR330" i="1"/>
  <c r="AR331" i="1"/>
  <c r="AR335" i="1"/>
  <c r="AR336" i="1"/>
  <c r="AR337" i="1"/>
  <c r="AR339" i="1"/>
  <c r="AR8" i="1"/>
  <c r="AR340" i="1"/>
  <c r="AR341" i="1"/>
  <c r="AR342" i="1"/>
  <c r="AR343" i="1"/>
  <c r="AR406" i="1"/>
  <c r="AR407" i="1"/>
  <c r="AR408" i="1"/>
  <c r="AR409" i="1"/>
  <c r="AR169" i="1"/>
  <c r="AR171" i="1"/>
  <c r="AR178" i="1"/>
  <c r="AR179" i="1"/>
  <c r="AR411" i="1"/>
  <c r="AR181" i="1"/>
  <c r="AR183" i="1"/>
  <c r="AR185" i="1"/>
  <c r="AR345" i="1"/>
  <c r="AR348" i="1"/>
  <c r="AR349" i="1"/>
  <c r="AR350" i="1"/>
  <c r="AR351" i="1"/>
  <c r="AR188" i="1"/>
  <c r="AR190" i="1"/>
  <c r="AR412" i="1"/>
  <c r="AR413" i="1"/>
  <c r="AR191" i="1"/>
  <c r="AR193" i="1"/>
  <c r="AR54" i="1"/>
  <c r="AR196" i="1"/>
  <c r="AR197" i="1"/>
  <c r="AR414" i="1"/>
  <c r="AR198" i="1"/>
  <c r="AR199" i="1"/>
  <c r="AR352" i="1"/>
  <c r="AR353" i="1"/>
  <c r="AR354" i="1"/>
  <c r="AR355" i="1"/>
  <c r="AR356" i="1"/>
  <c r="AR357" i="1"/>
  <c r="AR358" i="1"/>
  <c r="AR359" i="1"/>
  <c r="AR415" i="1"/>
  <c r="AR200" i="1"/>
  <c r="AR203" i="1"/>
  <c r="AR204" i="1"/>
  <c r="AR416" i="1"/>
  <c r="AR205" i="1"/>
  <c r="AR206" i="1"/>
  <c r="AR65" i="1"/>
  <c r="AR208" i="1"/>
  <c r="AR211" i="1"/>
  <c r="AR360" i="1"/>
  <c r="AR361" i="1"/>
  <c r="AR362" i="1"/>
  <c r="AR363" i="1"/>
  <c r="AR364" i="1"/>
  <c r="AR365" i="1"/>
  <c r="AR366" i="1"/>
  <c r="AR367" i="1"/>
  <c r="AR212" i="1"/>
  <c r="AR417" i="1"/>
  <c r="AR418" i="1"/>
  <c r="AR213" i="1"/>
  <c r="AR214" i="1"/>
  <c r="AR215" i="1"/>
  <c r="AR216" i="1"/>
  <c r="AR217" i="1"/>
  <c r="AR218" i="1"/>
  <c r="AR219" i="1"/>
  <c r="AR220" i="1"/>
  <c r="AR221" i="1"/>
  <c r="AR222" i="1"/>
  <c r="AR223" i="1"/>
  <c r="AR369" i="1"/>
  <c r="AR13" i="1"/>
  <c r="AR419" i="1"/>
  <c r="AR75" i="1"/>
  <c r="AR224" i="1"/>
  <c r="AR420" i="1"/>
  <c r="AR226" i="1"/>
  <c r="AR227" i="1"/>
  <c r="AR228" i="1"/>
  <c r="AR229" i="1"/>
  <c r="AR231" i="1"/>
  <c r="AR232" i="1"/>
  <c r="AR233" i="1"/>
  <c r="AR234" i="1"/>
  <c r="AR371" i="1"/>
  <c r="AR372" i="1"/>
  <c r="AR373" i="1"/>
  <c r="AR374" i="1"/>
  <c r="AR421" i="1"/>
  <c r="AR84" i="1"/>
  <c r="AR422" i="1"/>
  <c r="AR236" i="1"/>
  <c r="AR237" i="1"/>
  <c r="AR239" i="1"/>
  <c r="AR240" i="1"/>
  <c r="AR242" i="1"/>
  <c r="AR244" i="1"/>
  <c r="AR375" i="1"/>
  <c r="AR376" i="1"/>
  <c r="AR377" i="1"/>
  <c r="AR378" i="1"/>
  <c r="AR379" i="1"/>
  <c r="AR380" i="1"/>
  <c r="AR381" i="1"/>
  <c r="AR382" i="1"/>
  <c r="AR245" i="1"/>
  <c r="AR423" i="1"/>
  <c r="AR247" i="1"/>
  <c r="AR248" i="1"/>
  <c r="AR24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5" i="1"/>
  <c r="AR115" i="1"/>
  <c r="AR18" i="1"/>
  <c r="AR92" i="1"/>
  <c r="AR20" i="1"/>
  <c r="AR449" i="1"/>
  <c r="AR16" i="1"/>
  <c r="AR7" i="1"/>
  <c r="AR112" i="1"/>
  <c r="AR3" i="1"/>
  <c r="AR63" i="1"/>
  <c r="AR392" i="1"/>
  <c r="AR334" i="1"/>
  <c r="AR182" i="1"/>
  <c r="AR163" i="1"/>
  <c r="AR243" i="1"/>
  <c r="AR290" i="1"/>
  <c r="AR225" i="1"/>
  <c r="AR59" i="1"/>
  <c r="AR6" i="1"/>
  <c r="AR67" i="1"/>
  <c r="AR96" i="1"/>
  <c r="AR173" i="1"/>
  <c r="AR158" i="1"/>
  <c r="AR133" i="1"/>
  <c r="AR17" i="1"/>
  <c r="AR26" i="1"/>
  <c r="AR114" i="1"/>
  <c r="AR132" i="1"/>
  <c r="AR125" i="1"/>
  <c r="AR246" i="1"/>
  <c r="AR104" i="1"/>
  <c r="AR201" i="1"/>
  <c r="AR19" i="1"/>
  <c r="AR129" i="1"/>
  <c r="AR76" i="1"/>
  <c r="AR32" i="1"/>
  <c r="AR140" i="1"/>
  <c r="AR56" i="1"/>
  <c r="AR162" i="1"/>
  <c r="AR68" i="1"/>
  <c r="AR338" i="1"/>
  <c r="AR23" i="1"/>
  <c r="AR176" i="1"/>
  <c r="AR209" i="1"/>
  <c r="AR49" i="1"/>
  <c r="AR69" i="1"/>
  <c r="AR111" i="1"/>
  <c r="AR344" i="1"/>
  <c r="AR31" i="1"/>
  <c r="AR155" i="1"/>
  <c r="AR25" i="1"/>
  <c r="AR107" i="1"/>
  <c r="AR66" i="1"/>
  <c r="AR57" i="1"/>
  <c r="AR142" i="1"/>
  <c r="AR103" i="1"/>
  <c r="AR146" i="1"/>
  <c r="AR113" i="1"/>
  <c r="AR131" i="1"/>
  <c r="AR138" i="1"/>
  <c r="AR44" i="1"/>
  <c r="AR90" i="1"/>
  <c r="AR60" i="1"/>
  <c r="AR88" i="1"/>
  <c r="AR145" i="1"/>
  <c r="AR297" i="1"/>
  <c r="AR292" i="1"/>
  <c r="AR170" i="1"/>
  <c r="AR253" i="1"/>
  <c r="AR62" i="1"/>
  <c r="AR10" i="1"/>
  <c r="AR38" i="1"/>
  <c r="AR177" i="1"/>
  <c r="AR34" i="1"/>
  <c r="AR99" i="1"/>
  <c r="AR123" i="1"/>
  <c r="AR144" i="1"/>
  <c r="AR287" i="1"/>
  <c r="AR450" i="1"/>
  <c r="AR86" i="1"/>
  <c r="AR21" i="1"/>
  <c r="AR47" i="1"/>
  <c r="AR74" i="1"/>
  <c r="AR106" i="1"/>
  <c r="AR194" i="1"/>
  <c r="AR33" i="1"/>
  <c r="AR91" i="1"/>
  <c r="AR207" i="1"/>
  <c r="AR186" i="1"/>
  <c r="AR28" i="1"/>
  <c r="AR100" i="1"/>
  <c r="AR40" i="1"/>
  <c r="AR128" i="1"/>
  <c r="AR157" i="1"/>
  <c r="AR127" i="1"/>
  <c r="AR235" i="1"/>
  <c r="AR64" i="1"/>
  <c r="AR53" i="1"/>
  <c r="AR72" i="1"/>
  <c r="AR210" i="1"/>
  <c r="AR332" i="1"/>
  <c r="AR324" i="1"/>
  <c r="AR403" i="1"/>
  <c r="AR12" i="1"/>
  <c r="AR43" i="1"/>
  <c r="AR37" i="1"/>
  <c r="AR36" i="1"/>
  <c r="AR11" i="1"/>
  <c r="AR82" i="1"/>
  <c r="AR95" i="1"/>
  <c r="AR368" i="1"/>
  <c r="AR118" i="1"/>
  <c r="AR48" i="1"/>
  <c r="AR122" i="1"/>
  <c r="AR187" i="1"/>
  <c r="AR230" i="1"/>
  <c r="AR189" i="1"/>
  <c r="AR241" i="1"/>
  <c r="AR135" i="1"/>
  <c r="AR110" i="1"/>
  <c r="AR238" i="1"/>
  <c r="AR109" i="1"/>
  <c r="AR39" i="1"/>
  <c r="AR121" i="1"/>
  <c r="AR399" i="1"/>
  <c r="AR14" i="1"/>
  <c r="AR306" i="1"/>
  <c r="AR347" i="1"/>
  <c r="AR29" i="1"/>
  <c r="AR195" i="1"/>
  <c r="AR30" i="1"/>
  <c r="AR89" i="1"/>
  <c r="AR137" i="1"/>
  <c r="AR389" i="1"/>
  <c r="AR126" i="1"/>
  <c r="AR98" i="1"/>
  <c r="AR161" i="1"/>
  <c r="AR160" i="1"/>
  <c r="AR27" i="1"/>
  <c r="AR172" i="1"/>
  <c r="AR295" i="1"/>
  <c r="AR192" i="1"/>
  <c r="AR276" i="1"/>
  <c r="AR333" i="1"/>
  <c r="AR51" i="1"/>
  <c r="AR46" i="1"/>
  <c r="AR9" i="1"/>
  <c r="AR35" i="1"/>
  <c r="AR105" i="1"/>
  <c r="AR184" i="1"/>
  <c r="AR134" i="1"/>
  <c r="AR154" i="1"/>
  <c r="AR73" i="1"/>
  <c r="AR326" i="1"/>
  <c r="AR41" i="1"/>
  <c r="AR85" i="1"/>
  <c r="AR346" i="1"/>
  <c r="AR410" i="1"/>
  <c r="AR175" i="1"/>
  <c r="AR79" i="1"/>
  <c r="AR168" i="1"/>
  <c r="AR180" i="1"/>
  <c r="AR102" i="1"/>
  <c r="AR299" i="1"/>
  <c r="AR383" i="1"/>
  <c r="AR70" i="1"/>
  <c r="AR370" i="1"/>
  <c r="AR83" i="1"/>
  <c r="AR77" i="1"/>
  <c r="AR167" i="1"/>
  <c r="AR202" i="1"/>
  <c r="AR2" i="1"/>
  <c r="AR58" i="1"/>
  <c r="AR136" i="1"/>
  <c r="AR52" i="1"/>
  <c r="AR15" i="1"/>
  <c r="AR93" i="1"/>
  <c r="AR101" i="1"/>
  <c r="AR108" i="1"/>
  <c r="AR87" i="1"/>
  <c r="AR78" i="1"/>
  <c r="AR174" i="1"/>
  <c r="AR22" i="1"/>
  <c r="AR80" i="1"/>
  <c r="AR81" i="1"/>
  <c r="AR147" i="1"/>
  <c r="AR42" i="1"/>
  <c r="AR71" i="1"/>
  <c r="AR50" i="1"/>
  <c r="AR61" i="1"/>
  <c r="AR24" i="1"/>
  <c r="AR4" i="1"/>
  <c r="AR55" i="1"/>
  <c r="AS250" i="1"/>
  <c r="AS251" i="1"/>
  <c r="AS252" i="1"/>
  <c r="AS254" i="1"/>
  <c r="BD254" i="1" s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7" i="1"/>
  <c r="AS278" i="1"/>
  <c r="AS279" i="1"/>
  <c r="AS280" i="1"/>
  <c r="AS281" i="1"/>
  <c r="AS282" i="1"/>
  <c r="AS283" i="1"/>
  <c r="AS284" i="1"/>
  <c r="AS285" i="1"/>
  <c r="AS286" i="1"/>
  <c r="AS288" i="1"/>
  <c r="AS289" i="1"/>
  <c r="AS291" i="1"/>
  <c r="AS293" i="1"/>
  <c r="AS294" i="1"/>
  <c r="AS296" i="1"/>
  <c r="AS298" i="1"/>
  <c r="AS384" i="1"/>
  <c r="AS385" i="1"/>
  <c r="AS386" i="1"/>
  <c r="AS387" i="1"/>
  <c r="AS388" i="1"/>
  <c r="AS94" i="1"/>
  <c r="AS424" i="1"/>
  <c r="AS97" i="1"/>
  <c r="AS425" i="1"/>
  <c r="AS390" i="1"/>
  <c r="AS426" i="1"/>
  <c r="AS427" i="1"/>
  <c r="AS428" i="1"/>
  <c r="AS391" i="1"/>
  <c r="AS393" i="1"/>
  <c r="AS116" i="1"/>
  <c r="AS117" i="1"/>
  <c r="AS119" i="1"/>
  <c r="AS120" i="1"/>
  <c r="AS394" i="1"/>
  <c r="AS395" i="1"/>
  <c r="AS124" i="1"/>
  <c r="AS396" i="1"/>
  <c r="AS130" i="1"/>
  <c r="AS139" i="1"/>
  <c r="AS429" i="1"/>
  <c r="AS300" i="1"/>
  <c r="AS301" i="1"/>
  <c r="AS302" i="1"/>
  <c r="AS303" i="1"/>
  <c r="AS304" i="1"/>
  <c r="AS305" i="1"/>
  <c r="AS307" i="1"/>
  <c r="AS308" i="1"/>
  <c r="AS309" i="1"/>
  <c r="AS310" i="1"/>
  <c r="AS311" i="1"/>
  <c r="AS312" i="1"/>
  <c r="AS313" i="1"/>
  <c r="AS314" i="1"/>
  <c r="AS5" i="1"/>
  <c r="AS315" i="1"/>
  <c r="AS316" i="1"/>
  <c r="AS317" i="1"/>
  <c r="AS318" i="1"/>
  <c r="AS319" i="1"/>
  <c r="AS320" i="1"/>
  <c r="AS321" i="1"/>
  <c r="AS322" i="1"/>
  <c r="AS323" i="1"/>
  <c r="AS397" i="1"/>
  <c r="AS141" i="1"/>
  <c r="AS143" i="1"/>
  <c r="AS398" i="1"/>
  <c r="AS148" i="1"/>
  <c r="AS400" i="1"/>
  <c r="AS149" i="1"/>
  <c r="AS401" i="1"/>
  <c r="AS150" i="1"/>
  <c r="AS151" i="1"/>
  <c r="AS152" i="1"/>
  <c r="AS153" i="1"/>
  <c r="AS402" i="1"/>
  <c r="AS404" i="1"/>
  <c r="AS156" i="1"/>
  <c r="AS159" i="1"/>
  <c r="AS405" i="1"/>
  <c r="AS164" i="1"/>
  <c r="AS165" i="1"/>
  <c r="AS166" i="1"/>
  <c r="AS325" i="1"/>
  <c r="AS327" i="1"/>
  <c r="AS328" i="1"/>
  <c r="AS329" i="1"/>
  <c r="AS330" i="1"/>
  <c r="AS331" i="1"/>
  <c r="AS335" i="1"/>
  <c r="AS336" i="1"/>
  <c r="AS337" i="1"/>
  <c r="AS339" i="1"/>
  <c r="AS8" i="1"/>
  <c r="AS340" i="1"/>
  <c r="AS341" i="1"/>
  <c r="AS342" i="1"/>
  <c r="AS343" i="1"/>
  <c r="AS406" i="1"/>
  <c r="AS407" i="1"/>
  <c r="AS408" i="1"/>
  <c r="AS409" i="1"/>
  <c r="AS169" i="1"/>
  <c r="AS171" i="1"/>
  <c r="AS178" i="1"/>
  <c r="AS179" i="1"/>
  <c r="AS411" i="1"/>
  <c r="AS181" i="1"/>
  <c r="AS183" i="1"/>
  <c r="AS185" i="1"/>
  <c r="AS345" i="1"/>
  <c r="AS348" i="1"/>
  <c r="AS349" i="1"/>
  <c r="AS350" i="1"/>
  <c r="AS351" i="1"/>
  <c r="AS188" i="1"/>
  <c r="AS190" i="1"/>
  <c r="AS412" i="1"/>
  <c r="AS413" i="1"/>
  <c r="AS191" i="1"/>
  <c r="AS193" i="1"/>
  <c r="AS54" i="1"/>
  <c r="AS196" i="1"/>
  <c r="AS197" i="1"/>
  <c r="AS414" i="1"/>
  <c r="AS198" i="1"/>
  <c r="AS199" i="1"/>
  <c r="AS352" i="1"/>
  <c r="AS353" i="1"/>
  <c r="AS354" i="1"/>
  <c r="AS355" i="1"/>
  <c r="AS356" i="1"/>
  <c r="AS357" i="1"/>
  <c r="AS358" i="1"/>
  <c r="AS359" i="1"/>
  <c r="AS415" i="1"/>
  <c r="AS200" i="1"/>
  <c r="AS203" i="1"/>
  <c r="AS204" i="1"/>
  <c r="AS416" i="1"/>
  <c r="AS205" i="1"/>
  <c r="AS206" i="1"/>
  <c r="AS65" i="1"/>
  <c r="AS208" i="1"/>
  <c r="AS211" i="1"/>
  <c r="AS360" i="1"/>
  <c r="AS361" i="1"/>
  <c r="AS362" i="1"/>
  <c r="AS363" i="1"/>
  <c r="AS364" i="1"/>
  <c r="AS365" i="1"/>
  <c r="AS366" i="1"/>
  <c r="AS367" i="1"/>
  <c r="AS212" i="1"/>
  <c r="AS417" i="1"/>
  <c r="AS418" i="1"/>
  <c r="AS213" i="1"/>
  <c r="AS214" i="1"/>
  <c r="AS215" i="1"/>
  <c r="AS216" i="1"/>
  <c r="AS217" i="1"/>
  <c r="AS218" i="1"/>
  <c r="AS219" i="1"/>
  <c r="AS220" i="1"/>
  <c r="AS221" i="1"/>
  <c r="AS222" i="1"/>
  <c r="AS223" i="1"/>
  <c r="AS369" i="1"/>
  <c r="AS13" i="1"/>
  <c r="AS419" i="1"/>
  <c r="AS75" i="1"/>
  <c r="AS224" i="1"/>
  <c r="AS420" i="1"/>
  <c r="AS226" i="1"/>
  <c r="AS227" i="1"/>
  <c r="AS228" i="1"/>
  <c r="AS229" i="1"/>
  <c r="AS231" i="1"/>
  <c r="AS232" i="1"/>
  <c r="AS233" i="1"/>
  <c r="AS234" i="1"/>
  <c r="AS371" i="1"/>
  <c r="AS372" i="1"/>
  <c r="AS373" i="1"/>
  <c r="AS374" i="1"/>
  <c r="AS421" i="1"/>
  <c r="AS84" i="1"/>
  <c r="AS422" i="1"/>
  <c r="AS236" i="1"/>
  <c r="AS237" i="1"/>
  <c r="AS239" i="1"/>
  <c r="AS240" i="1"/>
  <c r="AS242" i="1"/>
  <c r="AS244" i="1"/>
  <c r="AS375" i="1"/>
  <c r="AS376" i="1"/>
  <c r="AS377" i="1"/>
  <c r="AS378" i="1"/>
  <c r="AS379" i="1"/>
  <c r="AS380" i="1"/>
  <c r="AS381" i="1"/>
  <c r="AS382" i="1"/>
  <c r="AS245" i="1"/>
  <c r="AS423" i="1"/>
  <c r="AS247" i="1"/>
  <c r="AS248" i="1"/>
  <c r="AS24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BD443" i="1" s="1"/>
  <c r="AS444" i="1"/>
  <c r="AS445" i="1"/>
  <c r="AS446" i="1"/>
  <c r="AS447" i="1"/>
  <c r="AS448" i="1"/>
  <c r="AS45" i="1"/>
  <c r="AS115" i="1"/>
  <c r="AS18" i="1"/>
  <c r="AS92" i="1"/>
  <c r="AS20" i="1"/>
  <c r="AS449" i="1"/>
  <c r="AS16" i="1"/>
  <c r="AS7" i="1"/>
  <c r="AS112" i="1"/>
  <c r="AS3" i="1"/>
  <c r="AS63" i="1"/>
  <c r="AS392" i="1"/>
  <c r="AS334" i="1"/>
  <c r="AS182" i="1"/>
  <c r="AS163" i="1"/>
  <c r="AS243" i="1"/>
  <c r="AS290" i="1"/>
  <c r="AS225" i="1"/>
  <c r="AS59" i="1"/>
  <c r="AS6" i="1"/>
  <c r="AS67" i="1"/>
  <c r="AS96" i="1"/>
  <c r="AS173" i="1"/>
  <c r="BD173" i="1" s="1"/>
  <c r="AS158" i="1"/>
  <c r="AS133" i="1"/>
  <c r="AS17" i="1"/>
  <c r="AS26" i="1"/>
  <c r="BD26" i="1" s="1"/>
  <c r="AS114" i="1"/>
  <c r="AS132" i="1"/>
  <c r="AS125" i="1"/>
  <c r="AS246" i="1"/>
  <c r="AS104" i="1"/>
  <c r="AS201" i="1"/>
  <c r="AS19" i="1"/>
  <c r="AS129" i="1"/>
  <c r="AS76" i="1"/>
  <c r="AS32" i="1"/>
  <c r="AS140" i="1"/>
  <c r="AS56" i="1"/>
  <c r="AS162" i="1"/>
  <c r="AS68" i="1"/>
  <c r="AS338" i="1"/>
  <c r="AS23" i="1"/>
  <c r="BD23" i="1" s="1"/>
  <c r="AS176" i="1"/>
  <c r="AS209" i="1"/>
  <c r="AS49" i="1"/>
  <c r="AS69" i="1"/>
  <c r="AS111" i="1"/>
  <c r="AS344" i="1"/>
  <c r="AS31" i="1"/>
  <c r="AS155" i="1"/>
  <c r="BD155" i="1" s="1"/>
  <c r="AS25" i="1"/>
  <c r="AS107" i="1"/>
  <c r="AS66" i="1"/>
  <c r="AS57" i="1"/>
  <c r="AS142" i="1"/>
  <c r="AS103" i="1"/>
  <c r="AS146" i="1"/>
  <c r="AS113" i="1"/>
  <c r="AS131" i="1"/>
  <c r="AS138" i="1"/>
  <c r="AS44" i="1"/>
  <c r="AS90" i="1"/>
  <c r="BD90" i="1" s="1"/>
  <c r="AS60" i="1"/>
  <c r="AS88" i="1"/>
  <c r="AS145" i="1"/>
  <c r="AS297" i="1"/>
  <c r="AS292" i="1"/>
  <c r="AS170" i="1"/>
  <c r="AS253" i="1"/>
  <c r="AS62" i="1"/>
  <c r="AS10" i="1"/>
  <c r="AS38" i="1"/>
  <c r="AS177" i="1"/>
  <c r="AS34" i="1"/>
  <c r="AS99" i="1"/>
  <c r="AS123" i="1"/>
  <c r="AS144" i="1"/>
  <c r="AS287" i="1"/>
  <c r="BD287" i="1" s="1"/>
  <c r="AS450" i="1"/>
  <c r="AS86" i="1"/>
  <c r="AS21" i="1"/>
  <c r="AS47" i="1"/>
  <c r="AS74" i="1"/>
  <c r="AS106" i="1"/>
  <c r="AS194" i="1"/>
  <c r="AS33" i="1"/>
  <c r="AS91" i="1"/>
  <c r="AS207" i="1"/>
  <c r="AS186" i="1"/>
  <c r="AS28" i="1"/>
  <c r="AS100" i="1"/>
  <c r="AS40" i="1"/>
  <c r="AS128" i="1"/>
  <c r="AS157" i="1"/>
  <c r="AS127" i="1"/>
  <c r="AS235" i="1"/>
  <c r="AS64" i="1"/>
  <c r="AS53" i="1"/>
  <c r="AS72" i="1"/>
  <c r="AS210" i="1"/>
  <c r="AS332" i="1"/>
  <c r="AS324" i="1"/>
  <c r="BD324" i="1" s="1"/>
  <c r="AS403" i="1"/>
  <c r="AS12" i="1"/>
  <c r="AS43" i="1"/>
  <c r="AS37" i="1"/>
  <c r="AS36" i="1"/>
  <c r="AS11" i="1"/>
  <c r="AS82" i="1"/>
  <c r="AS95" i="1"/>
  <c r="AS368" i="1"/>
  <c r="AS118" i="1"/>
  <c r="AS48" i="1"/>
  <c r="AS122" i="1"/>
  <c r="AS187" i="1"/>
  <c r="AS230" i="1"/>
  <c r="AS189" i="1"/>
  <c r="AS241" i="1"/>
  <c r="BD241" i="1" s="1"/>
  <c r="AS135" i="1"/>
  <c r="AS110" i="1"/>
  <c r="AS238" i="1"/>
  <c r="AS109" i="1"/>
  <c r="BD109" i="1" s="1"/>
  <c r="AS39" i="1"/>
  <c r="AS121" i="1"/>
  <c r="AS399" i="1"/>
  <c r="AS14" i="1"/>
  <c r="AS306" i="1"/>
  <c r="AS347" i="1"/>
  <c r="AS29" i="1"/>
  <c r="AS195" i="1"/>
  <c r="BD195" i="1" s="1"/>
  <c r="AS30" i="1"/>
  <c r="AS89" i="1"/>
  <c r="AS137" i="1"/>
  <c r="AS389" i="1"/>
  <c r="AS126" i="1"/>
  <c r="AS98" i="1"/>
  <c r="AS161" i="1"/>
  <c r="AS160" i="1"/>
  <c r="AS27" i="1"/>
  <c r="AS172" i="1"/>
  <c r="AS295" i="1"/>
  <c r="AS192" i="1"/>
  <c r="AS276" i="1"/>
  <c r="AS333" i="1"/>
  <c r="AS51" i="1"/>
  <c r="AS46" i="1"/>
  <c r="AS9" i="1"/>
  <c r="AS35" i="1"/>
  <c r="AS105" i="1"/>
  <c r="AS184" i="1"/>
  <c r="AS134" i="1"/>
  <c r="AS154" i="1"/>
  <c r="AS73" i="1"/>
  <c r="AS326" i="1"/>
  <c r="AS41" i="1"/>
  <c r="AS85" i="1"/>
  <c r="AS346" i="1"/>
  <c r="AS410" i="1"/>
  <c r="AS175" i="1"/>
  <c r="AS79" i="1"/>
  <c r="AS168" i="1"/>
  <c r="AS180" i="1"/>
  <c r="BD180" i="1" s="1"/>
  <c r="AS102" i="1"/>
  <c r="AS299" i="1"/>
  <c r="AS383" i="1"/>
  <c r="AS70" i="1"/>
  <c r="AS370" i="1"/>
  <c r="AS83" i="1"/>
  <c r="AS77" i="1"/>
  <c r="AS167" i="1"/>
  <c r="AS202" i="1"/>
  <c r="AS2" i="1"/>
  <c r="AS58" i="1"/>
  <c r="AS136" i="1"/>
  <c r="AS52" i="1"/>
  <c r="AS15" i="1"/>
  <c r="AS93" i="1"/>
  <c r="AS101" i="1"/>
  <c r="BD101" i="1" s="1"/>
  <c r="AS108" i="1"/>
  <c r="AS87" i="1"/>
  <c r="AS78" i="1"/>
  <c r="AS174" i="1"/>
  <c r="BD174" i="1" s="1"/>
  <c r="AS22" i="1"/>
  <c r="AS80" i="1"/>
  <c r="AS81" i="1"/>
  <c r="AS147" i="1"/>
  <c r="AS42" i="1"/>
  <c r="AS71" i="1"/>
  <c r="AS50" i="1"/>
  <c r="AS61" i="1"/>
  <c r="AS24" i="1"/>
  <c r="AS4" i="1"/>
  <c r="AS55" i="1"/>
  <c r="AT250" i="1"/>
  <c r="AT251" i="1"/>
  <c r="AT252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7" i="1"/>
  <c r="AT278" i="1"/>
  <c r="AT279" i="1"/>
  <c r="AT280" i="1"/>
  <c r="AT281" i="1"/>
  <c r="AT282" i="1"/>
  <c r="AT283" i="1"/>
  <c r="AT284" i="1"/>
  <c r="AT285" i="1"/>
  <c r="AT286" i="1"/>
  <c r="AT288" i="1"/>
  <c r="AT289" i="1"/>
  <c r="AT291" i="1"/>
  <c r="AT293" i="1"/>
  <c r="AT294" i="1"/>
  <c r="AT296" i="1"/>
  <c r="AT298" i="1"/>
  <c r="AT384" i="1"/>
  <c r="AT385" i="1"/>
  <c r="AT386" i="1"/>
  <c r="AT387" i="1"/>
  <c r="AT388" i="1"/>
  <c r="AT94" i="1"/>
  <c r="AT424" i="1"/>
  <c r="AT97" i="1"/>
  <c r="AT425" i="1"/>
  <c r="AT390" i="1"/>
  <c r="AT426" i="1"/>
  <c r="AT427" i="1"/>
  <c r="AT428" i="1"/>
  <c r="AT391" i="1"/>
  <c r="AT393" i="1"/>
  <c r="AT116" i="1"/>
  <c r="AT117" i="1"/>
  <c r="AT119" i="1"/>
  <c r="AT120" i="1"/>
  <c r="AT394" i="1"/>
  <c r="AT395" i="1"/>
  <c r="AT124" i="1"/>
  <c r="AT396" i="1"/>
  <c r="AT130" i="1"/>
  <c r="AT139" i="1"/>
  <c r="AT429" i="1"/>
  <c r="AT300" i="1"/>
  <c r="AT301" i="1"/>
  <c r="AT302" i="1"/>
  <c r="AT303" i="1"/>
  <c r="AT304" i="1"/>
  <c r="AT305" i="1"/>
  <c r="AT307" i="1"/>
  <c r="AT308" i="1"/>
  <c r="AT309" i="1"/>
  <c r="AT310" i="1"/>
  <c r="AT311" i="1"/>
  <c r="AT312" i="1"/>
  <c r="AT313" i="1"/>
  <c r="AT314" i="1"/>
  <c r="AT5" i="1"/>
  <c r="AT315" i="1"/>
  <c r="AT316" i="1"/>
  <c r="AT317" i="1"/>
  <c r="AT318" i="1"/>
  <c r="AT319" i="1"/>
  <c r="AT320" i="1"/>
  <c r="AT321" i="1"/>
  <c r="AT322" i="1"/>
  <c r="AT323" i="1"/>
  <c r="AT397" i="1"/>
  <c r="AT141" i="1"/>
  <c r="AT143" i="1"/>
  <c r="AT398" i="1"/>
  <c r="AT148" i="1"/>
  <c r="AT400" i="1"/>
  <c r="AT149" i="1"/>
  <c r="AT401" i="1"/>
  <c r="AT150" i="1"/>
  <c r="AT151" i="1"/>
  <c r="AT152" i="1"/>
  <c r="AT153" i="1"/>
  <c r="AT402" i="1"/>
  <c r="AT404" i="1"/>
  <c r="AT156" i="1"/>
  <c r="AT159" i="1"/>
  <c r="AT405" i="1"/>
  <c r="AT164" i="1"/>
  <c r="AT165" i="1"/>
  <c r="AT166" i="1"/>
  <c r="AT325" i="1"/>
  <c r="AT327" i="1"/>
  <c r="AT328" i="1"/>
  <c r="AT329" i="1"/>
  <c r="AT330" i="1"/>
  <c r="AT331" i="1"/>
  <c r="AT335" i="1"/>
  <c r="AT336" i="1"/>
  <c r="AT337" i="1"/>
  <c r="AT339" i="1"/>
  <c r="AT8" i="1"/>
  <c r="AT340" i="1"/>
  <c r="AT341" i="1"/>
  <c r="AT342" i="1"/>
  <c r="AT343" i="1"/>
  <c r="AT406" i="1"/>
  <c r="AT407" i="1"/>
  <c r="AT408" i="1"/>
  <c r="AT409" i="1"/>
  <c r="AT169" i="1"/>
  <c r="AT171" i="1"/>
  <c r="AT178" i="1"/>
  <c r="AT179" i="1"/>
  <c r="AT411" i="1"/>
  <c r="AT181" i="1"/>
  <c r="AT183" i="1"/>
  <c r="AT185" i="1"/>
  <c r="AT345" i="1"/>
  <c r="AT348" i="1"/>
  <c r="AT349" i="1"/>
  <c r="AT350" i="1"/>
  <c r="AT351" i="1"/>
  <c r="AT188" i="1"/>
  <c r="AT190" i="1"/>
  <c r="AT412" i="1"/>
  <c r="AT413" i="1"/>
  <c r="AT191" i="1"/>
  <c r="AT193" i="1"/>
  <c r="AT54" i="1"/>
  <c r="AT196" i="1"/>
  <c r="AT197" i="1"/>
  <c r="AT414" i="1"/>
  <c r="AT198" i="1"/>
  <c r="AT199" i="1"/>
  <c r="AT352" i="1"/>
  <c r="AT353" i="1"/>
  <c r="AT354" i="1"/>
  <c r="AT355" i="1"/>
  <c r="AT356" i="1"/>
  <c r="AT357" i="1"/>
  <c r="AT358" i="1"/>
  <c r="AT359" i="1"/>
  <c r="AT415" i="1"/>
  <c r="AT200" i="1"/>
  <c r="AT203" i="1"/>
  <c r="AT204" i="1"/>
  <c r="AT416" i="1"/>
  <c r="AT205" i="1"/>
  <c r="AT206" i="1"/>
  <c r="AT65" i="1"/>
  <c r="AT208" i="1"/>
  <c r="AT211" i="1"/>
  <c r="AT360" i="1"/>
  <c r="AT361" i="1"/>
  <c r="AT362" i="1"/>
  <c r="AT363" i="1"/>
  <c r="AT364" i="1"/>
  <c r="AT365" i="1"/>
  <c r="AT366" i="1"/>
  <c r="AT367" i="1"/>
  <c r="AT212" i="1"/>
  <c r="AT417" i="1"/>
  <c r="AT418" i="1"/>
  <c r="AT213" i="1"/>
  <c r="AT214" i="1"/>
  <c r="AT215" i="1"/>
  <c r="AT216" i="1"/>
  <c r="AT217" i="1"/>
  <c r="AT218" i="1"/>
  <c r="AT219" i="1"/>
  <c r="AT220" i="1"/>
  <c r="AT221" i="1"/>
  <c r="AT222" i="1"/>
  <c r="AT223" i="1"/>
  <c r="AT369" i="1"/>
  <c r="AT13" i="1"/>
  <c r="AT419" i="1"/>
  <c r="AT75" i="1"/>
  <c r="AT224" i="1"/>
  <c r="AT420" i="1"/>
  <c r="AT226" i="1"/>
  <c r="AT227" i="1"/>
  <c r="AT228" i="1"/>
  <c r="AT229" i="1"/>
  <c r="AT231" i="1"/>
  <c r="AT232" i="1"/>
  <c r="AT233" i="1"/>
  <c r="AT234" i="1"/>
  <c r="AT371" i="1"/>
  <c r="AT372" i="1"/>
  <c r="AT373" i="1"/>
  <c r="AT374" i="1"/>
  <c r="AT421" i="1"/>
  <c r="AT84" i="1"/>
  <c r="AT422" i="1"/>
  <c r="AT236" i="1"/>
  <c r="AT237" i="1"/>
  <c r="AT239" i="1"/>
  <c r="AT240" i="1"/>
  <c r="AT242" i="1"/>
  <c r="AT244" i="1"/>
  <c r="AT375" i="1"/>
  <c r="AT376" i="1"/>
  <c r="AT377" i="1"/>
  <c r="AT378" i="1"/>
  <c r="AT379" i="1"/>
  <c r="AT380" i="1"/>
  <c r="AT381" i="1"/>
  <c r="AT382" i="1"/>
  <c r="AT245" i="1"/>
  <c r="AT423" i="1"/>
  <c r="AT247" i="1"/>
  <c r="AT248" i="1"/>
  <c r="AT249" i="1"/>
  <c r="AT430" i="1"/>
  <c r="AT431" i="1"/>
  <c r="AT432" i="1"/>
  <c r="AT433" i="1"/>
  <c r="BE433" i="1" s="1"/>
  <c r="AT434" i="1"/>
  <c r="AT435" i="1"/>
  <c r="AT436" i="1"/>
  <c r="AT437" i="1"/>
  <c r="AT438" i="1"/>
  <c r="AT439" i="1"/>
  <c r="AT440" i="1"/>
  <c r="AT441" i="1"/>
  <c r="BE441" i="1" s="1"/>
  <c r="AT442" i="1"/>
  <c r="AT443" i="1"/>
  <c r="AT444" i="1"/>
  <c r="AT445" i="1"/>
  <c r="AT446" i="1"/>
  <c r="AT447" i="1"/>
  <c r="AT448" i="1"/>
  <c r="AT45" i="1"/>
  <c r="AT115" i="1"/>
  <c r="AT18" i="1"/>
  <c r="AT92" i="1"/>
  <c r="AT20" i="1"/>
  <c r="AT449" i="1"/>
  <c r="AT16" i="1"/>
  <c r="AT7" i="1"/>
  <c r="AT112" i="1"/>
  <c r="BE112" i="1" s="1"/>
  <c r="AT3" i="1"/>
  <c r="AT63" i="1"/>
  <c r="AT392" i="1"/>
  <c r="AT334" i="1"/>
  <c r="AT182" i="1"/>
  <c r="AT163" i="1"/>
  <c r="AT243" i="1"/>
  <c r="AT290" i="1"/>
  <c r="BE290" i="1" s="1"/>
  <c r="AT225" i="1"/>
  <c r="AT59" i="1"/>
  <c r="AT6" i="1"/>
  <c r="AT67" i="1"/>
  <c r="AT96" i="1"/>
  <c r="AT173" i="1"/>
  <c r="AT158" i="1"/>
  <c r="AT133" i="1"/>
  <c r="AT17" i="1"/>
  <c r="AT26" i="1"/>
  <c r="AT114" i="1"/>
  <c r="AT132" i="1"/>
  <c r="AT125" i="1"/>
  <c r="AT246" i="1"/>
  <c r="AT104" i="1"/>
  <c r="AT201" i="1"/>
  <c r="AT19" i="1"/>
  <c r="AT129" i="1"/>
  <c r="AT76" i="1"/>
  <c r="AT32" i="1"/>
  <c r="AT140" i="1"/>
  <c r="AT56" i="1"/>
  <c r="AT162" i="1"/>
  <c r="AT68" i="1"/>
  <c r="AT338" i="1"/>
  <c r="AT23" i="1"/>
  <c r="AT176" i="1"/>
  <c r="AT209" i="1"/>
  <c r="AT49" i="1"/>
  <c r="AT69" i="1"/>
  <c r="AT111" i="1"/>
  <c r="AT344" i="1"/>
  <c r="BE344" i="1" s="1"/>
  <c r="AT31" i="1"/>
  <c r="AT155" i="1"/>
  <c r="AT25" i="1"/>
  <c r="AT107" i="1"/>
  <c r="AT66" i="1"/>
  <c r="AT57" i="1"/>
  <c r="AT142" i="1"/>
  <c r="AT103" i="1"/>
  <c r="BE103" i="1" s="1"/>
  <c r="AT146" i="1"/>
  <c r="AT113" i="1"/>
  <c r="AT131" i="1"/>
  <c r="AT138" i="1"/>
  <c r="AT44" i="1"/>
  <c r="AT90" i="1"/>
  <c r="AT60" i="1"/>
  <c r="AT88" i="1"/>
  <c r="AT145" i="1"/>
  <c r="AT297" i="1"/>
  <c r="AT292" i="1"/>
  <c r="AT170" i="1"/>
  <c r="AT253" i="1"/>
  <c r="AT62" i="1"/>
  <c r="AT10" i="1"/>
  <c r="AT38" i="1"/>
  <c r="BE38" i="1" s="1"/>
  <c r="AT177" i="1"/>
  <c r="AT34" i="1"/>
  <c r="AT99" i="1"/>
  <c r="AT123" i="1"/>
  <c r="AT144" i="1"/>
  <c r="AT287" i="1"/>
  <c r="AT450" i="1"/>
  <c r="AT86" i="1"/>
  <c r="BE86" i="1" s="1"/>
  <c r="AT21" i="1"/>
  <c r="AT47" i="1"/>
  <c r="AT74" i="1"/>
  <c r="AT106" i="1"/>
  <c r="AT194" i="1"/>
  <c r="AT33" i="1"/>
  <c r="AT91" i="1"/>
  <c r="AT207" i="1"/>
  <c r="AT186" i="1"/>
  <c r="AT28" i="1"/>
  <c r="AT100" i="1"/>
  <c r="AT40" i="1"/>
  <c r="BE40" i="1" s="1"/>
  <c r="AT128" i="1"/>
  <c r="AT157" i="1"/>
  <c r="AT127" i="1"/>
  <c r="AT235" i="1"/>
  <c r="AT64" i="1"/>
  <c r="AT53" i="1"/>
  <c r="AT72" i="1"/>
  <c r="AT210" i="1"/>
  <c r="BE210" i="1" s="1"/>
  <c r="AT332" i="1"/>
  <c r="AT324" i="1"/>
  <c r="AT403" i="1"/>
  <c r="AT12" i="1"/>
  <c r="AT43" i="1"/>
  <c r="AT37" i="1"/>
  <c r="AT36" i="1"/>
  <c r="AT11" i="1"/>
  <c r="BE11" i="1" s="1"/>
  <c r="AT82" i="1"/>
  <c r="AT95" i="1"/>
  <c r="AT368" i="1"/>
  <c r="AT118" i="1"/>
  <c r="AT48" i="1"/>
  <c r="AT122" i="1"/>
  <c r="AT187" i="1"/>
  <c r="AT230" i="1"/>
  <c r="AT189" i="1"/>
  <c r="AT241" i="1"/>
  <c r="AT135" i="1"/>
  <c r="AT110" i="1"/>
  <c r="AT238" i="1"/>
  <c r="AT109" i="1"/>
  <c r="AT39" i="1"/>
  <c r="AT121" i="1"/>
  <c r="AT399" i="1"/>
  <c r="AT14" i="1"/>
  <c r="AT306" i="1"/>
  <c r="AT347" i="1"/>
  <c r="AT29" i="1"/>
  <c r="AT195" i="1"/>
  <c r="AT30" i="1"/>
  <c r="AT89" i="1"/>
  <c r="BE89" i="1" s="1"/>
  <c r="AT137" i="1"/>
  <c r="AT389" i="1"/>
  <c r="AT126" i="1"/>
  <c r="AT98" i="1"/>
  <c r="BE98" i="1" s="1"/>
  <c r="AT161" i="1"/>
  <c r="AT160" i="1"/>
  <c r="AT27" i="1"/>
  <c r="AT172" i="1"/>
  <c r="AT295" i="1"/>
  <c r="AT192" i="1"/>
  <c r="AT276" i="1"/>
  <c r="AT333" i="1"/>
  <c r="BE333" i="1" s="1"/>
  <c r="AT51" i="1"/>
  <c r="AT46" i="1"/>
  <c r="AT9" i="1"/>
  <c r="AT35" i="1"/>
  <c r="AT105" i="1"/>
  <c r="AT184" i="1"/>
  <c r="AT134" i="1"/>
  <c r="AT154" i="1"/>
  <c r="AT73" i="1"/>
  <c r="AT326" i="1"/>
  <c r="AT41" i="1"/>
  <c r="AT85" i="1"/>
  <c r="AT346" i="1"/>
  <c r="AT410" i="1"/>
  <c r="AT175" i="1"/>
  <c r="AT79" i="1"/>
  <c r="BE79" i="1" s="1"/>
  <c r="AT168" i="1"/>
  <c r="AT180" i="1"/>
  <c r="AT102" i="1"/>
  <c r="AT299" i="1"/>
  <c r="BE299" i="1" s="1"/>
  <c r="AT383" i="1"/>
  <c r="AT70" i="1"/>
  <c r="AT370" i="1"/>
  <c r="AT83" i="1"/>
  <c r="BE83" i="1" s="1"/>
  <c r="AT77" i="1"/>
  <c r="AT167" i="1"/>
  <c r="AT202" i="1"/>
  <c r="AT2" i="1"/>
  <c r="BE2" i="1" s="1"/>
  <c r="AT58" i="1"/>
  <c r="AT136" i="1"/>
  <c r="AT52" i="1"/>
  <c r="AT15" i="1"/>
  <c r="AT93" i="1"/>
  <c r="AT101" i="1"/>
  <c r="AT108" i="1"/>
  <c r="AT87" i="1"/>
  <c r="AT78" i="1"/>
  <c r="AT174" i="1"/>
  <c r="AT22" i="1"/>
  <c r="AT80" i="1"/>
  <c r="BE80" i="1" s="1"/>
  <c r="AT81" i="1"/>
  <c r="AT147" i="1"/>
  <c r="AT42" i="1"/>
  <c r="AT71" i="1"/>
  <c r="AT50" i="1"/>
  <c r="AT61" i="1"/>
  <c r="AT24" i="1"/>
  <c r="AT4" i="1"/>
  <c r="AT55" i="1"/>
  <c r="AU250" i="1"/>
  <c r="AU251" i="1"/>
  <c r="AU252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BF270" i="1" s="1"/>
  <c r="AU271" i="1"/>
  <c r="AU272" i="1"/>
  <c r="AU273" i="1"/>
  <c r="AU274" i="1"/>
  <c r="AU275" i="1"/>
  <c r="AU277" i="1"/>
  <c r="AU278" i="1"/>
  <c r="AU279" i="1"/>
  <c r="AU280" i="1"/>
  <c r="AU281" i="1"/>
  <c r="AU282" i="1"/>
  <c r="AU283" i="1"/>
  <c r="AU284" i="1"/>
  <c r="AU285" i="1"/>
  <c r="AU286" i="1"/>
  <c r="AU288" i="1"/>
  <c r="AU289" i="1"/>
  <c r="AU291" i="1"/>
  <c r="AU293" i="1"/>
  <c r="AU294" i="1"/>
  <c r="AU296" i="1"/>
  <c r="AU298" i="1"/>
  <c r="AU384" i="1"/>
  <c r="AU385" i="1"/>
  <c r="AU386" i="1"/>
  <c r="AU387" i="1"/>
  <c r="AU388" i="1"/>
  <c r="AU94" i="1"/>
  <c r="AU424" i="1"/>
  <c r="AU97" i="1"/>
  <c r="AU425" i="1"/>
  <c r="AU390" i="1"/>
  <c r="AU426" i="1"/>
  <c r="AU427" i="1"/>
  <c r="AU428" i="1"/>
  <c r="AU391" i="1"/>
  <c r="AU393" i="1"/>
  <c r="AU116" i="1"/>
  <c r="AU117" i="1"/>
  <c r="AU119" i="1"/>
  <c r="AU120" i="1"/>
  <c r="AU394" i="1"/>
  <c r="AU395" i="1"/>
  <c r="AU124" i="1"/>
  <c r="AU396" i="1"/>
  <c r="AU130" i="1"/>
  <c r="AU139" i="1"/>
  <c r="AU429" i="1"/>
  <c r="AU300" i="1"/>
  <c r="AU301" i="1"/>
  <c r="AU302" i="1"/>
  <c r="AU303" i="1"/>
  <c r="AU304" i="1"/>
  <c r="AU305" i="1"/>
  <c r="AU307" i="1"/>
  <c r="AU308" i="1"/>
  <c r="AU309" i="1"/>
  <c r="AU310" i="1"/>
  <c r="AU311" i="1"/>
  <c r="AU312" i="1"/>
  <c r="AU313" i="1"/>
  <c r="AU314" i="1"/>
  <c r="AU5" i="1"/>
  <c r="AU315" i="1"/>
  <c r="AU316" i="1"/>
  <c r="AU317" i="1"/>
  <c r="AU318" i="1"/>
  <c r="AU319" i="1"/>
  <c r="AU320" i="1"/>
  <c r="AU321" i="1"/>
  <c r="AU322" i="1"/>
  <c r="AU323" i="1"/>
  <c r="AU397" i="1"/>
  <c r="AU141" i="1"/>
  <c r="AU143" i="1"/>
  <c r="AU398" i="1"/>
  <c r="AU148" i="1"/>
  <c r="AU400" i="1"/>
  <c r="AU149" i="1"/>
  <c r="AU401" i="1"/>
  <c r="AU150" i="1"/>
  <c r="AU151" i="1"/>
  <c r="AU152" i="1"/>
  <c r="AU153" i="1"/>
  <c r="AU402" i="1"/>
  <c r="AU404" i="1"/>
  <c r="AU156" i="1"/>
  <c r="AU159" i="1"/>
  <c r="AU405" i="1"/>
  <c r="AU164" i="1"/>
  <c r="AU165" i="1"/>
  <c r="AU166" i="1"/>
  <c r="AU325" i="1"/>
  <c r="AU327" i="1"/>
  <c r="AU328" i="1"/>
  <c r="AU329" i="1"/>
  <c r="AU330" i="1"/>
  <c r="AU331" i="1"/>
  <c r="AU335" i="1"/>
  <c r="AU336" i="1"/>
  <c r="AU337" i="1"/>
  <c r="AU339" i="1"/>
  <c r="AU8" i="1"/>
  <c r="AU340" i="1"/>
  <c r="AU341" i="1"/>
  <c r="AU342" i="1"/>
  <c r="AU343" i="1"/>
  <c r="AU406" i="1"/>
  <c r="AU407" i="1"/>
  <c r="AU408" i="1"/>
  <c r="AU409" i="1"/>
  <c r="AU169" i="1"/>
  <c r="AU171" i="1"/>
  <c r="AU178" i="1"/>
  <c r="AU179" i="1"/>
  <c r="AU411" i="1"/>
  <c r="AU181" i="1"/>
  <c r="AU183" i="1"/>
  <c r="AU185" i="1"/>
  <c r="AU345" i="1"/>
  <c r="AU348" i="1"/>
  <c r="AU349" i="1"/>
  <c r="AU350" i="1"/>
  <c r="AU351" i="1"/>
  <c r="AU188" i="1"/>
  <c r="AU190" i="1"/>
  <c r="AU412" i="1"/>
  <c r="AU413" i="1"/>
  <c r="AU191" i="1"/>
  <c r="AU193" i="1"/>
  <c r="AU54" i="1"/>
  <c r="AU196" i="1"/>
  <c r="AU197" i="1"/>
  <c r="AU414" i="1"/>
  <c r="AU198" i="1"/>
  <c r="AU199" i="1"/>
  <c r="AU352" i="1"/>
  <c r="AU353" i="1"/>
  <c r="AU354" i="1"/>
  <c r="AU355" i="1"/>
  <c r="AU356" i="1"/>
  <c r="AU357" i="1"/>
  <c r="AU358" i="1"/>
  <c r="AU359" i="1"/>
  <c r="AU415" i="1"/>
  <c r="AU200" i="1"/>
  <c r="AU203" i="1"/>
  <c r="AU204" i="1"/>
  <c r="AU416" i="1"/>
  <c r="AU205" i="1"/>
  <c r="AU206" i="1"/>
  <c r="AU65" i="1"/>
  <c r="AU208" i="1"/>
  <c r="AU211" i="1"/>
  <c r="AU360" i="1"/>
  <c r="AU361" i="1"/>
  <c r="AU362" i="1"/>
  <c r="AU363" i="1"/>
  <c r="AU364" i="1"/>
  <c r="AU365" i="1"/>
  <c r="AU366" i="1"/>
  <c r="AU367" i="1"/>
  <c r="AU212" i="1"/>
  <c r="AU417" i="1"/>
  <c r="AU418" i="1"/>
  <c r="AU213" i="1"/>
  <c r="AU214" i="1"/>
  <c r="AU215" i="1"/>
  <c r="AU216" i="1"/>
  <c r="AU217" i="1"/>
  <c r="AU218" i="1"/>
  <c r="AU219" i="1"/>
  <c r="AU220" i="1"/>
  <c r="AU221" i="1"/>
  <c r="AU222" i="1"/>
  <c r="AU223" i="1"/>
  <c r="AU369" i="1"/>
  <c r="AU13" i="1"/>
  <c r="AU419" i="1"/>
  <c r="AU75" i="1"/>
  <c r="AU224" i="1"/>
  <c r="AU420" i="1"/>
  <c r="AU226" i="1"/>
  <c r="AU227" i="1"/>
  <c r="AU228" i="1"/>
  <c r="AU229" i="1"/>
  <c r="AU231" i="1"/>
  <c r="AU232" i="1"/>
  <c r="AU233" i="1"/>
  <c r="AU234" i="1"/>
  <c r="AU371" i="1"/>
  <c r="AU372" i="1"/>
  <c r="AU373" i="1"/>
  <c r="AU374" i="1"/>
  <c r="AU421" i="1"/>
  <c r="AU84" i="1"/>
  <c r="AU422" i="1"/>
  <c r="AU236" i="1"/>
  <c r="AU237" i="1"/>
  <c r="AU239" i="1"/>
  <c r="AU240" i="1"/>
  <c r="AU242" i="1"/>
  <c r="AU244" i="1"/>
  <c r="AU375" i="1"/>
  <c r="AU376" i="1"/>
  <c r="AU377" i="1"/>
  <c r="AU378" i="1"/>
  <c r="AU379" i="1"/>
  <c r="AU380" i="1"/>
  <c r="AU381" i="1"/>
  <c r="AU382" i="1"/>
  <c r="AU245" i="1"/>
  <c r="AU423" i="1"/>
  <c r="AU247" i="1"/>
  <c r="AU248" i="1"/>
  <c r="AU24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5" i="1"/>
  <c r="AU115" i="1"/>
  <c r="AU18" i="1"/>
  <c r="AU92" i="1"/>
  <c r="AU20" i="1"/>
  <c r="AU449" i="1"/>
  <c r="AU16" i="1"/>
  <c r="AU7" i="1"/>
  <c r="AU112" i="1"/>
  <c r="AU3" i="1"/>
  <c r="AU63" i="1"/>
  <c r="BF63" i="1" s="1"/>
  <c r="AU392" i="1"/>
  <c r="AU334" i="1"/>
  <c r="AU182" i="1"/>
  <c r="AU163" i="1"/>
  <c r="AU243" i="1"/>
  <c r="AU290" i="1"/>
  <c r="AU225" i="1"/>
  <c r="AU59" i="1"/>
  <c r="BF59" i="1" s="1"/>
  <c r="AU6" i="1"/>
  <c r="AU67" i="1"/>
  <c r="AU96" i="1"/>
  <c r="AU173" i="1"/>
  <c r="AU158" i="1"/>
  <c r="AU133" i="1"/>
  <c r="AU17" i="1"/>
  <c r="AU26" i="1"/>
  <c r="BF26" i="1" s="1"/>
  <c r="AU114" i="1"/>
  <c r="AU132" i="1"/>
  <c r="AU125" i="1"/>
  <c r="AU246" i="1"/>
  <c r="AU104" i="1"/>
  <c r="AU201" i="1"/>
  <c r="AU19" i="1"/>
  <c r="AU129" i="1"/>
  <c r="BF129" i="1" s="1"/>
  <c r="AU76" i="1"/>
  <c r="AU32" i="1"/>
  <c r="AU140" i="1"/>
  <c r="AU56" i="1"/>
  <c r="AU162" i="1"/>
  <c r="AU68" i="1"/>
  <c r="AU338" i="1"/>
  <c r="AU23" i="1"/>
  <c r="BF23" i="1" s="1"/>
  <c r="AU176" i="1"/>
  <c r="AU209" i="1"/>
  <c r="AU49" i="1"/>
  <c r="AU69" i="1"/>
  <c r="AU111" i="1"/>
  <c r="AU344" i="1"/>
  <c r="AU31" i="1"/>
  <c r="AU155" i="1"/>
  <c r="BF155" i="1" s="1"/>
  <c r="AU25" i="1"/>
  <c r="AU107" i="1"/>
  <c r="AU66" i="1"/>
  <c r="AU57" i="1"/>
  <c r="BF57" i="1" s="1"/>
  <c r="AU142" i="1"/>
  <c r="AU103" i="1"/>
  <c r="AU146" i="1"/>
  <c r="AU113" i="1"/>
  <c r="BF113" i="1" s="1"/>
  <c r="AU131" i="1"/>
  <c r="AU138" i="1"/>
  <c r="AU44" i="1"/>
  <c r="AU90" i="1"/>
  <c r="BF90" i="1" s="1"/>
  <c r="AU60" i="1"/>
  <c r="AU88" i="1"/>
  <c r="AU145" i="1"/>
  <c r="AU297" i="1"/>
  <c r="BF297" i="1" s="1"/>
  <c r="AU292" i="1"/>
  <c r="AU170" i="1"/>
  <c r="AU253" i="1"/>
  <c r="AU62" i="1"/>
  <c r="AU10" i="1"/>
  <c r="AU38" i="1"/>
  <c r="AU177" i="1"/>
  <c r="AU34" i="1"/>
  <c r="BF34" i="1" s="1"/>
  <c r="AU99" i="1"/>
  <c r="AU123" i="1"/>
  <c r="AU144" i="1"/>
  <c r="AU287" i="1"/>
  <c r="AU450" i="1"/>
  <c r="AU86" i="1"/>
  <c r="AU21" i="1"/>
  <c r="AU47" i="1"/>
  <c r="BF47" i="1" s="1"/>
  <c r="AU74" i="1"/>
  <c r="AU106" i="1"/>
  <c r="AU194" i="1"/>
  <c r="AU33" i="1"/>
  <c r="BF33" i="1" s="1"/>
  <c r="AU91" i="1"/>
  <c r="AU207" i="1"/>
  <c r="AU186" i="1"/>
  <c r="AU28" i="1"/>
  <c r="BF28" i="1" s="1"/>
  <c r="AU100" i="1"/>
  <c r="AU40" i="1"/>
  <c r="AU128" i="1"/>
  <c r="AU157" i="1"/>
  <c r="BF157" i="1" s="1"/>
  <c r="AU127" i="1"/>
  <c r="AU235" i="1"/>
  <c r="AU64" i="1"/>
  <c r="AU53" i="1"/>
  <c r="BF53" i="1" s="1"/>
  <c r="AU72" i="1"/>
  <c r="AU210" i="1"/>
  <c r="AU332" i="1"/>
  <c r="AU324" i="1"/>
  <c r="BF324" i="1" s="1"/>
  <c r="AU403" i="1"/>
  <c r="AU12" i="1"/>
  <c r="AU43" i="1"/>
  <c r="AU37" i="1"/>
  <c r="BF37" i="1" s="1"/>
  <c r="AU36" i="1"/>
  <c r="AU11" i="1"/>
  <c r="AU82" i="1"/>
  <c r="AU95" i="1"/>
  <c r="AU368" i="1"/>
  <c r="AU118" i="1"/>
  <c r="AU48" i="1"/>
  <c r="AU122" i="1"/>
  <c r="BF122" i="1" s="1"/>
  <c r="AU187" i="1"/>
  <c r="AU230" i="1"/>
  <c r="AU189" i="1"/>
  <c r="AU241" i="1"/>
  <c r="BF241" i="1" s="1"/>
  <c r="AU135" i="1"/>
  <c r="AU110" i="1"/>
  <c r="AU238" i="1"/>
  <c r="AU109" i="1"/>
  <c r="BF109" i="1" s="1"/>
  <c r="AU39" i="1"/>
  <c r="AU121" i="1"/>
  <c r="AU399" i="1"/>
  <c r="AU14" i="1"/>
  <c r="BF14" i="1" s="1"/>
  <c r="AU306" i="1"/>
  <c r="AU347" i="1"/>
  <c r="AU29" i="1"/>
  <c r="AU195" i="1"/>
  <c r="BF195" i="1" s="1"/>
  <c r="AU30" i="1"/>
  <c r="AU89" i="1"/>
  <c r="AU137" i="1"/>
  <c r="AU389" i="1"/>
  <c r="BF389" i="1" s="1"/>
  <c r="AU126" i="1"/>
  <c r="AU98" i="1"/>
  <c r="AU161" i="1"/>
  <c r="AU160" i="1"/>
  <c r="BF160" i="1" s="1"/>
  <c r="AU27" i="1"/>
  <c r="AU172" i="1"/>
  <c r="AU295" i="1"/>
  <c r="AU192" i="1"/>
  <c r="BF192" i="1" s="1"/>
  <c r="AU276" i="1"/>
  <c r="AU333" i="1"/>
  <c r="AU51" i="1"/>
  <c r="AU46" i="1"/>
  <c r="BF46" i="1" s="1"/>
  <c r="AU9" i="1"/>
  <c r="AU35" i="1"/>
  <c r="AU105" i="1"/>
  <c r="AU184" i="1"/>
  <c r="BF184" i="1" s="1"/>
  <c r="AU134" i="1"/>
  <c r="AU154" i="1"/>
  <c r="AU73" i="1"/>
  <c r="AU326" i="1"/>
  <c r="AU41" i="1"/>
  <c r="AU85" i="1"/>
  <c r="AU346" i="1"/>
  <c r="AU410" i="1"/>
  <c r="BF410" i="1" s="1"/>
  <c r="AU175" i="1"/>
  <c r="AU79" i="1"/>
  <c r="AU168" i="1"/>
  <c r="AU180" i="1"/>
  <c r="BF180" i="1" s="1"/>
  <c r="AU102" i="1"/>
  <c r="AU299" i="1"/>
  <c r="AU383" i="1"/>
  <c r="AU70" i="1"/>
  <c r="BF70" i="1" s="1"/>
  <c r="AU370" i="1"/>
  <c r="AU83" i="1"/>
  <c r="AU77" i="1"/>
  <c r="AU167" i="1"/>
  <c r="AU202" i="1"/>
  <c r="AU2" i="1"/>
  <c r="AU58" i="1"/>
  <c r="AU136" i="1"/>
  <c r="BF136" i="1" s="1"/>
  <c r="AU52" i="1"/>
  <c r="AU15" i="1"/>
  <c r="AU93" i="1"/>
  <c r="AU101" i="1"/>
  <c r="AU108" i="1"/>
  <c r="AU87" i="1"/>
  <c r="AU78" i="1"/>
  <c r="AU174" i="1"/>
  <c r="BF174" i="1" s="1"/>
  <c r="AU22" i="1"/>
  <c r="AU80" i="1"/>
  <c r="AU81" i="1"/>
  <c r="AU147" i="1"/>
  <c r="BF147" i="1" s="1"/>
  <c r="AU42" i="1"/>
  <c r="AU71" i="1"/>
  <c r="AU50" i="1"/>
  <c r="AU61" i="1"/>
  <c r="AU24" i="1"/>
  <c r="AU4" i="1"/>
  <c r="AU55" i="1"/>
  <c r="AV250" i="1"/>
  <c r="AV251" i="1"/>
  <c r="AV252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7" i="1"/>
  <c r="AV278" i="1"/>
  <c r="AV279" i="1"/>
  <c r="AV280" i="1"/>
  <c r="AV281" i="1"/>
  <c r="AV282" i="1"/>
  <c r="AV283" i="1"/>
  <c r="AV284" i="1"/>
  <c r="AV285" i="1"/>
  <c r="AV286" i="1"/>
  <c r="AV288" i="1"/>
  <c r="AV289" i="1"/>
  <c r="AV291" i="1"/>
  <c r="AV293" i="1"/>
  <c r="AV294" i="1"/>
  <c r="AV296" i="1"/>
  <c r="AV298" i="1"/>
  <c r="AV384" i="1"/>
  <c r="AV385" i="1"/>
  <c r="AV386" i="1"/>
  <c r="AV387" i="1"/>
  <c r="AV388" i="1"/>
  <c r="AV94" i="1"/>
  <c r="AV424" i="1"/>
  <c r="AV97" i="1"/>
  <c r="AV425" i="1"/>
  <c r="AV390" i="1"/>
  <c r="AV426" i="1"/>
  <c r="AV427" i="1"/>
  <c r="AV428" i="1"/>
  <c r="AV391" i="1"/>
  <c r="AV393" i="1"/>
  <c r="AV116" i="1"/>
  <c r="AV117" i="1"/>
  <c r="AV119" i="1"/>
  <c r="AV120" i="1"/>
  <c r="AV394" i="1"/>
  <c r="AV395" i="1"/>
  <c r="AV124" i="1"/>
  <c r="AV396" i="1"/>
  <c r="AV130" i="1"/>
  <c r="AV139" i="1"/>
  <c r="AV429" i="1"/>
  <c r="AV300" i="1"/>
  <c r="AV301" i="1"/>
  <c r="AV302" i="1"/>
  <c r="AV303" i="1"/>
  <c r="AV304" i="1"/>
  <c r="AV305" i="1"/>
  <c r="AV307" i="1"/>
  <c r="AV308" i="1"/>
  <c r="AV309" i="1"/>
  <c r="AV310" i="1"/>
  <c r="AV311" i="1"/>
  <c r="AV312" i="1"/>
  <c r="AV313" i="1"/>
  <c r="AV314" i="1"/>
  <c r="AV5" i="1"/>
  <c r="AV315" i="1"/>
  <c r="AV316" i="1"/>
  <c r="AV317" i="1"/>
  <c r="AV318" i="1"/>
  <c r="AV319" i="1"/>
  <c r="AV320" i="1"/>
  <c r="AV321" i="1"/>
  <c r="AV322" i="1"/>
  <c r="AV323" i="1"/>
  <c r="AV397" i="1"/>
  <c r="AV141" i="1"/>
  <c r="AV143" i="1"/>
  <c r="AV398" i="1"/>
  <c r="AV148" i="1"/>
  <c r="AV400" i="1"/>
  <c r="AV149" i="1"/>
  <c r="AV401" i="1"/>
  <c r="AV150" i="1"/>
  <c r="AV151" i="1"/>
  <c r="AV152" i="1"/>
  <c r="AV153" i="1"/>
  <c r="AV402" i="1"/>
  <c r="AV404" i="1"/>
  <c r="AV156" i="1"/>
  <c r="AV159" i="1"/>
  <c r="AV405" i="1"/>
  <c r="AV164" i="1"/>
  <c r="AV165" i="1"/>
  <c r="AV166" i="1"/>
  <c r="AV325" i="1"/>
  <c r="AV327" i="1"/>
  <c r="AV328" i="1"/>
  <c r="AV329" i="1"/>
  <c r="AV330" i="1"/>
  <c r="AV331" i="1"/>
  <c r="AV335" i="1"/>
  <c r="AV336" i="1"/>
  <c r="AV337" i="1"/>
  <c r="AV339" i="1"/>
  <c r="AV8" i="1"/>
  <c r="AV340" i="1"/>
  <c r="AV341" i="1"/>
  <c r="AV342" i="1"/>
  <c r="AV343" i="1"/>
  <c r="AV406" i="1"/>
  <c r="AV407" i="1"/>
  <c r="AV408" i="1"/>
  <c r="AV409" i="1"/>
  <c r="AV169" i="1"/>
  <c r="AV171" i="1"/>
  <c r="AV178" i="1"/>
  <c r="AV179" i="1"/>
  <c r="AV411" i="1"/>
  <c r="AV181" i="1"/>
  <c r="AV183" i="1"/>
  <c r="AV185" i="1"/>
  <c r="AV345" i="1"/>
  <c r="AV348" i="1"/>
  <c r="AV349" i="1"/>
  <c r="AV350" i="1"/>
  <c r="AV351" i="1"/>
  <c r="AV188" i="1"/>
  <c r="AV190" i="1"/>
  <c r="AV412" i="1"/>
  <c r="AV413" i="1"/>
  <c r="AV191" i="1"/>
  <c r="AV193" i="1"/>
  <c r="AV54" i="1"/>
  <c r="AV196" i="1"/>
  <c r="AV197" i="1"/>
  <c r="AV414" i="1"/>
  <c r="AV198" i="1"/>
  <c r="AV199" i="1"/>
  <c r="AV352" i="1"/>
  <c r="AV353" i="1"/>
  <c r="AV354" i="1"/>
  <c r="AV355" i="1"/>
  <c r="AV356" i="1"/>
  <c r="AV357" i="1"/>
  <c r="AV358" i="1"/>
  <c r="AV359" i="1"/>
  <c r="AV415" i="1"/>
  <c r="AV200" i="1"/>
  <c r="AV203" i="1"/>
  <c r="AV204" i="1"/>
  <c r="AV416" i="1"/>
  <c r="AV205" i="1"/>
  <c r="AV206" i="1"/>
  <c r="AV65" i="1"/>
  <c r="AV208" i="1"/>
  <c r="AV211" i="1"/>
  <c r="AV360" i="1"/>
  <c r="AV361" i="1"/>
  <c r="AV362" i="1"/>
  <c r="AV363" i="1"/>
  <c r="AV364" i="1"/>
  <c r="AV365" i="1"/>
  <c r="AV366" i="1"/>
  <c r="AV367" i="1"/>
  <c r="AV212" i="1"/>
  <c r="AV417" i="1"/>
  <c r="AV418" i="1"/>
  <c r="AV213" i="1"/>
  <c r="AV214" i="1"/>
  <c r="AV215" i="1"/>
  <c r="AV216" i="1"/>
  <c r="AV217" i="1"/>
  <c r="AV218" i="1"/>
  <c r="AV219" i="1"/>
  <c r="AV220" i="1"/>
  <c r="AV221" i="1"/>
  <c r="AV222" i="1"/>
  <c r="AV223" i="1"/>
  <c r="AV369" i="1"/>
  <c r="AV13" i="1"/>
  <c r="AV419" i="1"/>
  <c r="AV75" i="1"/>
  <c r="AV224" i="1"/>
  <c r="AV420" i="1"/>
  <c r="AV226" i="1"/>
  <c r="AV227" i="1"/>
  <c r="AV228" i="1"/>
  <c r="AV229" i="1"/>
  <c r="AV231" i="1"/>
  <c r="AV232" i="1"/>
  <c r="AV233" i="1"/>
  <c r="AV234" i="1"/>
  <c r="AV371" i="1"/>
  <c r="AV372" i="1"/>
  <c r="AV373" i="1"/>
  <c r="AV374" i="1"/>
  <c r="AV421" i="1"/>
  <c r="AV84" i="1"/>
  <c r="AV422" i="1"/>
  <c r="AV236" i="1"/>
  <c r="AV237" i="1"/>
  <c r="AV239" i="1"/>
  <c r="AV240" i="1"/>
  <c r="AV242" i="1"/>
  <c r="AV244" i="1"/>
  <c r="AV375" i="1"/>
  <c r="AV376" i="1"/>
  <c r="AV377" i="1"/>
  <c r="AV378" i="1"/>
  <c r="AV379" i="1"/>
  <c r="AV380" i="1"/>
  <c r="AV381" i="1"/>
  <c r="AV382" i="1"/>
  <c r="AV245" i="1"/>
  <c r="AV423" i="1"/>
  <c r="AV247" i="1"/>
  <c r="AV248" i="1"/>
  <c r="AV24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5" i="1"/>
  <c r="AV115" i="1"/>
  <c r="AV18" i="1"/>
  <c r="AV92" i="1"/>
  <c r="AV20" i="1"/>
  <c r="AV449" i="1"/>
  <c r="AV16" i="1"/>
  <c r="AV7" i="1"/>
  <c r="AV112" i="1"/>
  <c r="AV3" i="1"/>
  <c r="AV63" i="1"/>
  <c r="AV392" i="1"/>
  <c r="AV334" i="1"/>
  <c r="AV182" i="1"/>
  <c r="AV163" i="1"/>
  <c r="AV243" i="1"/>
  <c r="AV290" i="1"/>
  <c r="AV225" i="1"/>
  <c r="AV59" i="1"/>
  <c r="AV6" i="1"/>
  <c r="AV67" i="1"/>
  <c r="AV96" i="1"/>
  <c r="AV173" i="1"/>
  <c r="AV158" i="1"/>
  <c r="AV133" i="1"/>
  <c r="AV17" i="1"/>
  <c r="AV26" i="1"/>
  <c r="AV114" i="1"/>
  <c r="AV132" i="1"/>
  <c r="AV125" i="1"/>
  <c r="AV246" i="1"/>
  <c r="AV104" i="1"/>
  <c r="AV201" i="1"/>
  <c r="AV19" i="1"/>
  <c r="AV129" i="1"/>
  <c r="AV76" i="1"/>
  <c r="AV32" i="1"/>
  <c r="AV140" i="1"/>
  <c r="AV56" i="1"/>
  <c r="AV162" i="1"/>
  <c r="AV68" i="1"/>
  <c r="AV338" i="1"/>
  <c r="AV23" i="1"/>
  <c r="AV176" i="1"/>
  <c r="AV209" i="1"/>
  <c r="AV49" i="1"/>
  <c r="AV69" i="1"/>
  <c r="AV111" i="1"/>
  <c r="AV344" i="1"/>
  <c r="AV31" i="1"/>
  <c r="AV155" i="1"/>
  <c r="AV25" i="1"/>
  <c r="AV107" i="1"/>
  <c r="AV66" i="1"/>
  <c r="AV57" i="1"/>
  <c r="AV142" i="1"/>
  <c r="AV103" i="1"/>
  <c r="AV146" i="1"/>
  <c r="AV113" i="1"/>
  <c r="AV131" i="1"/>
  <c r="AV138" i="1"/>
  <c r="AV44" i="1"/>
  <c r="AV90" i="1"/>
  <c r="AV60" i="1"/>
  <c r="AV88" i="1"/>
  <c r="AV145" i="1"/>
  <c r="AV297" i="1"/>
  <c r="AV292" i="1"/>
  <c r="AV170" i="1"/>
  <c r="AV253" i="1"/>
  <c r="AV62" i="1"/>
  <c r="AV10" i="1"/>
  <c r="AV38" i="1"/>
  <c r="AV177" i="1"/>
  <c r="AV34" i="1"/>
  <c r="AV99" i="1"/>
  <c r="AV123" i="1"/>
  <c r="AV144" i="1"/>
  <c r="AV287" i="1"/>
  <c r="AV450" i="1"/>
  <c r="AV86" i="1"/>
  <c r="AV21" i="1"/>
  <c r="AV47" i="1"/>
  <c r="AV74" i="1"/>
  <c r="AV106" i="1"/>
  <c r="AV194" i="1"/>
  <c r="AV33" i="1"/>
  <c r="AV91" i="1"/>
  <c r="AV207" i="1"/>
  <c r="AV186" i="1"/>
  <c r="AV28" i="1"/>
  <c r="AV100" i="1"/>
  <c r="AV40" i="1"/>
  <c r="AV128" i="1"/>
  <c r="AV157" i="1"/>
  <c r="AV127" i="1"/>
  <c r="AV235" i="1"/>
  <c r="AV64" i="1"/>
  <c r="AV53" i="1"/>
  <c r="AV72" i="1"/>
  <c r="AV210" i="1"/>
  <c r="AV332" i="1"/>
  <c r="AV324" i="1"/>
  <c r="AV403" i="1"/>
  <c r="AV12" i="1"/>
  <c r="AV43" i="1"/>
  <c r="AV37" i="1"/>
  <c r="AV36" i="1"/>
  <c r="AV11" i="1"/>
  <c r="AV82" i="1"/>
  <c r="AV95" i="1"/>
  <c r="AV368" i="1"/>
  <c r="AV118" i="1"/>
  <c r="AV48" i="1"/>
  <c r="AV122" i="1"/>
  <c r="AV187" i="1"/>
  <c r="AV230" i="1"/>
  <c r="AV189" i="1"/>
  <c r="AV241" i="1"/>
  <c r="AV135" i="1"/>
  <c r="AV110" i="1"/>
  <c r="AV238" i="1"/>
  <c r="AV109" i="1"/>
  <c r="AV39" i="1"/>
  <c r="AV121" i="1"/>
  <c r="AV399" i="1"/>
  <c r="AV14" i="1"/>
  <c r="AV306" i="1"/>
  <c r="AV347" i="1"/>
  <c r="AV29" i="1"/>
  <c r="AV195" i="1"/>
  <c r="AV30" i="1"/>
  <c r="AV89" i="1"/>
  <c r="AV137" i="1"/>
  <c r="AV389" i="1"/>
  <c r="AV126" i="1"/>
  <c r="AV98" i="1"/>
  <c r="AV161" i="1"/>
  <c r="AV160" i="1"/>
  <c r="AV27" i="1"/>
  <c r="AV172" i="1"/>
  <c r="AV295" i="1"/>
  <c r="AV192" i="1"/>
  <c r="AV276" i="1"/>
  <c r="AV333" i="1"/>
  <c r="AV51" i="1"/>
  <c r="AV46" i="1"/>
  <c r="AV9" i="1"/>
  <c r="AV35" i="1"/>
  <c r="AV105" i="1"/>
  <c r="AV184" i="1"/>
  <c r="AV134" i="1"/>
  <c r="AV154" i="1"/>
  <c r="AV73" i="1"/>
  <c r="AV326" i="1"/>
  <c r="AV41" i="1"/>
  <c r="AV85" i="1"/>
  <c r="AV346" i="1"/>
  <c r="AV410" i="1"/>
  <c r="AV175" i="1"/>
  <c r="AV79" i="1"/>
  <c r="AV168" i="1"/>
  <c r="AV180" i="1"/>
  <c r="AV102" i="1"/>
  <c r="AV299" i="1"/>
  <c r="AV383" i="1"/>
  <c r="AV70" i="1"/>
  <c r="AV370" i="1"/>
  <c r="AV83" i="1"/>
  <c r="AV77" i="1"/>
  <c r="AV167" i="1"/>
  <c r="AV202" i="1"/>
  <c r="AV2" i="1"/>
  <c r="AV58" i="1"/>
  <c r="AV136" i="1"/>
  <c r="AV52" i="1"/>
  <c r="AV15" i="1"/>
  <c r="AV93" i="1"/>
  <c r="AV101" i="1"/>
  <c r="AV108" i="1"/>
  <c r="AV87" i="1"/>
  <c r="AV78" i="1"/>
  <c r="AV174" i="1"/>
  <c r="AV22" i="1"/>
  <c r="AV80" i="1"/>
  <c r="AV81" i="1"/>
  <c r="AV147" i="1"/>
  <c r="AV42" i="1"/>
  <c r="AV71" i="1"/>
  <c r="AV50" i="1"/>
  <c r="AV61" i="1"/>
  <c r="AV24" i="1"/>
  <c r="AV4" i="1"/>
  <c r="AV55" i="1"/>
  <c r="AW250" i="1"/>
  <c r="AW251" i="1"/>
  <c r="AW252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7" i="1"/>
  <c r="AW278" i="1"/>
  <c r="AW279" i="1"/>
  <c r="AW280" i="1"/>
  <c r="AW281" i="1"/>
  <c r="AW282" i="1"/>
  <c r="AW283" i="1"/>
  <c r="AW284" i="1"/>
  <c r="AW285" i="1"/>
  <c r="AW286" i="1"/>
  <c r="AW288" i="1"/>
  <c r="AW289" i="1"/>
  <c r="AW291" i="1"/>
  <c r="AW293" i="1"/>
  <c r="AW294" i="1"/>
  <c r="AW296" i="1"/>
  <c r="AW298" i="1"/>
  <c r="AW384" i="1"/>
  <c r="AW385" i="1"/>
  <c r="AW386" i="1"/>
  <c r="AW387" i="1"/>
  <c r="AW388" i="1"/>
  <c r="AW94" i="1"/>
  <c r="AW424" i="1"/>
  <c r="AW97" i="1"/>
  <c r="AW425" i="1"/>
  <c r="AW390" i="1"/>
  <c r="AW426" i="1"/>
  <c r="AW427" i="1"/>
  <c r="AW428" i="1"/>
  <c r="AW391" i="1"/>
  <c r="AW393" i="1"/>
  <c r="AW116" i="1"/>
  <c r="AW117" i="1"/>
  <c r="AW119" i="1"/>
  <c r="AW120" i="1"/>
  <c r="AW394" i="1"/>
  <c r="AW395" i="1"/>
  <c r="AW124" i="1"/>
  <c r="AW396" i="1"/>
  <c r="AW130" i="1"/>
  <c r="AW139" i="1"/>
  <c r="AW429" i="1"/>
  <c r="AW300" i="1"/>
  <c r="AW301" i="1"/>
  <c r="AW302" i="1"/>
  <c r="AW303" i="1"/>
  <c r="AW304" i="1"/>
  <c r="AW305" i="1"/>
  <c r="AW307" i="1"/>
  <c r="AW308" i="1"/>
  <c r="AW309" i="1"/>
  <c r="AW310" i="1"/>
  <c r="AW311" i="1"/>
  <c r="AW312" i="1"/>
  <c r="AW313" i="1"/>
  <c r="AW314" i="1"/>
  <c r="AW5" i="1"/>
  <c r="AW315" i="1"/>
  <c r="AW316" i="1"/>
  <c r="AW317" i="1"/>
  <c r="AW318" i="1"/>
  <c r="AW319" i="1"/>
  <c r="AW320" i="1"/>
  <c r="AW321" i="1"/>
  <c r="AW322" i="1"/>
  <c r="AW323" i="1"/>
  <c r="AW397" i="1"/>
  <c r="AW141" i="1"/>
  <c r="AW143" i="1"/>
  <c r="AW398" i="1"/>
  <c r="AW148" i="1"/>
  <c r="AW400" i="1"/>
  <c r="AW149" i="1"/>
  <c r="AW401" i="1"/>
  <c r="AW150" i="1"/>
  <c r="AW151" i="1"/>
  <c r="AW152" i="1"/>
  <c r="AW153" i="1"/>
  <c r="AW402" i="1"/>
  <c r="AW404" i="1"/>
  <c r="AW156" i="1"/>
  <c r="AW159" i="1"/>
  <c r="AW405" i="1"/>
  <c r="AW164" i="1"/>
  <c r="AW165" i="1"/>
  <c r="AW166" i="1"/>
  <c r="AW325" i="1"/>
  <c r="AW327" i="1"/>
  <c r="AW328" i="1"/>
  <c r="AW329" i="1"/>
  <c r="AW330" i="1"/>
  <c r="AW331" i="1"/>
  <c r="AW335" i="1"/>
  <c r="AW336" i="1"/>
  <c r="AW337" i="1"/>
  <c r="AW339" i="1"/>
  <c r="AW8" i="1"/>
  <c r="AW340" i="1"/>
  <c r="AW341" i="1"/>
  <c r="AW342" i="1"/>
  <c r="AW343" i="1"/>
  <c r="AW406" i="1"/>
  <c r="AW407" i="1"/>
  <c r="AW408" i="1"/>
  <c r="AW409" i="1"/>
  <c r="AW169" i="1"/>
  <c r="AW171" i="1"/>
  <c r="AW178" i="1"/>
  <c r="AW179" i="1"/>
  <c r="AW411" i="1"/>
  <c r="AW181" i="1"/>
  <c r="AW183" i="1"/>
  <c r="AW185" i="1"/>
  <c r="AW345" i="1"/>
  <c r="AW348" i="1"/>
  <c r="AW349" i="1"/>
  <c r="AW350" i="1"/>
  <c r="AW351" i="1"/>
  <c r="AW188" i="1"/>
  <c r="AW190" i="1"/>
  <c r="AW412" i="1"/>
  <c r="AW413" i="1"/>
  <c r="AW191" i="1"/>
  <c r="AW193" i="1"/>
  <c r="AW54" i="1"/>
  <c r="AW196" i="1"/>
  <c r="AW197" i="1"/>
  <c r="AW414" i="1"/>
  <c r="AW198" i="1"/>
  <c r="AW199" i="1"/>
  <c r="AW352" i="1"/>
  <c r="AW353" i="1"/>
  <c r="AW354" i="1"/>
  <c r="AW355" i="1"/>
  <c r="AW356" i="1"/>
  <c r="AW357" i="1"/>
  <c r="AW358" i="1"/>
  <c r="AW359" i="1"/>
  <c r="AW415" i="1"/>
  <c r="AW200" i="1"/>
  <c r="AW203" i="1"/>
  <c r="AW204" i="1"/>
  <c r="AW416" i="1"/>
  <c r="AW205" i="1"/>
  <c r="AW206" i="1"/>
  <c r="AW65" i="1"/>
  <c r="AW208" i="1"/>
  <c r="AW211" i="1"/>
  <c r="AW360" i="1"/>
  <c r="AW361" i="1"/>
  <c r="AW362" i="1"/>
  <c r="AW363" i="1"/>
  <c r="AW364" i="1"/>
  <c r="AW365" i="1"/>
  <c r="AW366" i="1"/>
  <c r="AW367" i="1"/>
  <c r="AW212" i="1"/>
  <c r="AW417" i="1"/>
  <c r="AW418" i="1"/>
  <c r="AW213" i="1"/>
  <c r="AW214" i="1"/>
  <c r="AW215" i="1"/>
  <c r="AW216" i="1"/>
  <c r="AW217" i="1"/>
  <c r="AW218" i="1"/>
  <c r="AW219" i="1"/>
  <c r="AW220" i="1"/>
  <c r="AW221" i="1"/>
  <c r="AW222" i="1"/>
  <c r="AW223" i="1"/>
  <c r="AW369" i="1"/>
  <c r="AW13" i="1"/>
  <c r="AW419" i="1"/>
  <c r="AW75" i="1"/>
  <c r="AW224" i="1"/>
  <c r="AW420" i="1"/>
  <c r="AW226" i="1"/>
  <c r="AW227" i="1"/>
  <c r="AW228" i="1"/>
  <c r="AW229" i="1"/>
  <c r="AW231" i="1"/>
  <c r="AW232" i="1"/>
  <c r="AW233" i="1"/>
  <c r="AW234" i="1"/>
  <c r="AW371" i="1"/>
  <c r="AW372" i="1"/>
  <c r="AW373" i="1"/>
  <c r="AW374" i="1"/>
  <c r="AW421" i="1"/>
  <c r="AW84" i="1"/>
  <c r="AW422" i="1"/>
  <c r="AW236" i="1"/>
  <c r="AW237" i="1"/>
  <c r="AW239" i="1"/>
  <c r="AW240" i="1"/>
  <c r="AW242" i="1"/>
  <c r="AW244" i="1"/>
  <c r="AW375" i="1"/>
  <c r="AW376" i="1"/>
  <c r="AW377" i="1"/>
  <c r="AW378" i="1"/>
  <c r="AW379" i="1"/>
  <c r="AW380" i="1"/>
  <c r="AW381" i="1"/>
  <c r="AW382" i="1"/>
  <c r="AW245" i="1"/>
  <c r="AW423" i="1"/>
  <c r="AW247" i="1"/>
  <c r="AW248" i="1"/>
  <c r="AW24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BH443" i="1" s="1"/>
  <c r="AW444" i="1"/>
  <c r="AW445" i="1"/>
  <c r="AW446" i="1"/>
  <c r="AW447" i="1"/>
  <c r="AW448" i="1"/>
  <c r="AW45" i="1"/>
  <c r="AW115" i="1"/>
  <c r="AW18" i="1"/>
  <c r="AW92" i="1"/>
  <c r="AW20" i="1"/>
  <c r="AW449" i="1"/>
  <c r="AW16" i="1"/>
  <c r="BH16" i="1" s="1"/>
  <c r="AW7" i="1"/>
  <c r="AW112" i="1"/>
  <c r="AW3" i="1"/>
  <c r="AW63" i="1"/>
  <c r="AW392" i="1"/>
  <c r="AW334" i="1"/>
  <c r="AW182" i="1"/>
  <c r="AW163" i="1"/>
  <c r="AW243" i="1"/>
  <c r="AW290" i="1"/>
  <c r="AW225" i="1"/>
  <c r="AW59" i="1"/>
  <c r="AW6" i="1"/>
  <c r="AW67" i="1"/>
  <c r="AW96" i="1"/>
  <c r="AW173" i="1"/>
  <c r="AW158" i="1"/>
  <c r="AW133" i="1"/>
  <c r="AW17" i="1"/>
  <c r="AW26" i="1"/>
  <c r="AW114" i="1"/>
  <c r="AW132" i="1"/>
  <c r="AW125" i="1"/>
  <c r="AW246" i="1"/>
  <c r="AW104" i="1"/>
  <c r="AW201" i="1"/>
  <c r="AW19" i="1"/>
  <c r="AW129" i="1"/>
  <c r="BH129" i="1" s="1"/>
  <c r="AW76" i="1"/>
  <c r="AW32" i="1"/>
  <c r="AW140" i="1"/>
  <c r="AW56" i="1"/>
  <c r="AW162" i="1"/>
  <c r="AW68" i="1"/>
  <c r="AW338" i="1"/>
  <c r="AW23" i="1"/>
  <c r="AW176" i="1"/>
  <c r="AW209" i="1"/>
  <c r="AW49" i="1"/>
  <c r="AW69" i="1"/>
  <c r="AW111" i="1"/>
  <c r="AW344" i="1"/>
  <c r="AW31" i="1"/>
  <c r="AW155" i="1"/>
  <c r="AW25" i="1"/>
  <c r="AW107" i="1"/>
  <c r="AW66" i="1"/>
  <c r="AW57" i="1"/>
  <c r="AW142" i="1"/>
  <c r="AW103" i="1"/>
  <c r="AW146" i="1"/>
  <c r="AW113" i="1"/>
  <c r="AW131" i="1"/>
  <c r="AW138" i="1"/>
  <c r="AW44" i="1"/>
  <c r="AW90" i="1"/>
  <c r="AW60" i="1"/>
  <c r="AW88" i="1"/>
  <c r="AW145" i="1"/>
  <c r="AW297" i="1"/>
  <c r="AW292" i="1"/>
  <c r="AW170" i="1"/>
  <c r="AW253" i="1"/>
  <c r="AW62" i="1"/>
  <c r="BH62" i="1" s="1"/>
  <c r="AW10" i="1"/>
  <c r="AW38" i="1"/>
  <c r="AW177" i="1"/>
  <c r="AW34" i="1"/>
  <c r="AW99" i="1"/>
  <c r="AW123" i="1"/>
  <c r="AW144" i="1"/>
  <c r="AW287" i="1"/>
  <c r="AW450" i="1"/>
  <c r="AW86" i="1"/>
  <c r="AW21" i="1"/>
  <c r="AW47" i="1"/>
  <c r="AW74" i="1"/>
  <c r="AW106" i="1"/>
  <c r="AW194" i="1"/>
  <c r="AW33" i="1"/>
  <c r="AW91" i="1"/>
  <c r="AW207" i="1"/>
  <c r="AW186" i="1"/>
  <c r="AW28" i="1"/>
  <c r="BH28" i="1" s="1"/>
  <c r="AW100" i="1"/>
  <c r="AW40" i="1"/>
  <c r="AW128" i="1"/>
  <c r="AW157" i="1"/>
  <c r="AW127" i="1"/>
  <c r="AW235" i="1"/>
  <c r="AW64" i="1"/>
  <c r="AW53" i="1"/>
  <c r="BH53" i="1" s="1"/>
  <c r="AW72" i="1"/>
  <c r="AW210" i="1"/>
  <c r="AW332" i="1"/>
  <c r="AW324" i="1"/>
  <c r="AW403" i="1"/>
  <c r="AW12" i="1"/>
  <c r="AW43" i="1"/>
  <c r="AW37" i="1"/>
  <c r="AW36" i="1"/>
  <c r="AW11" i="1"/>
  <c r="AW82" i="1"/>
  <c r="AW95" i="1"/>
  <c r="AW368" i="1"/>
  <c r="AW118" i="1"/>
  <c r="AW48" i="1"/>
  <c r="AW122" i="1"/>
  <c r="AW187" i="1"/>
  <c r="AW230" i="1"/>
  <c r="AW189" i="1"/>
  <c r="AW241" i="1"/>
  <c r="AW135" i="1"/>
  <c r="AW110" i="1"/>
  <c r="AW238" i="1"/>
  <c r="AW109" i="1"/>
  <c r="AW39" i="1"/>
  <c r="AW121" i="1"/>
  <c r="AW399" i="1"/>
  <c r="AW14" i="1"/>
  <c r="BH14" i="1" s="1"/>
  <c r="AW306" i="1"/>
  <c r="AW347" i="1"/>
  <c r="AW29" i="1"/>
  <c r="AW195" i="1"/>
  <c r="AW30" i="1"/>
  <c r="AW89" i="1"/>
  <c r="AW137" i="1"/>
  <c r="AW389" i="1"/>
  <c r="BH389" i="1" s="1"/>
  <c r="AW126" i="1"/>
  <c r="AW98" i="1"/>
  <c r="AW161" i="1"/>
  <c r="AW160" i="1"/>
  <c r="AW27" i="1"/>
  <c r="AW172" i="1"/>
  <c r="AW295" i="1"/>
  <c r="AW192" i="1"/>
  <c r="AW276" i="1"/>
  <c r="AW333" i="1"/>
  <c r="AW51" i="1"/>
  <c r="AW46" i="1"/>
  <c r="AW9" i="1"/>
  <c r="AW35" i="1"/>
  <c r="AW105" i="1"/>
  <c r="AW184" i="1"/>
  <c r="AW134" i="1"/>
  <c r="AW154" i="1"/>
  <c r="AW73" i="1"/>
  <c r="AW326" i="1"/>
  <c r="AW41" i="1"/>
  <c r="AW85" i="1"/>
  <c r="AW346" i="1"/>
  <c r="AW410" i="1"/>
  <c r="AW175" i="1"/>
  <c r="AW79" i="1"/>
  <c r="AW168" i="1"/>
  <c r="AW180" i="1"/>
  <c r="BH180" i="1" s="1"/>
  <c r="AW102" i="1"/>
  <c r="AW299" i="1"/>
  <c r="AW383" i="1"/>
  <c r="AW70" i="1"/>
  <c r="AW370" i="1"/>
  <c r="AW83" i="1"/>
  <c r="AW77" i="1"/>
  <c r="AW167" i="1"/>
  <c r="AW202" i="1"/>
  <c r="AW2" i="1"/>
  <c r="AW58" i="1"/>
  <c r="AW136" i="1"/>
  <c r="AW52" i="1"/>
  <c r="AW15" i="1"/>
  <c r="AW93" i="1"/>
  <c r="AW101" i="1"/>
  <c r="AW108" i="1"/>
  <c r="AW87" i="1"/>
  <c r="AW78" i="1"/>
  <c r="AW174" i="1"/>
  <c r="AW22" i="1"/>
  <c r="AW80" i="1"/>
  <c r="AW81" i="1"/>
  <c r="AW147" i="1"/>
  <c r="AW42" i="1"/>
  <c r="AW71" i="1"/>
  <c r="AW50" i="1"/>
  <c r="AW61" i="1"/>
  <c r="BH61" i="1" s="1"/>
  <c r="AW24" i="1"/>
  <c r="AW4" i="1"/>
  <c r="AW55" i="1"/>
  <c r="AX250" i="1"/>
  <c r="BI250" i="1" s="1"/>
  <c r="AX251" i="1"/>
  <c r="AX252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7" i="1"/>
  <c r="AX278" i="1"/>
  <c r="AX279" i="1"/>
  <c r="AX280" i="1"/>
  <c r="AX281" i="1"/>
  <c r="AX282" i="1"/>
  <c r="AX283" i="1"/>
  <c r="AX284" i="1"/>
  <c r="AX285" i="1"/>
  <c r="AX286" i="1"/>
  <c r="AX288" i="1"/>
  <c r="AX289" i="1"/>
  <c r="AX291" i="1"/>
  <c r="AX293" i="1"/>
  <c r="AX294" i="1"/>
  <c r="AX296" i="1"/>
  <c r="AX298" i="1"/>
  <c r="AX384" i="1"/>
  <c r="AX385" i="1"/>
  <c r="AX386" i="1"/>
  <c r="AX387" i="1"/>
  <c r="AX388" i="1"/>
  <c r="AX94" i="1"/>
  <c r="AX424" i="1"/>
  <c r="AX97" i="1"/>
  <c r="AX425" i="1"/>
  <c r="AX390" i="1"/>
  <c r="AX426" i="1"/>
  <c r="AX427" i="1"/>
  <c r="AX428" i="1"/>
  <c r="AX391" i="1"/>
  <c r="AX393" i="1"/>
  <c r="AX116" i="1"/>
  <c r="AX117" i="1"/>
  <c r="AX119" i="1"/>
  <c r="AX120" i="1"/>
  <c r="AX394" i="1"/>
  <c r="AX395" i="1"/>
  <c r="AX124" i="1"/>
  <c r="AX396" i="1"/>
  <c r="AX130" i="1"/>
  <c r="AX139" i="1"/>
  <c r="AX429" i="1"/>
  <c r="AX300" i="1"/>
  <c r="AX301" i="1"/>
  <c r="AX302" i="1"/>
  <c r="AX303" i="1"/>
  <c r="AX304" i="1"/>
  <c r="AX305" i="1"/>
  <c r="AX307" i="1"/>
  <c r="AX308" i="1"/>
  <c r="AX309" i="1"/>
  <c r="AX310" i="1"/>
  <c r="AX311" i="1"/>
  <c r="AX312" i="1"/>
  <c r="AX313" i="1"/>
  <c r="AX314" i="1"/>
  <c r="AX5" i="1"/>
  <c r="AX315" i="1"/>
  <c r="AX316" i="1"/>
  <c r="AX317" i="1"/>
  <c r="AX318" i="1"/>
  <c r="AX319" i="1"/>
  <c r="AX320" i="1"/>
  <c r="AX321" i="1"/>
  <c r="AX322" i="1"/>
  <c r="AX323" i="1"/>
  <c r="AX397" i="1"/>
  <c r="AX141" i="1"/>
  <c r="AX143" i="1"/>
  <c r="AX398" i="1"/>
  <c r="AX148" i="1"/>
  <c r="AX400" i="1"/>
  <c r="AX149" i="1"/>
  <c r="AX401" i="1"/>
  <c r="AX150" i="1"/>
  <c r="AX151" i="1"/>
  <c r="AX152" i="1"/>
  <c r="AX153" i="1"/>
  <c r="AX402" i="1"/>
  <c r="AX404" i="1"/>
  <c r="AX156" i="1"/>
  <c r="AX159" i="1"/>
  <c r="AX405" i="1"/>
  <c r="AX164" i="1"/>
  <c r="AX165" i="1"/>
  <c r="AX166" i="1"/>
  <c r="AX325" i="1"/>
  <c r="AX327" i="1"/>
  <c r="AX328" i="1"/>
  <c r="AX329" i="1"/>
  <c r="AX330" i="1"/>
  <c r="AX331" i="1"/>
  <c r="AX335" i="1"/>
  <c r="AX336" i="1"/>
  <c r="AX337" i="1"/>
  <c r="AX339" i="1"/>
  <c r="AX8" i="1"/>
  <c r="AX340" i="1"/>
  <c r="AX341" i="1"/>
  <c r="AX342" i="1"/>
  <c r="AX343" i="1"/>
  <c r="AX406" i="1"/>
  <c r="AX407" i="1"/>
  <c r="AX408" i="1"/>
  <c r="AX409" i="1"/>
  <c r="AX169" i="1"/>
  <c r="AX171" i="1"/>
  <c r="AX178" i="1"/>
  <c r="AX179" i="1"/>
  <c r="AX411" i="1"/>
  <c r="AX181" i="1"/>
  <c r="AX183" i="1"/>
  <c r="AX185" i="1"/>
  <c r="AX345" i="1"/>
  <c r="AX348" i="1"/>
  <c r="AX349" i="1"/>
  <c r="AX350" i="1"/>
  <c r="AX351" i="1"/>
  <c r="AX188" i="1"/>
  <c r="AX190" i="1"/>
  <c r="AX412" i="1"/>
  <c r="AX413" i="1"/>
  <c r="AX191" i="1"/>
  <c r="AX193" i="1"/>
  <c r="AX54" i="1"/>
  <c r="AX196" i="1"/>
  <c r="AX197" i="1"/>
  <c r="AX414" i="1"/>
  <c r="AX198" i="1"/>
  <c r="AX199" i="1"/>
  <c r="AX352" i="1"/>
  <c r="AX353" i="1"/>
  <c r="AX354" i="1"/>
  <c r="AX355" i="1"/>
  <c r="AX356" i="1"/>
  <c r="AX357" i="1"/>
  <c r="AX358" i="1"/>
  <c r="AX359" i="1"/>
  <c r="AX415" i="1"/>
  <c r="AX200" i="1"/>
  <c r="AX203" i="1"/>
  <c r="AX204" i="1"/>
  <c r="AX416" i="1"/>
  <c r="AX205" i="1"/>
  <c r="AX206" i="1"/>
  <c r="AX65" i="1"/>
  <c r="AX208" i="1"/>
  <c r="AX211" i="1"/>
  <c r="AX360" i="1"/>
  <c r="AX361" i="1"/>
  <c r="AX362" i="1"/>
  <c r="AX363" i="1"/>
  <c r="AX364" i="1"/>
  <c r="AX365" i="1"/>
  <c r="AX366" i="1"/>
  <c r="AX367" i="1"/>
  <c r="AX212" i="1"/>
  <c r="AX417" i="1"/>
  <c r="AX418" i="1"/>
  <c r="AX213" i="1"/>
  <c r="AX214" i="1"/>
  <c r="AX215" i="1"/>
  <c r="AX216" i="1"/>
  <c r="AX217" i="1"/>
  <c r="AX218" i="1"/>
  <c r="AX219" i="1"/>
  <c r="AX220" i="1"/>
  <c r="AX221" i="1"/>
  <c r="AX222" i="1"/>
  <c r="AX223" i="1"/>
  <c r="AX369" i="1"/>
  <c r="AX13" i="1"/>
  <c r="AX419" i="1"/>
  <c r="AX75" i="1"/>
  <c r="AX224" i="1"/>
  <c r="AX420" i="1"/>
  <c r="AX226" i="1"/>
  <c r="AX227" i="1"/>
  <c r="AX228" i="1"/>
  <c r="AX229" i="1"/>
  <c r="AX231" i="1"/>
  <c r="AX232" i="1"/>
  <c r="AX233" i="1"/>
  <c r="AX234" i="1"/>
  <c r="AX371" i="1"/>
  <c r="AX372" i="1"/>
  <c r="AX373" i="1"/>
  <c r="AX374" i="1"/>
  <c r="AX421" i="1"/>
  <c r="AX84" i="1"/>
  <c r="AX422" i="1"/>
  <c r="AX236" i="1"/>
  <c r="AX237" i="1"/>
  <c r="AX239" i="1"/>
  <c r="AX240" i="1"/>
  <c r="AX242" i="1"/>
  <c r="AX244" i="1"/>
  <c r="AX375" i="1"/>
  <c r="AX376" i="1"/>
  <c r="AX377" i="1"/>
  <c r="AX378" i="1"/>
  <c r="AX379" i="1"/>
  <c r="AX380" i="1"/>
  <c r="AX381" i="1"/>
  <c r="AX382" i="1"/>
  <c r="AX245" i="1"/>
  <c r="AX423" i="1"/>
  <c r="AX247" i="1"/>
  <c r="AX248" i="1"/>
  <c r="AX249" i="1"/>
  <c r="AX430" i="1"/>
  <c r="AX431" i="1"/>
  <c r="AX432" i="1"/>
  <c r="AX433" i="1"/>
  <c r="AX434" i="1"/>
  <c r="AX435" i="1"/>
  <c r="AX436" i="1"/>
  <c r="AX437" i="1"/>
  <c r="BI437" i="1" s="1"/>
  <c r="AX438" i="1"/>
  <c r="AX439" i="1"/>
  <c r="AX440" i="1"/>
  <c r="AX441" i="1"/>
  <c r="AX442" i="1"/>
  <c r="AX443" i="1"/>
  <c r="AX444" i="1"/>
  <c r="AX445" i="1"/>
  <c r="BI445" i="1" s="1"/>
  <c r="AX446" i="1"/>
  <c r="AX447" i="1"/>
  <c r="AX448" i="1"/>
  <c r="AX45" i="1"/>
  <c r="AX115" i="1"/>
  <c r="AX18" i="1"/>
  <c r="AX92" i="1"/>
  <c r="AX20" i="1"/>
  <c r="BI20" i="1" s="1"/>
  <c r="AX449" i="1"/>
  <c r="AX16" i="1"/>
  <c r="AX7" i="1"/>
  <c r="AX112" i="1"/>
  <c r="AX3" i="1"/>
  <c r="AX63" i="1"/>
  <c r="AX392" i="1"/>
  <c r="AX334" i="1"/>
  <c r="BI334" i="1" s="1"/>
  <c r="AX182" i="1"/>
  <c r="AX163" i="1"/>
  <c r="AX243" i="1"/>
  <c r="AX290" i="1"/>
  <c r="AX225" i="1"/>
  <c r="AX59" i="1"/>
  <c r="AX6" i="1"/>
  <c r="AX67" i="1"/>
  <c r="BI67" i="1" s="1"/>
  <c r="AX96" i="1"/>
  <c r="AX173" i="1"/>
  <c r="AX158" i="1"/>
  <c r="AX133" i="1"/>
  <c r="AX17" i="1"/>
  <c r="AX26" i="1"/>
  <c r="AX114" i="1"/>
  <c r="AX132" i="1"/>
  <c r="BI132" i="1" s="1"/>
  <c r="AX125" i="1"/>
  <c r="AX246" i="1"/>
  <c r="AX104" i="1"/>
  <c r="AX201" i="1"/>
  <c r="AX19" i="1"/>
  <c r="AX129" i="1"/>
  <c r="AX76" i="1"/>
  <c r="AX32" i="1"/>
  <c r="BI32" i="1" s="1"/>
  <c r="AX140" i="1"/>
  <c r="AX56" i="1"/>
  <c r="AX162" i="1"/>
  <c r="AX68" i="1"/>
  <c r="AX338" i="1"/>
  <c r="BI338" i="1" s="1"/>
  <c r="AX23" i="1"/>
  <c r="AX176" i="1"/>
  <c r="AX209" i="1"/>
  <c r="BI209" i="1" s="1"/>
  <c r="AX49" i="1"/>
  <c r="AX69" i="1"/>
  <c r="AX111" i="1"/>
  <c r="AX344" i="1"/>
  <c r="AX31" i="1"/>
  <c r="AX155" i="1"/>
  <c r="AX25" i="1"/>
  <c r="AX107" i="1"/>
  <c r="BI107" i="1" s="1"/>
  <c r="AX66" i="1"/>
  <c r="AX57" i="1"/>
  <c r="AX142" i="1"/>
  <c r="AX103" i="1"/>
  <c r="AX146" i="1"/>
  <c r="AX113" i="1"/>
  <c r="AX131" i="1"/>
  <c r="AX138" i="1"/>
  <c r="BI138" i="1" s="1"/>
  <c r="AX44" i="1"/>
  <c r="AX90" i="1"/>
  <c r="AX60" i="1"/>
  <c r="AX88" i="1"/>
  <c r="AX145" i="1"/>
  <c r="AX297" i="1"/>
  <c r="AX292" i="1"/>
  <c r="AX170" i="1"/>
  <c r="BI170" i="1" s="1"/>
  <c r="AX253" i="1"/>
  <c r="AX62" i="1"/>
  <c r="AX10" i="1"/>
  <c r="AX38" i="1"/>
  <c r="BI38" i="1" s="1"/>
  <c r="AX177" i="1"/>
  <c r="AX34" i="1"/>
  <c r="AX99" i="1"/>
  <c r="AX123" i="1"/>
  <c r="BI123" i="1" s="1"/>
  <c r="AX144" i="1"/>
  <c r="AX287" i="1"/>
  <c r="AX450" i="1"/>
  <c r="AX86" i="1"/>
  <c r="BI86" i="1" s="1"/>
  <c r="AX21" i="1"/>
  <c r="AX47" i="1"/>
  <c r="AX74" i="1"/>
  <c r="AX106" i="1"/>
  <c r="AX194" i="1"/>
  <c r="AX33" i="1"/>
  <c r="AX91" i="1"/>
  <c r="AX207" i="1"/>
  <c r="AX186" i="1"/>
  <c r="AX28" i="1"/>
  <c r="AX100" i="1"/>
  <c r="AX40" i="1"/>
  <c r="AX128" i="1"/>
  <c r="AX157" i="1"/>
  <c r="AX127" i="1"/>
  <c r="AX235" i="1"/>
  <c r="AX64" i="1"/>
  <c r="AX53" i="1"/>
  <c r="AX72" i="1"/>
  <c r="AX210" i="1"/>
  <c r="AX332" i="1"/>
  <c r="AX324" i="1"/>
  <c r="AX403" i="1"/>
  <c r="AX12" i="1"/>
  <c r="AX43" i="1"/>
  <c r="AX37" i="1"/>
  <c r="AX36" i="1"/>
  <c r="AX11" i="1"/>
  <c r="AX82" i="1"/>
  <c r="AX95" i="1"/>
  <c r="AX368" i="1"/>
  <c r="AX118" i="1"/>
  <c r="AX48" i="1"/>
  <c r="AX122" i="1"/>
  <c r="AX187" i="1"/>
  <c r="AX230" i="1"/>
  <c r="AX189" i="1"/>
  <c r="AX241" i="1"/>
  <c r="AX135" i="1"/>
  <c r="AX110" i="1"/>
  <c r="AX238" i="1"/>
  <c r="AX109" i="1"/>
  <c r="AX39" i="1"/>
  <c r="AX121" i="1"/>
  <c r="AX399" i="1"/>
  <c r="AX14" i="1"/>
  <c r="AX306" i="1"/>
  <c r="AX347" i="1"/>
  <c r="AX29" i="1"/>
  <c r="AX195" i="1"/>
  <c r="AX30" i="1"/>
  <c r="AX89" i="1"/>
  <c r="AX137" i="1"/>
  <c r="AX389" i="1"/>
  <c r="AX126" i="1"/>
  <c r="AX98" i="1"/>
  <c r="AX161" i="1"/>
  <c r="AX160" i="1"/>
  <c r="AX27" i="1"/>
  <c r="AX172" i="1"/>
  <c r="AX295" i="1"/>
  <c r="AX192" i="1"/>
  <c r="AX276" i="1"/>
  <c r="AX333" i="1"/>
  <c r="AX51" i="1"/>
  <c r="AX46" i="1"/>
  <c r="AX9" i="1"/>
  <c r="AX35" i="1"/>
  <c r="AX105" i="1"/>
  <c r="AX184" i="1"/>
  <c r="AX134" i="1"/>
  <c r="AX154" i="1"/>
  <c r="AX73" i="1"/>
  <c r="BI73" i="1" s="1"/>
  <c r="AX326" i="1"/>
  <c r="AX41" i="1"/>
  <c r="AX85" i="1"/>
  <c r="AX346" i="1"/>
  <c r="AX410" i="1"/>
  <c r="AX175" i="1"/>
  <c r="AX79" i="1"/>
  <c r="AX168" i="1"/>
  <c r="AX180" i="1"/>
  <c r="AX102" i="1"/>
  <c r="AX299" i="1"/>
  <c r="AX383" i="1"/>
  <c r="AX70" i="1"/>
  <c r="AX370" i="1"/>
  <c r="AX83" i="1"/>
  <c r="AX77" i="1"/>
  <c r="BI77" i="1" s="1"/>
  <c r="AX167" i="1"/>
  <c r="AX202" i="1"/>
  <c r="AX2" i="1"/>
  <c r="AX58" i="1"/>
  <c r="AX136" i="1"/>
  <c r="AX52" i="1"/>
  <c r="AX15" i="1"/>
  <c r="AX93" i="1"/>
  <c r="AX101" i="1"/>
  <c r="AX108" i="1"/>
  <c r="AX87" i="1"/>
  <c r="AX78" i="1"/>
  <c r="AX174" i="1"/>
  <c r="AX22" i="1"/>
  <c r="AX80" i="1"/>
  <c r="AX81" i="1"/>
  <c r="AX147" i="1"/>
  <c r="AX42" i="1"/>
  <c r="AX71" i="1"/>
  <c r="AX50" i="1"/>
  <c r="AX61" i="1"/>
  <c r="AX24" i="1"/>
  <c r="AX4" i="1"/>
  <c r="AX55" i="1"/>
  <c r="AY250" i="1"/>
  <c r="AY251" i="1"/>
  <c r="AY252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7" i="1"/>
  <c r="AY278" i="1"/>
  <c r="AY279" i="1"/>
  <c r="AY280" i="1"/>
  <c r="AY281" i="1"/>
  <c r="AY282" i="1"/>
  <c r="AY283" i="1"/>
  <c r="AY284" i="1"/>
  <c r="AY285" i="1"/>
  <c r="AY286" i="1"/>
  <c r="AY288" i="1"/>
  <c r="AY289" i="1"/>
  <c r="AY291" i="1"/>
  <c r="AY293" i="1"/>
  <c r="AY294" i="1"/>
  <c r="AY296" i="1"/>
  <c r="AY298" i="1"/>
  <c r="AY384" i="1"/>
  <c r="AY385" i="1"/>
  <c r="AY386" i="1"/>
  <c r="AY387" i="1"/>
  <c r="AY388" i="1"/>
  <c r="AY94" i="1"/>
  <c r="AY424" i="1"/>
  <c r="AY97" i="1"/>
  <c r="AY425" i="1"/>
  <c r="AY390" i="1"/>
  <c r="AY426" i="1"/>
  <c r="AY427" i="1"/>
  <c r="AY428" i="1"/>
  <c r="AY391" i="1"/>
  <c r="AY393" i="1"/>
  <c r="AY116" i="1"/>
  <c r="AY117" i="1"/>
  <c r="AY119" i="1"/>
  <c r="AY120" i="1"/>
  <c r="AY394" i="1"/>
  <c r="AY395" i="1"/>
  <c r="AY124" i="1"/>
  <c r="AY396" i="1"/>
  <c r="AY130" i="1"/>
  <c r="AY139" i="1"/>
  <c r="AY429" i="1"/>
  <c r="AY300" i="1"/>
  <c r="AY301" i="1"/>
  <c r="AY302" i="1"/>
  <c r="AY303" i="1"/>
  <c r="AY304" i="1"/>
  <c r="AY305" i="1"/>
  <c r="AY307" i="1"/>
  <c r="AY308" i="1"/>
  <c r="AY309" i="1"/>
  <c r="AY310" i="1"/>
  <c r="AY311" i="1"/>
  <c r="AY312" i="1"/>
  <c r="AY313" i="1"/>
  <c r="AY314" i="1"/>
  <c r="AY5" i="1"/>
  <c r="AY315" i="1"/>
  <c r="AY316" i="1"/>
  <c r="AY317" i="1"/>
  <c r="AY318" i="1"/>
  <c r="AY319" i="1"/>
  <c r="AY320" i="1"/>
  <c r="AY321" i="1"/>
  <c r="AY322" i="1"/>
  <c r="AY323" i="1"/>
  <c r="AY397" i="1"/>
  <c r="AY141" i="1"/>
  <c r="AY143" i="1"/>
  <c r="AY398" i="1"/>
  <c r="AY148" i="1"/>
  <c r="AY400" i="1"/>
  <c r="AY149" i="1"/>
  <c r="AY401" i="1"/>
  <c r="AY150" i="1"/>
  <c r="AY151" i="1"/>
  <c r="AY152" i="1"/>
  <c r="AY153" i="1"/>
  <c r="AY402" i="1"/>
  <c r="AY404" i="1"/>
  <c r="AY156" i="1"/>
  <c r="AY159" i="1"/>
  <c r="AY405" i="1"/>
  <c r="AY164" i="1"/>
  <c r="AY165" i="1"/>
  <c r="AY166" i="1"/>
  <c r="AY325" i="1"/>
  <c r="AY327" i="1"/>
  <c r="AY328" i="1"/>
  <c r="AY329" i="1"/>
  <c r="AY330" i="1"/>
  <c r="AY331" i="1"/>
  <c r="AY335" i="1"/>
  <c r="AY336" i="1"/>
  <c r="AY337" i="1"/>
  <c r="AY339" i="1"/>
  <c r="AY8" i="1"/>
  <c r="AY340" i="1"/>
  <c r="AY341" i="1"/>
  <c r="AY342" i="1"/>
  <c r="AY343" i="1"/>
  <c r="AY406" i="1"/>
  <c r="AY407" i="1"/>
  <c r="AY408" i="1"/>
  <c r="AY409" i="1"/>
  <c r="AY169" i="1"/>
  <c r="AY171" i="1"/>
  <c r="AY178" i="1"/>
  <c r="AY179" i="1"/>
  <c r="AY411" i="1"/>
  <c r="AY181" i="1"/>
  <c r="AY183" i="1"/>
  <c r="AY185" i="1"/>
  <c r="AY345" i="1"/>
  <c r="AY348" i="1"/>
  <c r="AY349" i="1"/>
  <c r="AY350" i="1"/>
  <c r="AY351" i="1"/>
  <c r="AY188" i="1"/>
  <c r="AY190" i="1"/>
  <c r="AY412" i="1"/>
  <c r="AY413" i="1"/>
  <c r="AY191" i="1"/>
  <c r="AY193" i="1"/>
  <c r="AY54" i="1"/>
  <c r="AY196" i="1"/>
  <c r="AY197" i="1"/>
  <c r="AY414" i="1"/>
  <c r="AY198" i="1"/>
  <c r="AY199" i="1"/>
  <c r="AY352" i="1"/>
  <c r="AY353" i="1"/>
  <c r="AY354" i="1"/>
  <c r="AY355" i="1"/>
  <c r="AY356" i="1"/>
  <c r="AY357" i="1"/>
  <c r="AY358" i="1"/>
  <c r="AY359" i="1"/>
  <c r="AY415" i="1"/>
  <c r="AY200" i="1"/>
  <c r="AY203" i="1"/>
  <c r="AY204" i="1"/>
  <c r="AY416" i="1"/>
  <c r="AY205" i="1"/>
  <c r="AY206" i="1"/>
  <c r="AY65" i="1"/>
  <c r="AY208" i="1"/>
  <c r="AY211" i="1"/>
  <c r="AY360" i="1"/>
  <c r="AY361" i="1"/>
  <c r="AY362" i="1"/>
  <c r="AY363" i="1"/>
  <c r="AY364" i="1"/>
  <c r="AY365" i="1"/>
  <c r="AY366" i="1"/>
  <c r="AY367" i="1"/>
  <c r="AY212" i="1"/>
  <c r="AY417" i="1"/>
  <c r="AY418" i="1"/>
  <c r="AY213" i="1"/>
  <c r="AY214" i="1"/>
  <c r="AY215" i="1"/>
  <c r="AY216" i="1"/>
  <c r="AY217" i="1"/>
  <c r="AY218" i="1"/>
  <c r="AY219" i="1"/>
  <c r="AY220" i="1"/>
  <c r="AY221" i="1"/>
  <c r="AY222" i="1"/>
  <c r="AY223" i="1"/>
  <c r="AY369" i="1"/>
  <c r="AY13" i="1"/>
  <c r="AY419" i="1"/>
  <c r="AY75" i="1"/>
  <c r="AY224" i="1"/>
  <c r="AY420" i="1"/>
  <c r="AY226" i="1"/>
  <c r="AY227" i="1"/>
  <c r="AY228" i="1"/>
  <c r="AY229" i="1"/>
  <c r="AY231" i="1"/>
  <c r="AY232" i="1"/>
  <c r="AY233" i="1"/>
  <c r="AY234" i="1"/>
  <c r="AY371" i="1"/>
  <c r="AY372" i="1"/>
  <c r="AY373" i="1"/>
  <c r="AY374" i="1"/>
  <c r="AY421" i="1"/>
  <c r="AY84" i="1"/>
  <c r="AY422" i="1"/>
  <c r="AY236" i="1"/>
  <c r="AY237" i="1"/>
  <c r="AY239" i="1"/>
  <c r="AY240" i="1"/>
  <c r="AY242" i="1"/>
  <c r="AY244" i="1"/>
  <c r="AY375" i="1"/>
  <c r="AY376" i="1"/>
  <c r="AY377" i="1"/>
  <c r="AY378" i="1"/>
  <c r="AY379" i="1"/>
  <c r="AY380" i="1"/>
  <c r="AY381" i="1"/>
  <c r="AY382" i="1"/>
  <c r="AY245" i="1"/>
  <c r="AY423" i="1"/>
  <c r="AY247" i="1"/>
  <c r="AY248" i="1"/>
  <c r="AY24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5" i="1"/>
  <c r="AY115" i="1"/>
  <c r="AY18" i="1"/>
  <c r="AY92" i="1"/>
  <c r="AY20" i="1"/>
  <c r="AY449" i="1"/>
  <c r="AY16" i="1"/>
  <c r="AY7" i="1"/>
  <c r="AY112" i="1"/>
  <c r="AY3" i="1"/>
  <c r="AY63" i="1"/>
  <c r="AY392" i="1"/>
  <c r="AY334" i="1"/>
  <c r="AY182" i="1"/>
  <c r="AY163" i="1"/>
  <c r="AY243" i="1"/>
  <c r="AY290" i="1"/>
  <c r="AY225" i="1"/>
  <c r="AY59" i="1"/>
  <c r="AY6" i="1"/>
  <c r="AY67" i="1"/>
  <c r="AY96" i="1"/>
  <c r="AY173" i="1"/>
  <c r="AY158" i="1"/>
  <c r="AY133" i="1"/>
  <c r="AY17" i="1"/>
  <c r="AY26" i="1"/>
  <c r="AY114" i="1"/>
  <c r="AY132" i="1"/>
  <c r="AY125" i="1"/>
  <c r="AY246" i="1"/>
  <c r="AY104" i="1"/>
  <c r="AY201" i="1"/>
  <c r="AY19" i="1"/>
  <c r="AY129" i="1"/>
  <c r="AY76" i="1"/>
  <c r="AY32" i="1"/>
  <c r="AY140" i="1"/>
  <c r="AY56" i="1"/>
  <c r="AY162" i="1"/>
  <c r="AY68" i="1"/>
  <c r="AY338" i="1"/>
  <c r="AY23" i="1"/>
  <c r="AY176" i="1"/>
  <c r="AY209" i="1"/>
  <c r="AY49" i="1"/>
  <c r="AY69" i="1"/>
  <c r="AY111" i="1"/>
  <c r="AY344" i="1"/>
  <c r="AY31" i="1"/>
  <c r="AY155" i="1"/>
  <c r="AY25" i="1"/>
  <c r="AY107" i="1"/>
  <c r="AY66" i="1"/>
  <c r="AY57" i="1"/>
  <c r="AY142" i="1"/>
  <c r="AY103" i="1"/>
  <c r="AY146" i="1"/>
  <c r="AY113" i="1"/>
  <c r="AY131" i="1"/>
  <c r="AY138" i="1"/>
  <c r="AY44" i="1"/>
  <c r="AY90" i="1"/>
  <c r="AY60" i="1"/>
  <c r="AY88" i="1"/>
  <c r="AY145" i="1"/>
  <c r="AY297" i="1"/>
  <c r="AY292" i="1"/>
  <c r="AY170" i="1"/>
  <c r="AY253" i="1"/>
  <c r="AY62" i="1"/>
  <c r="AY10" i="1"/>
  <c r="AY38" i="1"/>
  <c r="AY177" i="1"/>
  <c r="AY34" i="1"/>
  <c r="AY99" i="1"/>
  <c r="AY123" i="1"/>
  <c r="AY144" i="1"/>
  <c r="AY287" i="1"/>
  <c r="AY450" i="1"/>
  <c r="AY86" i="1"/>
  <c r="AY21" i="1"/>
  <c r="AY47" i="1"/>
  <c r="AY74" i="1"/>
  <c r="AY106" i="1"/>
  <c r="AY194" i="1"/>
  <c r="AY33" i="1"/>
  <c r="AY91" i="1"/>
  <c r="AY207" i="1"/>
  <c r="AY186" i="1"/>
  <c r="AY28" i="1"/>
  <c r="AY100" i="1"/>
  <c r="AY40" i="1"/>
  <c r="AY128" i="1"/>
  <c r="AY157" i="1"/>
  <c r="AY127" i="1"/>
  <c r="AY235" i="1"/>
  <c r="AY64" i="1"/>
  <c r="AY53" i="1"/>
  <c r="AY72" i="1"/>
  <c r="AY210" i="1"/>
  <c r="AY332" i="1"/>
  <c r="AY324" i="1"/>
  <c r="AY403" i="1"/>
  <c r="AY12" i="1"/>
  <c r="AY43" i="1"/>
  <c r="AY37" i="1"/>
  <c r="AY36" i="1"/>
  <c r="AY11" i="1"/>
  <c r="AY82" i="1"/>
  <c r="AY95" i="1"/>
  <c r="AY368" i="1"/>
  <c r="AY118" i="1"/>
  <c r="AY48" i="1"/>
  <c r="AY122" i="1"/>
  <c r="AY187" i="1"/>
  <c r="AY230" i="1"/>
  <c r="AY189" i="1"/>
  <c r="AY241" i="1"/>
  <c r="AY135" i="1"/>
  <c r="AY110" i="1"/>
  <c r="AY238" i="1"/>
  <c r="AY109" i="1"/>
  <c r="AY39" i="1"/>
  <c r="AY121" i="1"/>
  <c r="AY399" i="1"/>
  <c r="AY14" i="1"/>
  <c r="AY306" i="1"/>
  <c r="AY347" i="1"/>
  <c r="AY29" i="1"/>
  <c r="AY195" i="1"/>
  <c r="AY30" i="1"/>
  <c r="AY89" i="1"/>
  <c r="AY137" i="1"/>
  <c r="AY389" i="1"/>
  <c r="AY126" i="1"/>
  <c r="AY98" i="1"/>
  <c r="AY161" i="1"/>
  <c r="AY160" i="1"/>
  <c r="AY27" i="1"/>
  <c r="AY172" i="1"/>
  <c r="AY295" i="1"/>
  <c r="AY192" i="1"/>
  <c r="AY276" i="1"/>
  <c r="AY333" i="1"/>
  <c r="AY51" i="1"/>
  <c r="AY46" i="1"/>
  <c r="AY9" i="1"/>
  <c r="AY35" i="1"/>
  <c r="AY105" i="1"/>
  <c r="AY184" i="1"/>
  <c r="AY134" i="1"/>
  <c r="AY154" i="1"/>
  <c r="AY73" i="1"/>
  <c r="AY326" i="1"/>
  <c r="AY41" i="1"/>
  <c r="AY85" i="1"/>
  <c r="AY346" i="1"/>
  <c r="AY410" i="1"/>
  <c r="AY175" i="1"/>
  <c r="AY79" i="1"/>
  <c r="AY168" i="1"/>
  <c r="AY180" i="1"/>
  <c r="AY102" i="1"/>
  <c r="AY299" i="1"/>
  <c r="AY383" i="1"/>
  <c r="AY70" i="1"/>
  <c r="AY370" i="1"/>
  <c r="AY83" i="1"/>
  <c r="AY77" i="1"/>
  <c r="AY167" i="1"/>
  <c r="AY202" i="1"/>
  <c r="AY2" i="1"/>
  <c r="AY58" i="1"/>
  <c r="AY136" i="1"/>
  <c r="AY52" i="1"/>
  <c r="AY15" i="1"/>
  <c r="AY93" i="1"/>
  <c r="AY101" i="1"/>
  <c r="AY108" i="1"/>
  <c r="AY87" i="1"/>
  <c r="AY78" i="1"/>
  <c r="AY174" i="1"/>
  <c r="AY22" i="1"/>
  <c r="AY80" i="1"/>
  <c r="AY81" i="1"/>
  <c r="AY147" i="1"/>
  <c r="AY42" i="1"/>
  <c r="AY71" i="1"/>
  <c r="AY50" i="1"/>
  <c r="AY61" i="1"/>
  <c r="AY24" i="1"/>
  <c r="AY4" i="1"/>
  <c r="AY55" i="1"/>
  <c r="BA317" i="1"/>
  <c r="BA353" i="1"/>
  <c r="BA242" i="1"/>
  <c r="BA131" i="1"/>
  <c r="BA175" i="1"/>
  <c r="BB387" i="1"/>
  <c r="BB205" i="1"/>
  <c r="BB247" i="1"/>
  <c r="BF61" i="1"/>
  <c r="BN250" i="1"/>
  <c r="BN251" i="1"/>
  <c r="BN252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7" i="1"/>
  <c r="BN278" i="1"/>
  <c r="BN279" i="1"/>
  <c r="BN280" i="1"/>
  <c r="BN281" i="1"/>
  <c r="BN282" i="1"/>
  <c r="BN283" i="1"/>
  <c r="BN284" i="1"/>
  <c r="BN285" i="1"/>
  <c r="BN286" i="1"/>
  <c r="BN288" i="1"/>
  <c r="BN289" i="1"/>
  <c r="BN291" i="1"/>
  <c r="BN293" i="1"/>
  <c r="BN294" i="1"/>
  <c r="BN296" i="1"/>
  <c r="BN298" i="1"/>
  <c r="BN384" i="1"/>
  <c r="BN385" i="1"/>
  <c r="BN386" i="1"/>
  <c r="BN387" i="1"/>
  <c r="BN388" i="1"/>
  <c r="BN94" i="1"/>
  <c r="BN424" i="1"/>
  <c r="BN97" i="1"/>
  <c r="BN425" i="1"/>
  <c r="BN390" i="1"/>
  <c r="BN426" i="1"/>
  <c r="BN427" i="1"/>
  <c r="BN428" i="1"/>
  <c r="BN391" i="1"/>
  <c r="BN393" i="1"/>
  <c r="BN116" i="1"/>
  <c r="BN117" i="1"/>
  <c r="BN119" i="1"/>
  <c r="BN120" i="1"/>
  <c r="BN394" i="1"/>
  <c r="BN395" i="1"/>
  <c r="BN124" i="1"/>
  <c r="BN396" i="1"/>
  <c r="BN130" i="1"/>
  <c r="BN139" i="1"/>
  <c r="BN429" i="1"/>
  <c r="BN300" i="1"/>
  <c r="BN301" i="1"/>
  <c r="BN302" i="1"/>
  <c r="BN303" i="1"/>
  <c r="BN304" i="1"/>
  <c r="BN305" i="1"/>
  <c r="BN307" i="1"/>
  <c r="BN308" i="1"/>
  <c r="BN309" i="1"/>
  <c r="BN310" i="1"/>
  <c r="BN311" i="1"/>
  <c r="BN312" i="1"/>
  <c r="BN313" i="1"/>
  <c r="BN314" i="1"/>
  <c r="BN5" i="1"/>
  <c r="BN315" i="1"/>
  <c r="BN316" i="1"/>
  <c r="BN317" i="1"/>
  <c r="BN318" i="1"/>
  <c r="BN319" i="1"/>
  <c r="BN320" i="1"/>
  <c r="BN321" i="1"/>
  <c r="BN322" i="1"/>
  <c r="BN323" i="1"/>
  <c r="BN397" i="1"/>
  <c r="BN141" i="1"/>
  <c r="BN143" i="1"/>
  <c r="BN398" i="1"/>
  <c r="BN148" i="1"/>
  <c r="BN400" i="1"/>
  <c r="BN149" i="1"/>
  <c r="BN401" i="1"/>
  <c r="BN150" i="1"/>
  <c r="BN151" i="1"/>
  <c r="BN152" i="1"/>
  <c r="BN153" i="1"/>
  <c r="BN402" i="1"/>
  <c r="BN404" i="1"/>
  <c r="BN156" i="1"/>
  <c r="BN159" i="1"/>
  <c r="BN405" i="1"/>
  <c r="BN164" i="1"/>
  <c r="BN165" i="1"/>
  <c r="BN166" i="1"/>
  <c r="BN325" i="1"/>
  <c r="BN327" i="1"/>
  <c r="BN328" i="1"/>
  <c r="BN329" i="1"/>
  <c r="BN330" i="1"/>
  <c r="BN331" i="1"/>
  <c r="BN335" i="1"/>
  <c r="BN336" i="1"/>
  <c r="BN337" i="1"/>
  <c r="BN339" i="1"/>
  <c r="BN8" i="1"/>
  <c r="BN340" i="1"/>
  <c r="BN341" i="1"/>
  <c r="BN342" i="1"/>
  <c r="BN343" i="1"/>
  <c r="BN406" i="1"/>
  <c r="BN407" i="1"/>
  <c r="BN408" i="1"/>
  <c r="BN409" i="1"/>
  <c r="BN169" i="1"/>
  <c r="BN171" i="1"/>
  <c r="BN178" i="1"/>
  <c r="BN179" i="1"/>
  <c r="BN411" i="1"/>
  <c r="BN181" i="1"/>
  <c r="BN183" i="1"/>
  <c r="BN185" i="1"/>
  <c r="BN345" i="1"/>
  <c r="BN348" i="1"/>
  <c r="BN349" i="1"/>
  <c r="BN350" i="1"/>
  <c r="BN351" i="1"/>
  <c r="BN188" i="1"/>
  <c r="BN190" i="1"/>
  <c r="BN412" i="1"/>
  <c r="BN413" i="1"/>
  <c r="BN191" i="1"/>
  <c r="BN193" i="1"/>
  <c r="BN54" i="1"/>
  <c r="BN196" i="1"/>
  <c r="BN197" i="1"/>
  <c r="BN414" i="1"/>
  <c r="BN198" i="1"/>
  <c r="BN199" i="1"/>
  <c r="BN352" i="1"/>
  <c r="BN353" i="1"/>
  <c r="BN354" i="1"/>
  <c r="BN355" i="1"/>
  <c r="BN356" i="1"/>
  <c r="BN357" i="1"/>
  <c r="BN358" i="1"/>
  <c r="BN359" i="1"/>
  <c r="BN415" i="1"/>
  <c r="BN200" i="1"/>
  <c r="BN203" i="1"/>
  <c r="BN204" i="1"/>
  <c r="BN416" i="1"/>
  <c r="BN205" i="1"/>
  <c r="BN206" i="1"/>
  <c r="BN65" i="1"/>
  <c r="BN208" i="1"/>
  <c r="BN211" i="1"/>
  <c r="BN360" i="1"/>
  <c r="BN361" i="1"/>
  <c r="BN362" i="1"/>
  <c r="BN363" i="1"/>
  <c r="BN364" i="1"/>
  <c r="BN365" i="1"/>
  <c r="BN366" i="1"/>
  <c r="BN367" i="1"/>
  <c r="BN212" i="1"/>
  <c r="BN417" i="1"/>
  <c r="BN418" i="1"/>
  <c r="BN213" i="1"/>
  <c r="BN214" i="1"/>
  <c r="BN215" i="1"/>
  <c r="BN216" i="1"/>
  <c r="BN217" i="1"/>
  <c r="BN218" i="1"/>
  <c r="BN219" i="1"/>
  <c r="BN220" i="1"/>
  <c r="BN221" i="1"/>
  <c r="BN222" i="1"/>
  <c r="BN223" i="1"/>
  <c r="BN369" i="1"/>
  <c r="BN13" i="1"/>
  <c r="BN419" i="1"/>
  <c r="BN75" i="1"/>
  <c r="BN224" i="1"/>
  <c r="BN420" i="1"/>
  <c r="BN226" i="1"/>
  <c r="BN227" i="1"/>
  <c r="BN228" i="1"/>
  <c r="BN229" i="1"/>
  <c r="BN231" i="1"/>
  <c r="BN232" i="1"/>
  <c r="BN233" i="1"/>
  <c r="BN234" i="1"/>
  <c r="BN371" i="1"/>
  <c r="BN372" i="1"/>
  <c r="BN373" i="1"/>
  <c r="BN374" i="1"/>
  <c r="BN421" i="1"/>
  <c r="BN84" i="1"/>
  <c r="BN422" i="1"/>
  <c r="BN236" i="1"/>
  <c r="BN237" i="1"/>
  <c r="BN239" i="1"/>
  <c r="BN240" i="1"/>
  <c r="BN242" i="1"/>
  <c r="BN244" i="1"/>
  <c r="BN375" i="1"/>
  <c r="BN376" i="1"/>
  <c r="BN377" i="1"/>
  <c r="BN378" i="1"/>
  <c r="BN379" i="1"/>
  <c r="BN380" i="1"/>
  <c r="BN381" i="1"/>
  <c r="BN382" i="1"/>
  <c r="BN245" i="1"/>
  <c r="BN423" i="1"/>
  <c r="BN247" i="1"/>
  <c r="BN248" i="1"/>
  <c r="BN24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5" i="1"/>
  <c r="BN115" i="1"/>
  <c r="BN18" i="1"/>
  <c r="BN92" i="1"/>
  <c r="BN20" i="1"/>
  <c r="BN449" i="1"/>
  <c r="BN16" i="1"/>
  <c r="BN7" i="1"/>
  <c r="BN112" i="1"/>
  <c r="BN3" i="1"/>
  <c r="BN63" i="1"/>
  <c r="BN392" i="1"/>
  <c r="BN334" i="1"/>
  <c r="BN182" i="1"/>
  <c r="BN163" i="1"/>
  <c r="BN243" i="1"/>
  <c r="BN290" i="1"/>
  <c r="BN225" i="1"/>
  <c r="BN59" i="1"/>
  <c r="BN6" i="1"/>
  <c r="BN67" i="1"/>
  <c r="BN96" i="1"/>
  <c r="BN173" i="1"/>
  <c r="BN158" i="1"/>
  <c r="BN133" i="1"/>
  <c r="BN17" i="1"/>
  <c r="BN26" i="1"/>
  <c r="BN114" i="1"/>
  <c r="BN132" i="1"/>
  <c r="BN125" i="1"/>
  <c r="BN246" i="1"/>
  <c r="BN104" i="1"/>
  <c r="BN201" i="1"/>
  <c r="BN19" i="1"/>
  <c r="BN129" i="1"/>
  <c r="BN76" i="1"/>
  <c r="BN32" i="1"/>
  <c r="BN140" i="1"/>
  <c r="BN56" i="1"/>
  <c r="BN162" i="1"/>
  <c r="BN68" i="1"/>
  <c r="BN338" i="1"/>
  <c r="BN23" i="1"/>
  <c r="BN176" i="1"/>
  <c r="BN209" i="1"/>
  <c r="BN49" i="1"/>
  <c r="BN69" i="1"/>
  <c r="BN111" i="1"/>
  <c r="BN344" i="1"/>
  <c r="BN31" i="1"/>
  <c r="BN155" i="1"/>
  <c r="BN25" i="1"/>
  <c r="BN107" i="1"/>
  <c r="BN66" i="1"/>
  <c r="BN57" i="1"/>
  <c r="BN142" i="1"/>
  <c r="BN103" i="1"/>
  <c r="BN146" i="1"/>
  <c r="BN113" i="1"/>
  <c r="BN131" i="1"/>
  <c r="BN138" i="1"/>
  <c r="BN44" i="1"/>
  <c r="BN90" i="1"/>
  <c r="BN60" i="1"/>
  <c r="BN88" i="1"/>
  <c r="BN145" i="1"/>
  <c r="BN297" i="1"/>
  <c r="BN292" i="1"/>
  <c r="BN170" i="1"/>
  <c r="BN253" i="1"/>
  <c r="BN62" i="1"/>
  <c r="BN10" i="1"/>
  <c r="BN38" i="1"/>
  <c r="BN177" i="1"/>
  <c r="BN34" i="1"/>
  <c r="BN99" i="1"/>
  <c r="BN123" i="1"/>
  <c r="BN144" i="1"/>
  <c r="BN287" i="1"/>
  <c r="BN450" i="1"/>
  <c r="BN86" i="1"/>
  <c r="BN21" i="1"/>
  <c r="BN47" i="1"/>
  <c r="BN74" i="1"/>
  <c r="BN106" i="1"/>
  <c r="BN194" i="1"/>
  <c r="BN33" i="1"/>
  <c r="BN91" i="1"/>
  <c r="BN207" i="1"/>
  <c r="BN186" i="1"/>
  <c r="BN28" i="1"/>
  <c r="BN100" i="1"/>
  <c r="BN40" i="1"/>
  <c r="BN128" i="1"/>
  <c r="BN157" i="1"/>
  <c r="BN127" i="1"/>
  <c r="BN235" i="1"/>
  <c r="BN64" i="1"/>
  <c r="BN53" i="1"/>
  <c r="BN72" i="1"/>
  <c r="BN210" i="1"/>
  <c r="BN332" i="1"/>
  <c r="BN324" i="1"/>
  <c r="BN403" i="1"/>
  <c r="BN12" i="1"/>
  <c r="BN43" i="1"/>
  <c r="BN37" i="1"/>
  <c r="BN36" i="1"/>
  <c r="BN11" i="1"/>
  <c r="BN82" i="1"/>
  <c r="BN95" i="1"/>
  <c r="BN368" i="1"/>
  <c r="BN118" i="1"/>
  <c r="BN48" i="1"/>
  <c r="BN122" i="1"/>
  <c r="BN187" i="1"/>
  <c r="BN230" i="1"/>
  <c r="BN189" i="1"/>
  <c r="BN241" i="1"/>
  <c r="BN135" i="1"/>
  <c r="BN110" i="1"/>
  <c r="BN238" i="1"/>
  <c r="BN109" i="1"/>
  <c r="BN39" i="1"/>
  <c r="BN121" i="1"/>
  <c r="BN399" i="1"/>
  <c r="BN14" i="1"/>
  <c r="BN306" i="1"/>
  <c r="BN347" i="1"/>
  <c r="BN29" i="1"/>
  <c r="BN195" i="1"/>
  <c r="BN30" i="1"/>
  <c r="BN89" i="1"/>
  <c r="BN137" i="1"/>
  <c r="BN389" i="1"/>
  <c r="BN126" i="1"/>
  <c r="BN98" i="1"/>
  <c r="BN161" i="1"/>
  <c r="BN160" i="1"/>
  <c r="BN27" i="1"/>
  <c r="BN172" i="1"/>
  <c r="BN295" i="1"/>
  <c r="BN192" i="1"/>
  <c r="BN276" i="1"/>
  <c r="BN333" i="1"/>
  <c r="BN51" i="1"/>
  <c r="BN46" i="1"/>
  <c r="BN9" i="1"/>
  <c r="BN35" i="1"/>
  <c r="BN105" i="1"/>
  <c r="BN184" i="1"/>
  <c r="BN134" i="1"/>
  <c r="BN154" i="1"/>
  <c r="BN73" i="1"/>
  <c r="BN326" i="1"/>
  <c r="BN41" i="1"/>
  <c r="BN85" i="1"/>
  <c r="BN346" i="1"/>
  <c r="BN410" i="1"/>
  <c r="BN175" i="1"/>
  <c r="BN79" i="1"/>
  <c r="BN168" i="1"/>
  <c r="BN180" i="1"/>
  <c r="BN102" i="1"/>
  <c r="BN299" i="1"/>
  <c r="BN383" i="1"/>
  <c r="BN70" i="1"/>
  <c r="BN370" i="1"/>
  <c r="BN83" i="1"/>
  <c r="BN77" i="1"/>
  <c r="BN167" i="1"/>
  <c r="BN202" i="1"/>
  <c r="BN2" i="1"/>
  <c r="BN58" i="1"/>
  <c r="BN136" i="1"/>
  <c r="BN52" i="1"/>
  <c r="BN15" i="1"/>
  <c r="BN93" i="1"/>
  <c r="BN101" i="1"/>
  <c r="BN108" i="1"/>
  <c r="BN87" i="1"/>
  <c r="BN78" i="1"/>
  <c r="BN174" i="1"/>
  <c r="BN22" i="1"/>
  <c r="BN80" i="1"/>
  <c r="BN81" i="1"/>
  <c r="BN147" i="1"/>
  <c r="BN42" i="1"/>
  <c r="BN71" i="1"/>
  <c r="BN50" i="1"/>
  <c r="BN61" i="1"/>
  <c r="BN24" i="1"/>
  <c r="BN4" i="1"/>
  <c r="BN55" i="1"/>
  <c r="BI4" i="1" l="1"/>
  <c r="BI71" i="1"/>
  <c r="BI80" i="1"/>
  <c r="BI87" i="1"/>
  <c r="BI2" i="1"/>
  <c r="BI83" i="1"/>
  <c r="BI299" i="1"/>
  <c r="BI79" i="1"/>
  <c r="BI85" i="1"/>
  <c r="BI154" i="1"/>
  <c r="BI35" i="1"/>
  <c r="BI333" i="1"/>
  <c r="BI172" i="1"/>
  <c r="BI98" i="1"/>
  <c r="BI89" i="1"/>
  <c r="BI347" i="1"/>
  <c r="BI121" i="1"/>
  <c r="BI110" i="1"/>
  <c r="BI230" i="1"/>
  <c r="BI118" i="1"/>
  <c r="BI11" i="1"/>
  <c r="BI12" i="1"/>
  <c r="BI210" i="1"/>
  <c r="BI235" i="1"/>
  <c r="BI40" i="1"/>
  <c r="BI207" i="1"/>
  <c r="BI106" i="1"/>
  <c r="BK103" i="1"/>
  <c r="BK344" i="1"/>
  <c r="BK433" i="1"/>
  <c r="BH377" i="1"/>
  <c r="BK15" i="1"/>
  <c r="BH424" i="1"/>
  <c r="BK441" i="1"/>
  <c r="BE213" i="1"/>
  <c r="BE394" i="1"/>
  <c r="BE91" i="1"/>
  <c r="BB380" i="1"/>
  <c r="BB362" i="1"/>
  <c r="BB352" i="1"/>
  <c r="BB337" i="1"/>
  <c r="BB402" i="1"/>
  <c r="BB316" i="1"/>
  <c r="BB120" i="1"/>
  <c r="BB386" i="1"/>
  <c r="BA245" i="1"/>
  <c r="BA84" i="1"/>
  <c r="BA227" i="1"/>
  <c r="BA215" i="1"/>
  <c r="BA204" i="1"/>
  <c r="BA355" i="1"/>
  <c r="BA340" i="1"/>
  <c r="BA329" i="1"/>
  <c r="BA429" i="1"/>
  <c r="BA391" i="1"/>
  <c r="BA247" i="1"/>
  <c r="BB381" i="1"/>
  <c r="BB377" i="1"/>
  <c r="BB242" i="1"/>
  <c r="BB236" i="1"/>
  <c r="BB374" i="1"/>
  <c r="BA234" i="1"/>
  <c r="BA229" i="1"/>
  <c r="BA420" i="1"/>
  <c r="BB13" i="1"/>
  <c r="BB221" i="1"/>
  <c r="BB217" i="1"/>
  <c r="BB213" i="1"/>
  <c r="BB367" i="1"/>
  <c r="BA363" i="1"/>
  <c r="BB211" i="1"/>
  <c r="BA205" i="1"/>
  <c r="BB200" i="1"/>
  <c r="BA357" i="1"/>
  <c r="BB353" i="1"/>
  <c r="BB414" i="1"/>
  <c r="BA193" i="1"/>
  <c r="BA190" i="1"/>
  <c r="BA349" i="1"/>
  <c r="BA183" i="1"/>
  <c r="BA178" i="1"/>
  <c r="BA408" i="1"/>
  <c r="BA342" i="1"/>
  <c r="BA339" i="1"/>
  <c r="BB331" i="1"/>
  <c r="BB327" i="1"/>
  <c r="BB404" i="1"/>
  <c r="BB151" i="1"/>
  <c r="BB400" i="1"/>
  <c r="BB141" i="1"/>
  <c r="BA321" i="1"/>
  <c r="BB317" i="1"/>
  <c r="BB314" i="1"/>
  <c r="BA310" i="1"/>
  <c r="BA305" i="1"/>
  <c r="BB301" i="1"/>
  <c r="BB130" i="1"/>
  <c r="BA394" i="1"/>
  <c r="BB116" i="1"/>
  <c r="BB427" i="1"/>
  <c r="BB97" i="1"/>
  <c r="BA298" i="1"/>
  <c r="BA291" i="1"/>
  <c r="BA285" i="1"/>
  <c r="BA281" i="1"/>
  <c r="BA277" i="1"/>
  <c r="BA272" i="1"/>
  <c r="BB268" i="1"/>
  <c r="BA264" i="1"/>
  <c r="BB260" i="1"/>
  <c r="BB256" i="1"/>
  <c r="BB251" i="1"/>
  <c r="BA24" i="1"/>
  <c r="BA42" i="1"/>
  <c r="BA134" i="1"/>
  <c r="BA126" i="1"/>
  <c r="BA30" i="1"/>
  <c r="BA39" i="1"/>
  <c r="BA368" i="1"/>
  <c r="BA36" i="1"/>
  <c r="BA127" i="1"/>
  <c r="BA100" i="1"/>
  <c r="BA91" i="1"/>
  <c r="BA450" i="1"/>
  <c r="BA99" i="1"/>
  <c r="BA10" i="1"/>
  <c r="BA60" i="1"/>
  <c r="BA142" i="1"/>
  <c r="BA111" i="1"/>
  <c r="BA162" i="1"/>
  <c r="BA104" i="1"/>
  <c r="BA114" i="1"/>
  <c r="BA6" i="1"/>
  <c r="BA392" i="1"/>
  <c r="BA7" i="1"/>
  <c r="BA92" i="1"/>
  <c r="BA448" i="1"/>
  <c r="BA444" i="1"/>
  <c r="BA436" i="1"/>
  <c r="BA432" i="1"/>
  <c r="BB420" i="1"/>
  <c r="BB183" i="1"/>
  <c r="BB264" i="1"/>
  <c r="BA97" i="1"/>
  <c r="BB281" i="1"/>
  <c r="BB310" i="1"/>
  <c r="BA213" i="1"/>
  <c r="BB339" i="1"/>
  <c r="BB394" i="1"/>
  <c r="BA404" i="1"/>
  <c r="BB193" i="1"/>
  <c r="BA200" i="1"/>
  <c r="BA130" i="1"/>
  <c r="BB178" i="1"/>
  <c r="BB321" i="1"/>
  <c r="BB277" i="1"/>
  <c r="BB234" i="1"/>
  <c r="BB363" i="1"/>
  <c r="BB190" i="1"/>
  <c r="BB272" i="1"/>
  <c r="BA221" i="1"/>
  <c r="BA211" i="1"/>
  <c r="BA331" i="1"/>
  <c r="BI239" i="1"/>
  <c r="BI65" i="1"/>
  <c r="BI323" i="1"/>
  <c r="BB305" i="1"/>
  <c r="BB298" i="1"/>
  <c r="BA151" i="1"/>
  <c r="BA314" i="1"/>
  <c r="BA256" i="1"/>
  <c r="BB357" i="1"/>
  <c r="BB408" i="1"/>
  <c r="BB291" i="1"/>
  <c r="BA400" i="1"/>
  <c r="BB229" i="1"/>
  <c r="BB349" i="1"/>
  <c r="BB342" i="1"/>
  <c r="BB285" i="1"/>
  <c r="BI382" i="1"/>
  <c r="BI244" i="1"/>
  <c r="BI421" i="1"/>
  <c r="BI231" i="1"/>
  <c r="BI419" i="1"/>
  <c r="BI218" i="1"/>
  <c r="BK214" i="1"/>
  <c r="BI212" i="1"/>
  <c r="BK364" i="1"/>
  <c r="BI360" i="1"/>
  <c r="BI203" i="1"/>
  <c r="BI354" i="1"/>
  <c r="BI54" i="1"/>
  <c r="BI350" i="1"/>
  <c r="BI179" i="1"/>
  <c r="BI343" i="1"/>
  <c r="BK8" i="1"/>
  <c r="BI335" i="1"/>
  <c r="BK328" i="1"/>
  <c r="BI165" i="1"/>
  <c r="BI152" i="1"/>
  <c r="BI143" i="1"/>
  <c r="BI318" i="1"/>
  <c r="BI311" i="1"/>
  <c r="BI302" i="1"/>
  <c r="BI395" i="1"/>
  <c r="BK117" i="1"/>
  <c r="BI428" i="1"/>
  <c r="BK425" i="1"/>
  <c r="BI388" i="1"/>
  <c r="BD115" i="1"/>
  <c r="BB3" i="1"/>
  <c r="BB449" i="1"/>
  <c r="BB115" i="1"/>
  <c r="BA249" i="1"/>
  <c r="BA379" i="1"/>
  <c r="BA239" i="1"/>
  <c r="BA372" i="1"/>
  <c r="BA75" i="1"/>
  <c r="BA223" i="1"/>
  <c r="BA417" i="1"/>
  <c r="BA365" i="1"/>
  <c r="BA65" i="1"/>
  <c r="BA359" i="1"/>
  <c r="BA199" i="1"/>
  <c r="BA351" i="1"/>
  <c r="BA345" i="1"/>
  <c r="BA411" i="1"/>
  <c r="BA169" i="1"/>
  <c r="BA336" i="1"/>
  <c r="BA166" i="1"/>
  <c r="BA159" i="1"/>
  <c r="BA401" i="1"/>
  <c r="BA398" i="1"/>
  <c r="BA323" i="1"/>
  <c r="BA319" i="1"/>
  <c r="BA308" i="1"/>
  <c r="BA303" i="1"/>
  <c r="BA124" i="1"/>
  <c r="BA119" i="1"/>
  <c r="BA390" i="1"/>
  <c r="BA94" i="1"/>
  <c r="BA385" i="1"/>
  <c r="BA294" i="1"/>
  <c r="BA288" i="1"/>
  <c r="BA283" i="1"/>
  <c r="BA279" i="1"/>
  <c r="BA274" i="1"/>
  <c r="BA270" i="1"/>
  <c r="BA266" i="1"/>
  <c r="BA258" i="1"/>
  <c r="BA254" i="1"/>
  <c r="BI293" i="1"/>
  <c r="BI282" i="1"/>
  <c r="BI273" i="1"/>
  <c r="BI265" i="1"/>
  <c r="BI257" i="1"/>
  <c r="BH201" i="1"/>
  <c r="BH423" i="1"/>
  <c r="BH380" i="1"/>
  <c r="BH376" i="1"/>
  <c r="BH233" i="1"/>
  <c r="BH224" i="1"/>
  <c r="BH216" i="1"/>
  <c r="BH362" i="1"/>
  <c r="BH208" i="1"/>
  <c r="BH415" i="1"/>
  <c r="BH356" i="1"/>
  <c r="BH188" i="1"/>
  <c r="BH348" i="1"/>
  <c r="BH181" i="1"/>
  <c r="BH171" i="1"/>
  <c r="BH341" i="1"/>
  <c r="BH325" i="1"/>
  <c r="BH405" i="1"/>
  <c r="BH150" i="1"/>
  <c r="BH148" i="1"/>
  <c r="BH309" i="1"/>
  <c r="BH304" i="1"/>
  <c r="BH300" i="1"/>
  <c r="BH396" i="1"/>
  <c r="BH120" i="1"/>
  <c r="BH426" i="1"/>
  <c r="BH296" i="1"/>
  <c r="BH284" i="1"/>
  <c r="BH280" i="1"/>
  <c r="BH275" i="1"/>
  <c r="BH271" i="1"/>
  <c r="BH263" i="1"/>
  <c r="BH255" i="1"/>
  <c r="BH250" i="1"/>
  <c r="BF380" i="1"/>
  <c r="BF376" i="1"/>
  <c r="BF373" i="1"/>
  <c r="BF369" i="1"/>
  <c r="BF220" i="1"/>
  <c r="BF418" i="1"/>
  <c r="BF416" i="1"/>
  <c r="BF415" i="1"/>
  <c r="BF356" i="1"/>
  <c r="BF197" i="1"/>
  <c r="BF191" i="1"/>
  <c r="BF407" i="1"/>
  <c r="BF337" i="1"/>
  <c r="BF325" i="1"/>
  <c r="BF320" i="1"/>
  <c r="BF275" i="1"/>
  <c r="BF267" i="1"/>
  <c r="BF259" i="1"/>
  <c r="BE378" i="1"/>
  <c r="BE237" i="1"/>
  <c r="BE152" i="1"/>
  <c r="BE143" i="1"/>
  <c r="BE318" i="1"/>
  <c r="BE302" i="1"/>
  <c r="BE384" i="1"/>
  <c r="BE286" i="1"/>
  <c r="BE278" i="1"/>
  <c r="BE265" i="1"/>
  <c r="BE252" i="1"/>
  <c r="BD233" i="1"/>
  <c r="BD220" i="1"/>
  <c r="BD366" i="1"/>
  <c r="BD208" i="1"/>
  <c r="BD352" i="1"/>
  <c r="BD191" i="1"/>
  <c r="BD348" i="1"/>
  <c r="BD341" i="1"/>
  <c r="BD330" i="1"/>
  <c r="BD397" i="1"/>
  <c r="BD309" i="1"/>
  <c r="BD300" i="1"/>
  <c r="BD426" i="1"/>
  <c r="BD263" i="1"/>
  <c r="BB333" i="1"/>
  <c r="BH368" i="1"/>
  <c r="BI174" i="1"/>
  <c r="BI326" i="1"/>
  <c r="BI46" i="1"/>
  <c r="BI241" i="1"/>
  <c r="BI47" i="1"/>
  <c r="BI90" i="1"/>
  <c r="BK113" i="1"/>
  <c r="BI57" i="1"/>
  <c r="BI26" i="1"/>
  <c r="BI59" i="1"/>
  <c r="BI18" i="1"/>
  <c r="BI447" i="1"/>
  <c r="BI439" i="1"/>
  <c r="BI435" i="1"/>
  <c r="BI431" i="1"/>
  <c r="BI240" i="1"/>
  <c r="BI422" i="1"/>
  <c r="BI373" i="1"/>
  <c r="BI228" i="1"/>
  <c r="BI369" i="1"/>
  <c r="BI220" i="1"/>
  <c r="BI418" i="1"/>
  <c r="BI366" i="1"/>
  <c r="BI416" i="1"/>
  <c r="BI352" i="1"/>
  <c r="BI197" i="1"/>
  <c r="BI191" i="1"/>
  <c r="BI407" i="1"/>
  <c r="BI337" i="1"/>
  <c r="BI330" i="1"/>
  <c r="BI402" i="1"/>
  <c r="BI397" i="1"/>
  <c r="BI320" i="1"/>
  <c r="BI316" i="1"/>
  <c r="BI313" i="1"/>
  <c r="BI393" i="1"/>
  <c r="BI424" i="1"/>
  <c r="BI386" i="1"/>
  <c r="BI289" i="1"/>
  <c r="BI267" i="1"/>
  <c r="BI259" i="1"/>
  <c r="BE61" i="1"/>
  <c r="BE160" i="1"/>
  <c r="BE37" i="1"/>
  <c r="BE28" i="1"/>
  <c r="BE34" i="1"/>
  <c r="BE297" i="1"/>
  <c r="BE113" i="1"/>
  <c r="BE59" i="1"/>
  <c r="BE447" i="1"/>
  <c r="BE423" i="1"/>
  <c r="BE362" i="1"/>
  <c r="BE356" i="1"/>
  <c r="BE197" i="1"/>
  <c r="BE188" i="1"/>
  <c r="BE337" i="1"/>
  <c r="BE402" i="1"/>
  <c r="BE320" i="1"/>
  <c r="BE396" i="1"/>
  <c r="BF4" i="1"/>
  <c r="BF154" i="1"/>
  <c r="BF210" i="1"/>
  <c r="BF67" i="1"/>
  <c r="BF20" i="1"/>
  <c r="BF45" i="1"/>
  <c r="BF382" i="1"/>
  <c r="BF244" i="1"/>
  <c r="BF371" i="1"/>
  <c r="BF364" i="1"/>
  <c r="BF358" i="1"/>
  <c r="BF412" i="1"/>
  <c r="BF409" i="1"/>
  <c r="BF328" i="1"/>
  <c r="BF149" i="1"/>
  <c r="BF5" i="1"/>
  <c r="BF139" i="1"/>
  <c r="BF428" i="1"/>
  <c r="BF293" i="1"/>
  <c r="BF282" i="1"/>
  <c r="BF273" i="1"/>
  <c r="BF257" i="1"/>
  <c r="BG61" i="1"/>
  <c r="BG326" i="1"/>
  <c r="BG95" i="1"/>
  <c r="BH24" i="1"/>
  <c r="BK22" i="1"/>
  <c r="BH175" i="1"/>
  <c r="BH104" i="1"/>
  <c r="BH432" i="1"/>
  <c r="BH357" i="1"/>
  <c r="BH327" i="1"/>
  <c r="BG4" i="1"/>
  <c r="BG71" i="1"/>
  <c r="BG80" i="1"/>
  <c r="BG87" i="1"/>
  <c r="BH15" i="1"/>
  <c r="BG2" i="1"/>
  <c r="BG83" i="1"/>
  <c r="BG299" i="1"/>
  <c r="BG79" i="1"/>
  <c r="BG85" i="1"/>
  <c r="BG154" i="1"/>
  <c r="BG35" i="1"/>
  <c r="BG333" i="1"/>
  <c r="BG172" i="1"/>
  <c r="BH98" i="1"/>
  <c r="BG89" i="1"/>
  <c r="BH347" i="1"/>
  <c r="BG121" i="1"/>
  <c r="BG110" i="1"/>
  <c r="BG230" i="1"/>
  <c r="BH118" i="1"/>
  <c r="BG11" i="1"/>
  <c r="BG12" i="1"/>
  <c r="BG210" i="1"/>
  <c r="BG235" i="1"/>
  <c r="BG40" i="1"/>
  <c r="BG207" i="1"/>
  <c r="BG106" i="1"/>
  <c r="BG86" i="1"/>
  <c r="BG123" i="1"/>
  <c r="BH38" i="1"/>
  <c r="BG170" i="1"/>
  <c r="BH88" i="1"/>
  <c r="BG138" i="1"/>
  <c r="BG103" i="1"/>
  <c r="BG107" i="1"/>
  <c r="BH344" i="1"/>
  <c r="BG209" i="1"/>
  <c r="BG68" i="1"/>
  <c r="BG32" i="1"/>
  <c r="BG201" i="1"/>
  <c r="BG287" i="1"/>
  <c r="BG69" i="1"/>
  <c r="BG246" i="1"/>
  <c r="BG163" i="1"/>
  <c r="BG447" i="1"/>
  <c r="BG423" i="1"/>
  <c r="BG216" i="1"/>
  <c r="BG352" i="1"/>
  <c r="BG171" i="1"/>
  <c r="BG341" i="1"/>
  <c r="BG330" i="1"/>
  <c r="BG150" i="1"/>
  <c r="BG316" i="1"/>
  <c r="BG396" i="1"/>
  <c r="BG393" i="1"/>
  <c r="BH132" i="1"/>
  <c r="BH133" i="1"/>
  <c r="BH67" i="1"/>
  <c r="BG290" i="1"/>
  <c r="BG334" i="1"/>
  <c r="BG112" i="1"/>
  <c r="BG20" i="1"/>
  <c r="BG45" i="1"/>
  <c r="BG445" i="1"/>
  <c r="BG441" i="1"/>
  <c r="BG437" i="1"/>
  <c r="BG433" i="1"/>
  <c r="BG248" i="1"/>
  <c r="BG382" i="1"/>
  <c r="BG378" i="1"/>
  <c r="BG237" i="1"/>
  <c r="BG421" i="1"/>
  <c r="BG371" i="1"/>
  <c r="BH231" i="1"/>
  <c r="BG226" i="1"/>
  <c r="BG419" i="1"/>
  <c r="BG222" i="1"/>
  <c r="BH218" i="1"/>
  <c r="BG214" i="1"/>
  <c r="BG212" i="1"/>
  <c r="BG364" i="1"/>
  <c r="BG206" i="1"/>
  <c r="BG203" i="1"/>
  <c r="BG358" i="1"/>
  <c r="BG198" i="1"/>
  <c r="BG54" i="1"/>
  <c r="BG412" i="1"/>
  <c r="BH350" i="1"/>
  <c r="BH179" i="1"/>
  <c r="BG409" i="1"/>
  <c r="BG343" i="1"/>
  <c r="BH8" i="1"/>
  <c r="BG335" i="1"/>
  <c r="BG165" i="1"/>
  <c r="BG156" i="1"/>
  <c r="BG149" i="1"/>
  <c r="BG322" i="1"/>
  <c r="BH318" i="1"/>
  <c r="BG5" i="1"/>
  <c r="BG311" i="1"/>
  <c r="BH139" i="1"/>
  <c r="BG395" i="1"/>
  <c r="BH117" i="1"/>
  <c r="BG428" i="1"/>
  <c r="BH388" i="1"/>
  <c r="BH384" i="1"/>
  <c r="BH293" i="1"/>
  <c r="BG286" i="1"/>
  <c r="BG278" i="1"/>
  <c r="BG273" i="1"/>
  <c r="BG269" i="1"/>
  <c r="BG265" i="1"/>
  <c r="BG257" i="1"/>
  <c r="BH252" i="1"/>
  <c r="BC79" i="1"/>
  <c r="BC230" i="1"/>
  <c r="BC40" i="1"/>
  <c r="BC32" i="1"/>
  <c r="BC334" i="1"/>
  <c r="BC231" i="1"/>
  <c r="BC222" i="1"/>
  <c r="BC214" i="1"/>
  <c r="BC212" i="1"/>
  <c r="BC364" i="1"/>
  <c r="BC206" i="1"/>
  <c r="BC358" i="1"/>
  <c r="BC412" i="1"/>
  <c r="BC185" i="1"/>
  <c r="BC409" i="1"/>
  <c r="BC343" i="1"/>
  <c r="BC156" i="1"/>
  <c r="BC152" i="1"/>
  <c r="BC143" i="1"/>
  <c r="BC5" i="1"/>
  <c r="BC395" i="1"/>
  <c r="BC117" i="1"/>
  <c r="BC428" i="1"/>
  <c r="BC282" i="1"/>
  <c r="BC273" i="1"/>
  <c r="BC265" i="1"/>
  <c r="BE424" i="1"/>
  <c r="BE296" i="1"/>
  <c r="BE284" i="1"/>
  <c r="BE275" i="1"/>
  <c r="BE250" i="1"/>
  <c r="BD87" i="1"/>
  <c r="BD2" i="1"/>
  <c r="BD299" i="1"/>
  <c r="BD85" i="1"/>
  <c r="BD35" i="1"/>
  <c r="BD172" i="1"/>
  <c r="BD89" i="1"/>
  <c r="BD12" i="1"/>
  <c r="BC180" i="1"/>
  <c r="BC431" i="1"/>
  <c r="BI43" i="1"/>
  <c r="BI186" i="1"/>
  <c r="BI17" i="1"/>
  <c r="BI249" i="1"/>
  <c r="BI199" i="1"/>
  <c r="BI159" i="1"/>
  <c r="BI385" i="1"/>
  <c r="BI279" i="1"/>
  <c r="BH52" i="1"/>
  <c r="BG102" i="1"/>
  <c r="BH127" i="1"/>
  <c r="BG111" i="1"/>
  <c r="BH448" i="1"/>
  <c r="BG444" i="1"/>
  <c r="BH363" i="1"/>
  <c r="BG349" i="1"/>
  <c r="BH400" i="1"/>
  <c r="BH130" i="1"/>
  <c r="BG264" i="1"/>
  <c r="BF21" i="1"/>
  <c r="BF372" i="1"/>
  <c r="BF329" i="1"/>
  <c r="BF315" i="1"/>
  <c r="BF390" i="1"/>
  <c r="BE22" i="1"/>
  <c r="BE134" i="1"/>
  <c r="BE135" i="1"/>
  <c r="BE142" i="1"/>
  <c r="BE158" i="1"/>
  <c r="BE440" i="1"/>
  <c r="BE236" i="1"/>
  <c r="BD29" i="1"/>
  <c r="BD169" i="1"/>
  <c r="BB17" i="1"/>
  <c r="BB96" i="1"/>
  <c r="BB225" i="1"/>
  <c r="BB182" i="1"/>
  <c r="BB446" i="1"/>
  <c r="BB442" i="1"/>
  <c r="BB438" i="1"/>
  <c r="BB434" i="1"/>
  <c r="BB430" i="1"/>
  <c r="BB249" i="1"/>
  <c r="BB245" i="1"/>
  <c r="BB379" i="1"/>
  <c r="BB375" i="1"/>
  <c r="BB239" i="1"/>
  <c r="BB445" i="1"/>
  <c r="BB437" i="1"/>
  <c r="BB165" i="1"/>
  <c r="BB5" i="1"/>
  <c r="BA61" i="1"/>
  <c r="BA147" i="1"/>
  <c r="BA174" i="1"/>
  <c r="BA101" i="1"/>
  <c r="BA136" i="1"/>
  <c r="BA167" i="1"/>
  <c r="BA70" i="1"/>
  <c r="BA180" i="1"/>
  <c r="BA410" i="1"/>
  <c r="BA326" i="1"/>
  <c r="BA184" i="1"/>
  <c r="BA46" i="1"/>
  <c r="BA192" i="1"/>
  <c r="BA160" i="1"/>
  <c r="BA389" i="1"/>
  <c r="BA195" i="1"/>
  <c r="BA14" i="1"/>
  <c r="BA109" i="1"/>
  <c r="BA241" i="1"/>
  <c r="BA122" i="1"/>
  <c r="BA95" i="1"/>
  <c r="BA37" i="1"/>
  <c r="BA324" i="1"/>
  <c r="BA53" i="1"/>
  <c r="BA157" i="1"/>
  <c r="BA28" i="1"/>
  <c r="BA33" i="1"/>
  <c r="BB84" i="1"/>
  <c r="BB372" i="1"/>
  <c r="BB232" i="1"/>
  <c r="BB227" i="1"/>
  <c r="BB75" i="1"/>
  <c r="BB223" i="1"/>
  <c r="BB219" i="1"/>
  <c r="BB215" i="1"/>
  <c r="BB417" i="1"/>
  <c r="BB365" i="1"/>
  <c r="BB361" i="1"/>
  <c r="BB204" i="1"/>
  <c r="BB359" i="1"/>
  <c r="BB355" i="1"/>
  <c r="BB199" i="1"/>
  <c r="BB196" i="1"/>
  <c r="BB413" i="1"/>
  <c r="BB351" i="1"/>
  <c r="BB345" i="1"/>
  <c r="BB411" i="1"/>
  <c r="BB169" i="1"/>
  <c r="BB406" i="1"/>
  <c r="BB340" i="1"/>
  <c r="BB336" i="1"/>
  <c r="BB166" i="1"/>
  <c r="BB153" i="1"/>
  <c r="BB401" i="1"/>
  <c r="BB398" i="1"/>
  <c r="BB323" i="1"/>
  <c r="BB319" i="1"/>
  <c r="BB315" i="1"/>
  <c r="BB312" i="1"/>
  <c r="BB308" i="1"/>
  <c r="BB303" i="1"/>
  <c r="BB429" i="1"/>
  <c r="BB391" i="1"/>
  <c r="BB390" i="1"/>
  <c r="BB385" i="1"/>
  <c r="BB294" i="1"/>
  <c r="BB288" i="1"/>
  <c r="BB283" i="1"/>
  <c r="BB274" i="1"/>
  <c r="BB270" i="1"/>
  <c r="BB266" i="1"/>
  <c r="BB262" i="1"/>
  <c r="BB258" i="1"/>
  <c r="BB254" i="1"/>
  <c r="BA22" i="1"/>
  <c r="BA108" i="1"/>
  <c r="BA52" i="1"/>
  <c r="BA202" i="1"/>
  <c r="BA370" i="1"/>
  <c r="BA102" i="1"/>
  <c r="BA41" i="1"/>
  <c r="BA9" i="1"/>
  <c r="BA276" i="1"/>
  <c r="BA27" i="1"/>
  <c r="BA306" i="1"/>
  <c r="BA135" i="1"/>
  <c r="BA187" i="1"/>
  <c r="BA403" i="1"/>
  <c r="BA72" i="1"/>
  <c r="BA74" i="1"/>
  <c r="BA292" i="1"/>
  <c r="BA25" i="1"/>
  <c r="BA176" i="1"/>
  <c r="BA76" i="1"/>
  <c r="BA158" i="1"/>
  <c r="BA243" i="1"/>
  <c r="BA440" i="1"/>
  <c r="BA381" i="1"/>
  <c r="BA377" i="1"/>
  <c r="BA236" i="1"/>
  <c r="BA374" i="1"/>
  <c r="BA13" i="1"/>
  <c r="BA217" i="1"/>
  <c r="BA367" i="1"/>
  <c r="BA414" i="1"/>
  <c r="BA327" i="1"/>
  <c r="BA164" i="1"/>
  <c r="BA141" i="1"/>
  <c r="BA301" i="1"/>
  <c r="BA116" i="1"/>
  <c r="BA427" i="1"/>
  <c r="BA47" i="1"/>
  <c r="BA287" i="1"/>
  <c r="BA34" i="1"/>
  <c r="BA62" i="1"/>
  <c r="BA297" i="1"/>
  <c r="BA90" i="1"/>
  <c r="BA113" i="1"/>
  <c r="BA57" i="1"/>
  <c r="BA155" i="1"/>
  <c r="BA69" i="1"/>
  <c r="BA23" i="1"/>
  <c r="BA56" i="1"/>
  <c r="BA129" i="1"/>
  <c r="BA246" i="1"/>
  <c r="BA26" i="1"/>
  <c r="BA173" i="1"/>
  <c r="BA59" i="1"/>
  <c r="BA163" i="1"/>
  <c r="BA63" i="1"/>
  <c r="BA16" i="1"/>
  <c r="BA18" i="1"/>
  <c r="BA447" i="1"/>
  <c r="BA443" i="1"/>
  <c r="BA439" i="1"/>
  <c r="BA435" i="1"/>
  <c r="BA431" i="1"/>
  <c r="BA423" i="1"/>
  <c r="BA380" i="1"/>
  <c r="BA376" i="1"/>
  <c r="BA240" i="1"/>
  <c r="BA422" i="1"/>
  <c r="BA373" i="1"/>
  <c r="BA233" i="1"/>
  <c r="BA228" i="1"/>
  <c r="BA224" i="1"/>
  <c r="BA369" i="1"/>
  <c r="BA220" i="1"/>
  <c r="BA216" i="1"/>
  <c r="BA418" i="1"/>
  <c r="BA366" i="1"/>
  <c r="BA362" i="1"/>
  <c r="BA208" i="1"/>
  <c r="BA416" i="1"/>
  <c r="BA415" i="1"/>
  <c r="BA356" i="1"/>
  <c r="BA352" i="1"/>
  <c r="BA197" i="1"/>
  <c r="BA191" i="1"/>
  <c r="BA188" i="1"/>
  <c r="BA348" i="1"/>
  <c r="BA181" i="1"/>
  <c r="BA171" i="1"/>
  <c r="BA407" i="1"/>
  <c r="BA341" i="1"/>
  <c r="BA337" i="1"/>
  <c r="BA330" i="1"/>
  <c r="BA325" i="1"/>
  <c r="BA405" i="1"/>
  <c r="BA402" i="1"/>
  <c r="BA150" i="1"/>
  <c r="BA148" i="1"/>
  <c r="BA397" i="1"/>
  <c r="BA320" i="1"/>
  <c r="BA316" i="1"/>
  <c r="BA313" i="1"/>
  <c r="BA309" i="1"/>
  <c r="BA304" i="1"/>
  <c r="BA300" i="1"/>
  <c r="BA396" i="1"/>
  <c r="BA120" i="1"/>
  <c r="BA393" i="1"/>
  <c r="BA426" i="1"/>
  <c r="BA424" i="1"/>
  <c r="BA386" i="1"/>
  <c r="BA296" i="1"/>
  <c r="BA289" i="1"/>
  <c r="BA284" i="1"/>
  <c r="BA275" i="1"/>
  <c r="BA271" i="1"/>
  <c r="BA267" i="1"/>
  <c r="BA263" i="1"/>
  <c r="BA259" i="1"/>
  <c r="BA255" i="1"/>
  <c r="BA250" i="1"/>
  <c r="BA387" i="1"/>
  <c r="BA268" i="1"/>
  <c r="BA260" i="1"/>
  <c r="BA251" i="1"/>
  <c r="BK110" i="1"/>
  <c r="BI309" i="1"/>
  <c r="BB286" i="1"/>
  <c r="BK271" i="1"/>
  <c r="BK366" i="1"/>
  <c r="BG33" i="1"/>
  <c r="BD61" i="1"/>
  <c r="BG70" i="1"/>
  <c r="BD231" i="1"/>
  <c r="BK426" i="1"/>
  <c r="BH79" i="1"/>
  <c r="BH111" i="1"/>
  <c r="BH447" i="1"/>
  <c r="BC46" i="1"/>
  <c r="BI55" i="1"/>
  <c r="BI50" i="1"/>
  <c r="BI115" i="1"/>
  <c r="BE51" i="1"/>
  <c r="BE94" i="1"/>
  <c r="BC329" i="1"/>
  <c r="BK240" i="1"/>
  <c r="BK386" i="1"/>
  <c r="BK63" i="1"/>
  <c r="BK216" i="1"/>
  <c r="BK4" i="1"/>
  <c r="BK23" i="1"/>
  <c r="BK191" i="1"/>
  <c r="BI14" i="1"/>
  <c r="BH207" i="1"/>
  <c r="BH418" i="1"/>
  <c r="BH191" i="1"/>
  <c r="BH397" i="1"/>
  <c r="BH278" i="1"/>
  <c r="BG184" i="1"/>
  <c r="BG88" i="1"/>
  <c r="BF95" i="1"/>
  <c r="BD156" i="1"/>
  <c r="BC57" i="1"/>
  <c r="BB38" i="1"/>
  <c r="BB222" i="1"/>
  <c r="BB206" i="1"/>
  <c r="BB307" i="1"/>
  <c r="BB384" i="1"/>
  <c r="BA5" i="1"/>
  <c r="BI442" i="1"/>
  <c r="BK18" i="1"/>
  <c r="BK369" i="1"/>
  <c r="BK171" i="1"/>
  <c r="BK83" i="1"/>
  <c r="BK435" i="1"/>
  <c r="BK330" i="1"/>
  <c r="BI364" i="1"/>
  <c r="BI150" i="1"/>
  <c r="BH71" i="1"/>
  <c r="BH172" i="1"/>
  <c r="BH138" i="1"/>
  <c r="BH334" i="1"/>
  <c r="BH407" i="1"/>
  <c r="BG347" i="1"/>
  <c r="BG191" i="1"/>
  <c r="BF441" i="1"/>
  <c r="BE174" i="1"/>
  <c r="BE191" i="1"/>
  <c r="BD32" i="1"/>
  <c r="BD265" i="1"/>
  <c r="BC337" i="1"/>
  <c r="BB20" i="1"/>
  <c r="BB269" i="1"/>
  <c r="BB257" i="1"/>
  <c r="BA165" i="1"/>
  <c r="BK380" i="1"/>
  <c r="BK228" i="1"/>
  <c r="BK154" i="1"/>
  <c r="BK373" i="1"/>
  <c r="BK316" i="1"/>
  <c r="BH240" i="1"/>
  <c r="BH358" i="1"/>
  <c r="BG37" i="1"/>
  <c r="BG133" i="1"/>
  <c r="BF341" i="1"/>
  <c r="BE155" i="1"/>
  <c r="BC120" i="1"/>
  <c r="BB179" i="1"/>
  <c r="BD134" i="1"/>
  <c r="BD142" i="1"/>
  <c r="BD6" i="1"/>
  <c r="BD92" i="1"/>
  <c r="BH185" i="1"/>
  <c r="BG185" i="1"/>
  <c r="BH261" i="1"/>
  <c r="BG261" i="1"/>
  <c r="BG62" i="1"/>
  <c r="BF62" i="1"/>
  <c r="BG56" i="1"/>
  <c r="BF56" i="1"/>
  <c r="BF224" i="1"/>
  <c r="BG224" i="1"/>
  <c r="BF362" i="1"/>
  <c r="BG362" i="1"/>
  <c r="BF188" i="1"/>
  <c r="BG188" i="1"/>
  <c r="BF181" i="1"/>
  <c r="BG181" i="1"/>
  <c r="BG397" i="1"/>
  <c r="BF397" i="1"/>
  <c r="BG313" i="1"/>
  <c r="BF313" i="1"/>
  <c r="BF304" i="1"/>
  <c r="BG304" i="1"/>
  <c r="BK284" i="1"/>
  <c r="BG284" i="1"/>
  <c r="BF284" i="1"/>
  <c r="BG255" i="1"/>
  <c r="BF255" i="1"/>
  <c r="BE15" i="1"/>
  <c r="BF15" i="1"/>
  <c r="BE35" i="1"/>
  <c r="BF35" i="1"/>
  <c r="BE88" i="1"/>
  <c r="BF88" i="1"/>
  <c r="BF334" i="1"/>
  <c r="BE334" i="1"/>
  <c r="BE8" i="1"/>
  <c r="BF8" i="1"/>
  <c r="BF307" i="1"/>
  <c r="BE307" i="1"/>
  <c r="BE395" i="1"/>
  <c r="BF395" i="1"/>
  <c r="BE269" i="1"/>
  <c r="BF269" i="1"/>
  <c r="BD46" i="1"/>
  <c r="BE46" i="1"/>
  <c r="BE122" i="1"/>
  <c r="BD122" i="1"/>
  <c r="BE53" i="1"/>
  <c r="BD53" i="1"/>
  <c r="BE129" i="1"/>
  <c r="BD129" i="1"/>
  <c r="BE407" i="1"/>
  <c r="BD407" i="1"/>
  <c r="BE325" i="1"/>
  <c r="BD325" i="1"/>
  <c r="BD150" i="1"/>
  <c r="BE150" i="1"/>
  <c r="BE313" i="1"/>
  <c r="BD313" i="1"/>
  <c r="BE304" i="1"/>
  <c r="BD304" i="1"/>
  <c r="BD120" i="1"/>
  <c r="BE120" i="1"/>
  <c r="BE393" i="1"/>
  <c r="BD393" i="1"/>
  <c r="BD271" i="1"/>
  <c r="BE271" i="1"/>
  <c r="BE259" i="1"/>
  <c r="BD259" i="1"/>
  <c r="BC71" i="1"/>
  <c r="BD71" i="1"/>
  <c r="BC210" i="1"/>
  <c r="BD210" i="1"/>
  <c r="BC106" i="1"/>
  <c r="BD106" i="1"/>
  <c r="BD88" i="1"/>
  <c r="BC88" i="1"/>
  <c r="BC138" i="1"/>
  <c r="BD138" i="1"/>
  <c r="BD103" i="1"/>
  <c r="BC103" i="1"/>
  <c r="BC107" i="1"/>
  <c r="BD107" i="1"/>
  <c r="BD344" i="1"/>
  <c r="BC344" i="1"/>
  <c r="BC209" i="1"/>
  <c r="BD209" i="1"/>
  <c r="BD68" i="1"/>
  <c r="BC68" i="1"/>
  <c r="BD201" i="1"/>
  <c r="BC201" i="1"/>
  <c r="BC132" i="1"/>
  <c r="BD132" i="1"/>
  <c r="BD133" i="1"/>
  <c r="BC133" i="1"/>
  <c r="BC67" i="1"/>
  <c r="BD67" i="1"/>
  <c r="BD290" i="1"/>
  <c r="BC290" i="1"/>
  <c r="BC112" i="1"/>
  <c r="BD112" i="1"/>
  <c r="BC20" i="1"/>
  <c r="BD20" i="1"/>
  <c r="BD45" i="1"/>
  <c r="BC45" i="1"/>
  <c r="BC445" i="1"/>
  <c r="BD445" i="1"/>
  <c r="BD441" i="1"/>
  <c r="BC441" i="1"/>
  <c r="BC437" i="1"/>
  <c r="BD437" i="1"/>
  <c r="BD433" i="1"/>
  <c r="BC433" i="1"/>
  <c r="BD248" i="1"/>
  <c r="BC248" i="1"/>
  <c r="BC244" i="1"/>
  <c r="BD244" i="1"/>
  <c r="BD237" i="1"/>
  <c r="BC237" i="1"/>
  <c r="BC421" i="1"/>
  <c r="BD421" i="1"/>
  <c r="BD371" i="1"/>
  <c r="BC371" i="1"/>
  <c r="BD226" i="1"/>
  <c r="BC226" i="1"/>
  <c r="BC419" i="1"/>
  <c r="BD419" i="1"/>
  <c r="BC218" i="1"/>
  <c r="BD218" i="1"/>
  <c r="BC360" i="1"/>
  <c r="BD360" i="1"/>
  <c r="BC203" i="1"/>
  <c r="BD203" i="1"/>
  <c r="BC354" i="1"/>
  <c r="BD354" i="1"/>
  <c r="BC198" i="1"/>
  <c r="BD198" i="1"/>
  <c r="BC54" i="1"/>
  <c r="BD54" i="1"/>
  <c r="BC350" i="1"/>
  <c r="BD350" i="1"/>
  <c r="BC179" i="1"/>
  <c r="BD179" i="1"/>
  <c r="BC8" i="1"/>
  <c r="BD8" i="1"/>
  <c r="BD335" i="1"/>
  <c r="BC335" i="1"/>
  <c r="BC328" i="1"/>
  <c r="BD328" i="1"/>
  <c r="BD165" i="1"/>
  <c r="BC165" i="1"/>
  <c r="BC149" i="1"/>
  <c r="BD149" i="1"/>
  <c r="BC322" i="1"/>
  <c r="BD322" i="1"/>
  <c r="BD318" i="1"/>
  <c r="BC318" i="1"/>
  <c r="BD311" i="1"/>
  <c r="BC311" i="1"/>
  <c r="BC307" i="1"/>
  <c r="BD307" i="1"/>
  <c r="BD302" i="1"/>
  <c r="BC302" i="1"/>
  <c r="BC139" i="1"/>
  <c r="BD139" i="1"/>
  <c r="BC425" i="1"/>
  <c r="BD425" i="1"/>
  <c r="BD388" i="1"/>
  <c r="BC388" i="1"/>
  <c r="BC384" i="1"/>
  <c r="BD384" i="1"/>
  <c r="BD293" i="1"/>
  <c r="BC293" i="1"/>
  <c r="BC286" i="1"/>
  <c r="BD286" i="1"/>
  <c r="BC278" i="1"/>
  <c r="BD278" i="1"/>
  <c r="BC269" i="1"/>
  <c r="BD269" i="1"/>
  <c r="BC261" i="1"/>
  <c r="BD261" i="1"/>
  <c r="BD257" i="1"/>
  <c r="BC257" i="1"/>
  <c r="BC252" i="1"/>
  <c r="BD252" i="1"/>
  <c r="BB61" i="1"/>
  <c r="BC61" i="1"/>
  <c r="BB174" i="1"/>
  <c r="BC174" i="1"/>
  <c r="BB136" i="1"/>
  <c r="BC136" i="1"/>
  <c r="BB70" i="1"/>
  <c r="BC70" i="1"/>
  <c r="BB410" i="1"/>
  <c r="BC410" i="1"/>
  <c r="BB326" i="1"/>
  <c r="BC326" i="1"/>
  <c r="BB184" i="1"/>
  <c r="BC184" i="1"/>
  <c r="BB192" i="1"/>
  <c r="BC192" i="1"/>
  <c r="BB160" i="1"/>
  <c r="BC160" i="1"/>
  <c r="BB389" i="1"/>
  <c r="BC389" i="1"/>
  <c r="BB195" i="1"/>
  <c r="BC195" i="1"/>
  <c r="BB109" i="1"/>
  <c r="BC109" i="1"/>
  <c r="BB241" i="1"/>
  <c r="BC241" i="1"/>
  <c r="BB122" i="1"/>
  <c r="BC122" i="1"/>
  <c r="BB95" i="1"/>
  <c r="BC95" i="1"/>
  <c r="BB37" i="1"/>
  <c r="BC37" i="1"/>
  <c r="BB324" i="1"/>
  <c r="BC324" i="1"/>
  <c r="BB53" i="1"/>
  <c r="BC53" i="1"/>
  <c r="BB157" i="1"/>
  <c r="BC157" i="1"/>
  <c r="BC28" i="1"/>
  <c r="BB28" i="1"/>
  <c r="BB47" i="1"/>
  <c r="BC47" i="1"/>
  <c r="BB287" i="1"/>
  <c r="BC287" i="1"/>
  <c r="BB34" i="1"/>
  <c r="BC34" i="1"/>
  <c r="BB62" i="1"/>
  <c r="BC62" i="1"/>
  <c r="BB297" i="1"/>
  <c r="BC297" i="1"/>
  <c r="BB90" i="1"/>
  <c r="BC90" i="1"/>
  <c r="BB113" i="1"/>
  <c r="BC113" i="1"/>
  <c r="BB155" i="1"/>
  <c r="BC155" i="1"/>
  <c r="BB69" i="1"/>
  <c r="BC69" i="1"/>
  <c r="BB23" i="1"/>
  <c r="BC23" i="1"/>
  <c r="BB56" i="1"/>
  <c r="BC56" i="1"/>
  <c r="BB129" i="1"/>
  <c r="BC129" i="1"/>
  <c r="BB246" i="1"/>
  <c r="BC246" i="1"/>
  <c r="BB26" i="1"/>
  <c r="BC26" i="1"/>
  <c r="BB173" i="1"/>
  <c r="BC173" i="1"/>
  <c r="BB59" i="1"/>
  <c r="BC59" i="1"/>
  <c r="BB63" i="1"/>
  <c r="BC63" i="1"/>
  <c r="BB16" i="1"/>
  <c r="BC16" i="1"/>
  <c r="BB18" i="1"/>
  <c r="BC18" i="1"/>
  <c r="BB447" i="1"/>
  <c r="BC447" i="1"/>
  <c r="BC443" i="1"/>
  <c r="BB443" i="1"/>
  <c r="BB439" i="1"/>
  <c r="BC439" i="1"/>
  <c r="BB435" i="1"/>
  <c r="BC435" i="1"/>
  <c r="BB423" i="1"/>
  <c r="BC423" i="1"/>
  <c r="BB376" i="1"/>
  <c r="BC376" i="1"/>
  <c r="BC240" i="1"/>
  <c r="BB240" i="1"/>
  <c r="BB422" i="1"/>
  <c r="BC422" i="1"/>
  <c r="BB373" i="1"/>
  <c r="BC373" i="1"/>
  <c r="BB233" i="1"/>
  <c r="BC233" i="1"/>
  <c r="BB228" i="1"/>
  <c r="BC228" i="1"/>
  <c r="BB224" i="1"/>
  <c r="BC224" i="1"/>
  <c r="BB369" i="1"/>
  <c r="BC369" i="1"/>
  <c r="BB220" i="1"/>
  <c r="BC220" i="1"/>
  <c r="BC216" i="1"/>
  <c r="BB216" i="1"/>
  <c r="BC418" i="1"/>
  <c r="BB418" i="1"/>
  <c r="BB366" i="1"/>
  <c r="BC366" i="1"/>
  <c r="BB208" i="1"/>
  <c r="BC208" i="1"/>
  <c r="BB416" i="1"/>
  <c r="BC416" i="1"/>
  <c r="BB415" i="1"/>
  <c r="BC415" i="1"/>
  <c r="BB356" i="1"/>
  <c r="BC356" i="1"/>
  <c r="BB197" i="1"/>
  <c r="BC197" i="1"/>
  <c r="BC191" i="1"/>
  <c r="BB191" i="1"/>
  <c r="BB188" i="1"/>
  <c r="BC188" i="1"/>
  <c r="BB348" i="1"/>
  <c r="BC348" i="1"/>
  <c r="BC181" i="1"/>
  <c r="BB181" i="1"/>
  <c r="BB171" i="1"/>
  <c r="BC171" i="1"/>
  <c r="BB407" i="1"/>
  <c r="BC407" i="1"/>
  <c r="BB341" i="1"/>
  <c r="BC341" i="1"/>
  <c r="BC330" i="1"/>
  <c r="BB330" i="1"/>
  <c r="BB325" i="1"/>
  <c r="BC325" i="1"/>
  <c r="BB405" i="1"/>
  <c r="BC405" i="1"/>
  <c r="BB150" i="1"/>
  <c r="BC150" i="1"/>
  <c r="BB148" i="1"/>
  <c r="BC148" i="1"/>
  <c r="BB397" i="1"/>
  <c r="BC397" i="1"/>
  <c r="BB320" i="1"/>
  <c r="BC320" i="1"/>
  <c r="BC313" i="1"/>
  <c r="BB313" i="1"/>
  <c r="BC309" i="1"/>
  <c r="BB309" i="1"/>
  <c r="BB304" i="1"/>
  <c r="BC304" i="1"/>
  <c r="BB300" i="1"/>
  <c r="BC300" i="1"/>
  <c r="BC396" i="1"/>
  <c r="BB396" i="1"/>
  <c r="BB393" i="1"/>
  <c r="BC393" i="1"/>
  <c r="BB426" i="1"/>
  <c r="BC426" i="1"/>
  <c r="BB424" i="1"/>
  <c r="BC424" i="1"/>
  <c r="BB296" i="1"/>
  <c r="BC296" i="1"/>
  <c r="BB289" i="1"/>
  <c r="BC289" i="1"/>
  <c r="BC284" i="1"/>
  <c r="BB284" i="1"/>
  <c r="BB280" i="1"/>
  <c r="BC280" i="1"/>
  <c r="BB275" i="1"/>
  <c r="BC275" i="1"/>
  <c r="BB271" i="1"/>
  <c r="BC271" i="1"/>
  <c r="BB267" i="1"/>
  <c r="BC267" i="1"/>
  <c r="BC263" i="1"/>
  <c r="BB263" i="1"/>
  <c r="BB259" i="1"/>
  <c r="BC259" i="1"/>
  <c r="BB255" i="1"/>
  <c r="BC255" i="1"/>
  <c r="BC250" i="1"/>
  <c r="BB250" i="1"/>
  <c r="BA4" i="1"/>
  <c r="BB4" i="1"/>
  <c r="BA71" i="1"/>
  <c r="BB71" i="1"/>
  <c r="BA80" i="1"/>
  <c r="BB80" i="1"/>
  <c r="BA15" i="1"/>
  <c r="BB15" i="1"/>
  <c r="BB2" i="1"/>
  <c r="BA2" i="1"/>
  <c r="BA83" i="1"/>
  <c r="BB83" i="1"/>
  <c r="BA299" i="1"/>
  <c r="BB299" i="1"/>
  <c r="BA79" i="1"/>
  <c r="BB79" i="1"/>
  <c r="BH244" i="1"/>
  <c r="BG244" i="1"/>
  <c r="BH354" i="1"/>
  <c r="BG354" i="1"/>
  <c r="BH328" i="1"/>
  <c r="BG328" i="1"/>
  <c r="BH307" i="1"/>
  <c r="BG307" i="1"/>
  <c r="BH425" i="1"/>
  <c r="BG425" i="1"/>
  <c r="BF18" i="1"/>
  <c r="BG18" i="1"/>
  <c r="BG439" i="1"/>
  <c r="BF439" i="1"/>
  <c r="BF233" i="1"/>
  <c r="BG233" i="1"/>
  <c r="BF366" i="1"/>
  <c r="BG366" i="1"/>
  <c r="BG208" i="1"/>
  <c r="BF208" i="1"/>
  <c r="BE87" i="1"/>
  <c r="BF87" i="1"/>
  <c r="BE85" i="1"/>
  <c r="BF85" i="1"/>
  <c r="BF121" i="1"/>
  <c r="BE121" i="1"/>
  <c r="BE106" i="1"/>
  <c r="BF106" i="1"/>
  <c r="BE201" i="1"/>
  <c r="BF201" i="1"/>
  <c r="BF133" i="1"/>
  <c r="BE133" i="1"/>
  <c r="BE214" i="1"/>
  <c r="BF214" i="1"/>
  <c r="BF206" i="1"/>
  <c r="BE206" i="1"/>
  <c r="BE198" i="1"/>
  <c r="BF198" i="1"/>
  <c r="BE425" i="1"/>
  <c r="BF425" i="1"/>
  <c r="BE326" i="1"/>
  <c r="BD326" i="1"/>
  <c r="BD157" i="1"/>
  <c r="BE157" i="1"/>
  <c r="BD33" i="1"/>
  <c r="BE33" i="1"/>
  <c r="BD415" i="1"/>
  <c r="BE415" i="1"/>
  <c r="BE181" i="1"/>
  <c r="BD181" i="1"/>
  <c r="BD405" i="1"/>
  <c r="BE405" i="1"/>
  <c r="BD289" i="1"/>
  <c r="BE289" i="1"/>
  <c r="BD255" i="1"/>
  <c r="BE255" i="1"/>
  <c r="BC15" i="1"/>
  <c r="BD15" i="1"/>
  <c r="BK12" i="1"/>
  <c r="BK208" i="1"/>
  <c r="BK348" i="1"/>
  <c r="BK405" i="1"/>
  <c r="BK309" i="1"/>
  <c r="BK263" i="1"/>
  <c r="BI15" i="1"/>
  <c r="BI344" i="1"/>
  <c r="BI181" i="1"/>
  <c r="BI304" i="1"/>
  <c r="BI271" i="1"/>
  <c r="BH4" i="1"/>
  <c r="BH87" i="1"/>
  <c r="BH89" i="1"/>
  <c r="BH12" i="1"/>
  <c r="BH86" i="1"/>
  <c r="BH107" i="1"/>
  <c r="BH20" i="1"/>
  <c r="BH445" i="1"/>
  <c r="BH248" i="1"/>
  <c r="BH237" i="1"/>
  <c r="BH419" i="1"/>
  <c r="BH212" i="1"/>
  <c r="BH412" i="1"/>
  <c r="BH343" i="1"/>
  <c r="BH156" i="1"/>
  <c r="BH322" i="1"/>
  <c r="BH289" i="1"/>
  <c r="BH269" i="1"/>
  <c r="BG147" i="1"/>
  <c r="BG46" i="1"/>
  <c r="BG14" i="1"/>
  <c r="BG47" i="1"/>
  <c r="BG90" i="1"/>
  <c r="BG23" i="1"/>
  <c r="BG373" i="1"/>
  <c r="BG407" i="1"/>
  <c r="BG384" i="1"/>
  <c r="BF83" i="1"/>
  <c r="BF86" i="1"/>
  <c r="BF237" i="1"/>
  <c r="BF143" i="1"/>
  <c r="BF265" i="1"/>
  <c r="BE154" i="1"/>
  <c r="BE173" i="1"/>
  <c r="BE371" i="1"/>
  <c r="BE330" i="1"/>
  <c r="BE426" i="1"/>
  <c r="BD230" i="1"/>
  <c r="BD334" i="1"/>
  <c r="BD212" i="1"/>
  <c r="BD5" i="1"/>
  <c r="BC14" i="1"/>
  <c r="BC163" i="1"/>
  <c r="BB431" i="1"/>
  <c r="BH143" i="1"/>
  <c r="BG143" i="1"/>
  <c r="BH282" i="1"/>
  <c r="BG282" i="1"/>
  <c r="BF173" i="1"/>
  <c r="BG173" i="1"/>
  <c r="BF435" i="1"/>
  <c r="BG435" i="1"/>
  <c r="BF431" i="1"/>
  <c r="BG431" i="1"/>
  <c r="BK423" i="1"/>
  <c r="BF423" i="1"/>
  <c r="BG422" i="1"/>
  <c r="BF422" i="1"/>
  <c r="BF402" i="1"/>
  <c r="BG402" i="1"/>
  <c r="BF148" i="1"/>
  <c r="BG148" i="1"/>
  <c r="BK396" i="1"/>
  <c r="BG424" i="1"/>
  <c r="BF424" i="1"/>
  <c r="BE71" i="1"/>
  <c r="BF71" i="1"/>
  <c r="BF222" i="1"/>
  <c r="BE222" i="1"/>
  <c r="BF322" i="1"/>
  <c r="BE322" i="1"/>
  <c r="BE261" i="1"/>
  <c r="BF261" i="1"/>
  <c r="BE147" i="1"/>
  <c r="BD147" i="1"/>
  <c r="BD167" i="1"/>
  <c r="BE167" i="1"/>
  <c r="BD62" i="1"/>
  <c r="BE62" i="1"/>
  <c r="BE63" i="1"/>
  <c r="BD63" i="1"/>
  <c r="BD422" i="1"/>
  <c r="BE422" i="1"/>
  <c r="BE418" i="1"/>
  <c r="BD418" i="1"/>
  <c r="BE148" i="1"/>
  <c r="BD148" i="1"/>
  <c r="BD316" i="1"/>
  <c r="BE316" i="1"/>
  <c r="BD83" i="1"/>
  <c r="BC83" i="1"/>
  <c r="BC98" i="1"/>
  <c r="BD98" i="1"/>
  <c r="BC121" i="1"/>
  <c r="BD121" i="1"/>
  <c r="BD118" i="1"/>
  <c r="BC118" i="1"/>
  <c r="BC11" i="1"/>
  <c r="BD11" i="1"/>
  <c r="BD235" i="1"/>
  <c r="BC235" i="1"/>
  <c r="BD207" i="1"/>
  <c r="BC207" i="1"/>
  <c r="BC123" i="1"/>
  <c r="BD123" i="1"/>
  <c r="BD38" i="1"/>
  <c r="BC38" i="1"/>
  <c r="BD378" i="1"/>
  <c r="BC378" i="1"/>
  <c r="BK61" i="1"/>
  <c r="BK207" i="1"/>
  <c r="BK415" i="1"/>
  <c r="BK150" i="1"/>
  <c r="BK300" i="1"/>
  <c r="BK289" i="1"/>
  <c r="BK255" i="1"/>
  <c r="BI53" i="1"/>
  <c r="BI380" i="1"/>
  <c r="BI224" i="1"/>
  <c r="BI415" i="1"/>
  <c r="BI396" i="1"/>
  <c r="BI263" i="1"/>
  <c r="BH154" i="1"/>
  <c r="BH121" i="1"/>
  <c r="BH235" i="1"/>
  <c r="BH123" i="1"/>
  <c r="BH45" i="1"/>
  <c r="BH439" i="1"/>
  <c r="BH378" i="1"/>
  <c r="BH373" i="1"/>
  <c r="BH220" i="1"/>
  <c r="BH352" i="1"/>
  <c r="BH337" i="1"/>
  <c r="BH149" i="1"/>
  <c r="BH316" i="1"/>
  <c r="BH393" i="1"/>
  <c r="BH286" i="1"/>
  <c r="BH259" i="1"/>
  <c r="BG410" i="1"/>
  <c r="BG160" i="1"/>
  <c r="BG241" i="1"/>
  <c r="BG34" i="1"/>
  <c r="BG57" i="1"/>
  <c r="BG129" i="1"/>
  <c r="BG218" i="1"/>
  <c r="BF326" i="1"/>
  <c r="BF344" i="1"/>
  <c r="BF216" i="1"/>
  <c r="BF396" i="1"/>
  <c r="BE4" i="1"/>
  <c r="BE45" i="1"/>
  <c r="BE397" i="1"/>
  <c r="BE282" i="1"/>
  <c r="BD79" i="1"/>
  <c r="BD40" i="1"/>
  <c r="BD197" i="1"/>
  <c r="BD117" i="1"/>
  <c r="BC12" i="1"/>
  <c r="BC380" i="1"/>
  <c r="BG16" i="1"/>
  <c r="BF16" i="1"/>
  <c r="BF443" i="1"/>
  <c r="BG443" i="1"/>
  <c r="BF240" i="1"/>
  <c r="BG240" i="1"/>
  <c r="BG228" i="1"/>
  <c r="BF228" i="1"/>
  <c r="BG348" i="1"/>
  <c r="BF348" i="1"/>
  <c r="BG405" i="1"/>
  <c r="BF405" i="1"/>
  <c r="BF296" i="1"/>
  <c r="BG296" i="1"/>
  <c r="BF263" i="1"/>
  <c r="BG263" i="1"/>
  <c r="BF250" i="1"/>
  <c r="BG250" i="1"/>
  <c r="BE172" i="1"/>
  <c r="BF172" i="1"/>
  <c r="BE347" i="1"/>
  <c r="BF347" i="1"/>
  <c r="BF230" i="1"/>
  <c r="BE230" i="1"/>
  <c r="BF68" i="1"/>
  <c r="BE68" i="1"/>
  <c r="BF445" i="1"/>
  <c r="BE445" i="1"/>
  <c r="BF437" i="1"/>
  <c r="BE437" i="1"/>
  <c r="BE248" i="1"/>
  <c r="BF248" i="1"/>
  <c r="BE226" i="1"/>
  <c r="BF226" i="1"/>
  <c r="BF185" i="1"/>
  <c r="BE185" i="1"/>
  <c r="BE165" i="1"/>
  <c r="BF165" i="1"/>
  <c r="BF156" i="1"/>
  <c r="BE156" i="1"/>
  <c r="BE311" i="1"/>
  <c r="BF311" i="1"/>
  <c r="BF388" i="1"/>
  <c r="BE388" i="1"/>
  <c r="BD95" i="1"/>
  <c r="BE95" i="1"/>
  <c r="BE47" i="1"/>
  <c r="BD47" i="1"/>
  <c r="BD18" i="1"/>
  <c r="BE18" i="1"/>
  <c r="BE439" i="1"/>
  <c r="BD439" i="1"/>
  <c r="BD431" i="1"/>
  <c r="BE431" i="1"/>
  <c r="BD376" i="1"/>
  <c r="BE376" i="1"/>
  <c r="BD224" i="1"/>
  <c r="BE224" i="1"/>
  <c r="BE416" i="1"/>
  <c r="BD416" i="1"/>
  <c r="BD171" i="1"/>
  <c r="BE171" i="1"/>
  <c r="BD386" i="1"/>
  <c r="BE386" i="1"/>
  <c r="BD280" i="1"/>
  <c r="BE280" i="1"/>
  <c r="BE267" i="1"/>
  <c r="BD267" i="1"/>
  <c r="BD4" i="1"/>
  <c r="BC4" i="1"/>
  <c r="BD80" i="1"/>
  <c r="BC80" i="1"/>
  <c r="BC154" i="1"/>
  <c r="BD154" i="1"/>
  <c r="BD333" i="1"/>
  <c r="BC333" i="1"/>
  <c r="BD347" i="1"/>
  <c r="BC347" i="1"/>
  <c r="BD110" i="1"/>
  <c r="BC110" i="1"/>
  <c r="BD86" i="1"/>
  <c r="BC86" i="1"/>
  <c r="BC170" i="1"/>
  <c r="BD170" i="1"/>
  <c r="BC382" i="1"/>
  <c r="BD382" i="1"/>
  <c r="BK71" i="1"/>
  <c r="BK98" i="1"/>
  <c r="BK38" i="1"/>
  <c r="BK443" i="1"/>
  <c r="BK352" i="1"/>
  <c r="BK341" i="1"/>
  <c r="BK397" i="1"/>
  <c r="BK120" i="1"/>
  <c r="BK280" i="1"/>
  <c r="BI61" i="1"/>
  <c r="BI280" i="1"/>
  <c r="BH83" i="1"/>
  <c r="BH333" i="1"/>
  <c r="BH230" i="1"/>
  <c r="BH170" i="1"/>
  <c r="BH68" i="1"/>
  <c r="BH290" i="1"/>
  <c r="BH437" i="1"/>
  <c r="BH371" i="1"/>
  <c r="BH206" i="1"/>
  <c r="BH198" i="1"/>
  <c r="BH335" i="1"/>
  <c r="BH5" i="1"/>
  <c r="BH428" i="1"/>
  <c r="BH257" i="1"/>
  <c r="BG98" i="1"/>
  <c r="BG122" i="1"/>
  <c r="BG157" i="1"/>
  <c r="BG38" i="1"/>
  <c r="BG155" i="1"/>
  <c r="BG416" i="1"/>
  <c r="BG318" i="1"/>
  <c r="BG252" i="1"/>
  <c r="BF98" i="1"/>
  <c r="BF290" i="1"/>
  <c r="BF352" i="1"/>
  <c r="BF286" i="1"/>
  <c r="BE195" i="1"/>
  <c r="BE382" i="1"/>
  <c r="BE366" i="1"/>
  <c r="BE309" i="1"/>
  <c r="BE263" i="1"/>
  <c r="BD160" i="1"/>
  <c r="BD297" i="1"/>
  <c r="BD423" i="1"/>
  <c r="BD409" i="1"/>
  <c r="BD296" i="1"/>
  <c r="BC167" i="1"/>
  <c r="BC33" i="1"/>
  <c r="BB154" i="1"/>
  <c r="BA154" i="1"/>
  <c r="BA35" i="1"/>
  <c r="BB35" i="1"/>
  <c r="BA98" i="1"/>
  <c r="BB98" i="1"/>
  <c r="BA89" i="1"/>
  <c r="BB89" i="1"/>
  <c r="BA121" i="1"/>
  <c r="BB121" i="1"/>
  <c r="BA230" i="1"/>
  <c r="BB230" i="1"/>
  <c r="BA118" i="1"/>
  <c r="BB118" i="1"/>
  <c r="BA12" i="1"/>
  <c r="BB12" i="1"/>
  <c r="BA210" i="1"/>
  <c r="BB210" i="1"/>
  <c r="BB40" i="1"/>
  <c r="BA40" i="1"/>
  <c r="BA106" i="1"/>
  <c r="BB106" i="1"/>
  <c r="BA86" i="1"/>
  <c r="BB86" i="1"/>
  <c r="BB123" i="1"/>
  <c r="BA123" i="1"/>
  <c r="BA170" i="1"/>
  <c r="BB170" i="1"/>
  <c r="BA88" i="1"/>
  <c r="BB88" i="1"/>
  <c r="BA138" i="1"/>
  <c r="BB138" i="1"/>
  <c r="BA107" i="1"/>
  <c r="BB107" i="1"/>
  <c r="BA344" i="1"/>
  <c r="BB344" i="1"/>
  <c r="BB209" i="1"/>
  <c r="BA209" i="1"/>
  <c r="BA68" i="1"/>
  <c r="BB68" i="1"/>
  <c r="BB201" i="1"/>
  <c r="BA201" i="1"/>
  <c r="BA132" i="1"/>
  <c r="BB132" i="1"/>
  <c r="BA133" i="1"/>
  <c r="BB133" i="1"/>
  <c r="BA67" i="1"/>
  <c r="BB67" i="1"/>
  <c r="BA334" i="1"/>
  <c r="BB334" i="1"/>
  <c r="BA112" i="1"/>
  <c r="BB112" i="1"/>
  <c r="BA45" i="1"/>
  <c r="BB45" i="1"/>
  <c r="BA441" i="1"/>
  <c r="BB441" i="1"/>
  <c r="BA433" i="1"/>
  <c r="BB433" i="1"/>
  <c r="BA248" i="1"/>
  <c r="BB248" i="1"/>
  <c r="BA382" i="1"/>
  <c r="BB382" i="1"/>
  <c r="BA378" i="1"/>
  <c r="BB378" i="1"/>
  <c r="BA244" i="1"/>
  <c r="BB244" i="1"/>
  <c r="BA237" i="1"/>
  <c r="BB237" i="1"/>
  <c r="BA371" i="1"/>
  <c r="BB371" i="1"/>
  <c r="BA231" i="1"/>
  <c r="BB231" i="1"/>
  <c r="BA226" i="1"/>
  <c r="BB226" i="1"/>
  <c r="BB419" i="1"/>
  <c r="BA419" i="1"/>
  <c r="BB218" i="1"/>
  <c r="BA218" i="1"/>
  <c r="BA214" i="1"/>
  <c r="BB214" i="1"/>
  <c r="BA212" i="1"/>
  <c r="BB212" i="1"/>
  <c r="BA364" i="1"/>
  <c r="BB364" i="1"/>
  <c r="BA360" i="1"/>
  <c r="BB360" i="1"/>
  <c r="BA203" i="1"/>
  <c r="BB203" i="1"/>
  <c r="BA358" i="1"/>
  <c r="BB358" i="1"/>
  <c r="BA354" i="1"/>
  <c r="BB354" i="1"/>
  <c r="BB198" i="1"/>
  <c r="BA198" i="1"/>
  <c r="BA54" i="1"/>
  <c r="BB54" i="1"/>
  <c r="BA412" i="1"/>
  <c r="BB412" i="1"/>
  <c r="BA350" i="1"/>
  <c r="BB350" i="1"/>
  <c r="BA185" i="1"/>
  <c r="BB185" i="1"/>
  <c r="BA409" i="1"/>
  <c r="BB409" i="1"/>
  <c r="BA343" i="1"/>
  <c r="BB343" i="1"/>
  <c r="BA8" i="1"/>
  <c r="BB8" i="1"/>
  <c r="BA335" i="1"/>
  <c r="BB335" i="1"/>
  <c r="BB328" i="1"/>
  <c r="BA328" i="1"/>
  <c r="BA156" i="1"/>
  <c r="BB156" i="1"/>
  <c r="BA152" i="1"/>
  <c r="BB152" i="1"/>
  <c r="BA149" i="1"/>
  <c r="BB149" i="1"/>
  <c r="BA143" i="1"/>
  <c r="BB143" i="1"/>
  <c r="BA322" i="1"/>
  <c r="BB322" i="1"/>
  <c r="BA318" i="1"/>
  <c r="BB318" i="1"/>
  <c r="BA311" i="1"/>
  <c r="BB311" i="1"/>
  <c r="BB302" i="1"/>
  <c r="BA302" i="1"/>
  <c r="BA139" i="1"/>
  <c r="BB139" i="1"/>
  <c r="BA395" i="1"/>
  <c r="BB395" i="1"/>
  <c r="BA117" i="1"/>
  <c r="BB117" i="1"/>
  <c r="BA428" i="1"/>
  <c r="BB428" i="1"/>
  <c r="BA425" i="1"/>
  <c r="BB425" i="1"/>
  <c r="BB388" i="1"/>
  <c r="BA388" i="1"/>
  <c r="BA293" i="1"/>
  <c r="BB293" i="1"/>
  <c r="BB347" i="1"/>
  <c r="BB103" i="1"/>
  <c r="BA445" i="1"/>
  <c r="BA437" i="1"/>
  <c r="BB32" i="1"/>
  <c r="BB290" i="1"/>
  <c r="BB85" i="1"/>
  <c r="BB235" i="1"/>
  <c r="BB421" i="1"/>
  <c r="BA273" i="1"/>
  <c r="BB273" i="1"/>
  <c r="BB265" i="1"/>
  <c r="BA265" i="1"/>
  <c r="BA261" i="1"/>
  <c r="BB261" i="1"/>
  <c r="BA252" i="1"/>
  <c r="BB252" i="1"/>
  <c r="BB278" i="1"/>
  <c r="BB282" i="1"/>
  <c r="BI81" i="1"/>
  <c r="BI161" i="1"/>
  <c r="BI238" i="1"/>
  <c r="BI177" i="1"/>
  <c r="BI146" i="1"/>
  <c r="BI3" i="1"/>
  <c r="BI227" i="1"/>
  <c r="BI215" i="1"/>
  <c r="BI345" i="1"/>
  <c r="BI340" i="1"/>
  <c r="BI308" i="1"/>
  <c r="BI119" i="1"/>
  <c r="BI262" i="1"/>
  <c r="BH276" i="1"/>
  <c r="BH306" i="1"/>
  <c r="BH450" i="1"/>
  <c r="BH60" i="1"/>
  <c r="BH243" i="1"/>
  <c r="BH234" i="1"/>
  <c r="BH221" i="1"/>
  <c r="BH190" i="1"/>
  <c r="BH408" i="1"/>
  <c r="BH314" i="1"/>
  <c r="BH97" i="1"/>
  <c r="BH285" i="1"/>
  <c r="BH268" i="1"/>
  <c r="BH251" i="1"/>
  <c r="BG78" i="1"/>
  <c r="BA161" i="1"/>
  <c r="BA82" i="1"/>
  <c r="BA128" i="1"/>
  <c r="BA144" i="1"/>
  <c r="BA49" i="1"/>
  <c r="BA434" i="1"/>
  <c r="BA375" i="1"/>
  <c r="BA232" i="1"/>
  <c r="BA219" i="1"/>
  <c r="BA361" i="1"/>
  <c r="BA196" i="1"/>
  <c r="BA413" i="1"/>
  <c r="BA406" i="1"/>
  <c r="BA153" i="1"/>
  <c r="BA315" i="1"/>
  <c r="BA312" i="1"/>
  <c r="BA262" i="1"/>
  <c r="BI24" i="1"/>
  <c r="BI42" i="1"/>
  <c r="BI448" i="1"/>
  <c r="BH55" i="1"/>
  <c r="BH50" i="1"/>
  <c r="BC55" i="1"/>
  <c r="BC93" i="1"/>
  <c r="BC29" i="1"/>
  <c r="BC48" i="1"/>
  <c r="BC115" i="1"/>
  <c r="BC6" i="1"/>
  <c r="BC392" i="1"/>
  <c r="BC92" i="1"/>
  <c r="BC448" i="1"/>
  <c r="BC331" i="1"/>
  <c r="BC130" i="1"/>
  <c r="BC291" i="1"/>
  <c r="BC285" i="1"/>
  <c r="BB55" i="1"/>
  <c r="BB50" i="1"/>
  <c r="BB93" i="1"/>
  <c r="BB51" i="1"/>
  <c r="BB29" i="1"/>
  <c r="BB48" i="1"/>
  <c r="BB19" i="1"/>
  <c r="BI68" i="1"/>
  <c r="BK68" i="1"/>
  <c r="BI226" i="1"/>
  <c r="BK226" i="1"/>
  <c r="BI185" i="1"/>
  <c r="BK185" i="1"/>
  <c r="BI307" i="1"/>
  <c r="BK307" i="1"/>
  <c r="BH136" i="1"/>
  <c r="BI136" i="1"/>
  <c r="BH410" i="1"/>
  <c r="BI410" i="1"/>
  <c r="BI184" i="1"/>
  <c r="BH184" i="1"/>
  <c r="BH192" i="1"/>
  <c r="BI192" i="1"/>
  <c r="BI195" i="1"/>
  <c r="BH195" i="1"/>
  <c r="BI122" i="1"/>
  <c r="BH122" i="1"/>
  <c r="BI324" i="1"/>
  <c r="BH324" i="1"/>
  <c r="BH287" i="1"/>
  <c r="BI287" i="1"/>
  <c r="BH23" i="1"/>
  <c r="BI23" i="1"/>
  <c r="BH63" i="1"/>
  <c r="BI63" i="1"/>
  <c r="BK209" i="1"/>
  <c r="BK334" i="1"/>
  <c r="BK20" i="1"/>
  <c r="BK382" i="1"/>
  <c r="BK231" i="1"/>
  <c r="BK419" i="1"/>
  <c r="BK218" i="1"/>
  <c r="BK360" i="1"/>
  <c r="BK203" i="1"/>
  <c r="BK350" i="1"/>
  <c r="BK179" i="1"/>
  <c r="BK343" i="1"/>
  <c r="BK335" i="1"/>
  <c r="BK152" i="1"/>
  <c r="BK302" i="1"/>
  <c r="BK395" i="1"/>
  <c r="BK428" i="1"/>
  <c r="BK273" i="1"/>
  <c r="BK70" i="1"/>
  <c r="BK410" i="1"/>
  <c r="BK184" i="1"/>
  <c r="BK14" i="1"/>
  <c r="BK157" i="1"/>
  <c r="BK57" i="1"/>
  <c r="BI88" i="1"/>
  <c r="BK88" i="1"/>
  <c r="BI290" i="1"/>
  <c r="BK290" i="1"/>
  <c r="BI112" i="1"/>
  <c r="BK112" i="1"/>
  <c r="BI378" i="1"/>
  <c r="BK378" i="1"/>
  <c r="BK371" i="1"/>
  <c r="BI371" i="1"/>
  <c r="BI358" i="1"/>
  <c r="BK358" i="1"/>
  <c r="BI412" i="1"/>
  <c r="BK412" i="1"/>
  <c r="BK156" i="1"/>
  <c r="BI156" i="1"/>
  <c r="BI322" i="1"/>
  <c r="BK322" i="1"/>
  <c r="BK278" i="1"/>
  <c r="BI278" i="1"/>
  <c r="BI269" i="1"/>
  <c r="BK269" i="1"/>
  <c r="BI261" i="1"/>
  <c r="BK261" i="1"/>
  <c r="BH147" i="1"/>
  <c r="BI147" i="1"/>
  <c r="BI33" i="1"/>
  <c r="BH33" i="1"/>
  <c r="BH34" i="1"/>
  <c r="BI34" i="1"/>
  <c r="BK180" i="1"/>
  <c r="BK47" i="1"/>
  <c r="BH326" i="1"/>
  <c r="BH90" i="1"/>
  <c r="BK133" i="1"/>
  <c r="BI133" i="1"/>
  <c r="BI222" i="1"/>
  <c r="BK222" i="1"/>
  <c r="BK206" i="1"/>
  <c r="BI206" i="1"/>
  <c r="BI198" i="1"/>
  <c r="BK198" i="1"/>
  <c r="BI149" i="1"/>
  <c r="BK149" i="1"/>
  <c r="BI384" i="1"/>
  <c r="BK384" i="1"/>
  <c r="BK286" i="1"/>
  <c r="BI286" i="1"/>
  <c r="BI252" i="1"/>
  <c r="BK252" i="1"/>
  <c r="BI101" i="1"/>
  <c r="BH101" i="1"/>
  <c r="BI70" i="1"/>
  <c r="BH70" i="1"/>
  <c r="BI160" i="1"/>
  <c r="BH160" i="1"/>
  <c r="BH37" i="1"/>
  <c r="BI37" i="1"/>
  <c r="BI297" i="1"/>
  <c r="BH297" i="1"/>
  <c r="BI69" i="1"/>
  <c r="BH69" i="1"/>
  <c r="BK46" i="1"/>
  <c r="BK122" i="1"/>
  <c r="BK297" i="1"/>
  <c r="BI62" i="1"/>
  <c r="BI117" i="1"/>
  <c r="BH241" i="1"/>
  <c r="BH26" i="1"/>
  <c r="BK79" i="1"/>
  <c r="BK333" i="1"/>
  <c r="BK347" i="1"/>
  <c r="BK118" i="1"/>
  <c r="BK235" i="1"/>
  <c r="BK86" i="1"/>
  <c r="BK26" i="1"/>
  <c r="BI180" i="1"/>
  <c r="BI129" i="1"/>
  <c r="BI433" i="1"/>
  <c r="BI328" i="1"/>
  <c r="BI201" i="1"/>
  <c r="BK201" i="1"/>
  <c r="BI45" i="1"/>
  <c r="BK45" i="1"/>
  <c r="BK248" i="1"/>
  <c r="BI248" i="1"/>
  <c r="BI237" i="1"/>
  <c r="BK237" i="1"/>
  <c r="BI409" i="1"/>
  <c r="BK409" i="1"/>
  <c r="BK5" i="1"/>
  <c r="BI5" i="1"/>
  <c r="BI139" i="1"/>
  <c r="BK139" i="1"/>
  <c r="BH167" i="1"/>
  <c r="BI167" i="1"/>
  <c r="BH109" i="1"/>
  <c r="BI109" i="1"/>
  <c r="BH95" i="1"/>
  <c r="BI95" i="1"/>
  <c r="BH157" i="1"/>
  <c r="BI157" i="1"/>
  <c r="BH113" i="1"/>
  <c r="BI113" i="1"/>
  <c r="BI155" i="1"/>
  <c r="BH155" i="1"/>
  <c r="BI56" i="1"/>
  <c r="BH56" i="1"/>
  <c r="BH246" i="1"/>
  <c r="BI246" i="1"/>
  <c r="BI173" i="1"/>
  <c r="BH173" i="1"/>
  <c r="BK173" i="1"/>
  <c r="BH163" i="1"/>
  <c r="BI163" i="1"/>
  <c r="BK101" i="1"/>
  <c r="BK195" i="1"/>
  <c r="BK53" i="1"/>
  <c r="BK129" i="1"/>
  <c r="BI28" i="1"/>
  <c r="BI441" i="1"/>
  <c r="BI8" i="1"/>
  <c r="BH47" i="1"/>
  <c r="BK80" i="1"/>
  <c r="BK167" i="1"/>
  <c r="BK326" i="1"/>
  <c r="BK160" i="1"/>
  <c r="BK109" i="1"/>
  <c r="BK37" i="1"/>
  <c r="BK28" i="1"/>
  <c r="BK34" i="1"/>
  <c r="BK155" i="1"/>
  <c r="BK59" i="1"/>
  <c r="BI389" i="1"/>
  <c r="BI103" i="1"/>
  <c r="BI16" i="1"/>
  <c r="BI214" i="1"/>
  <c r="BI425" i="1"/>
  <c r="BH174" i="1"/>
  <c r="BH46" i="1"/>
  <c r="BH57" i="1"/>
  <c r="BH59" i="1"/>
  <c r="BF101" i="1"/>
  <c r="BG101" i="1"/>
  <c r="BF167" i="1"/>
  <c r="BG167" i="1"/>
  <c r="BF309" i="1"/>
  <c r="BG309" i="1"/>
  <c r="BF300" i="1"/>
  <c r="BG300" i="1"/>
  <c r="BF120" i="1"/>
  <c r="BG120" i="1"/>
  <c r="BF426" i="1"/>
  <c r="BG426" i="1"/>
  <c r="BF386" i="1"/>
  <c r="BG386" i="1"/>
  <c r="BF289" i="1"/>
  <c r="BG289" i="1"/>
  <c r="BF280" i="1"/>
  <c r="BG280" i="1"/>
  <c r="BF271" i="1"/>
  <c r="BG271" i="1"/>
  <c r="BF110" i="1"/>
  <c r="BE110" i="1"/>
  <c r="BE118" i="1"/>
  <c r="BF118" i="1"/>
  <c r="BE12" i="1"/>
  <c r="BF12" i="1"/>
  <c r="BE235" i="1"/>
  <c r="BF235" i="1"/>
  <c r="BE207" i="1"/>
  <c r="BF207" i="1"/>
  <c r="BE123" i="1"/>
  <c r="BF123" i="1"/>
  <c r="BE170" i="1"/>
  <c r="BF170" i="1"/>
  <c r="BE138" i="1"/>
  <c r="BF138" i="1"/>
  <c r="BE107" i="1"/>
  <c r="BF107" i="1"/>
  <c r="BE209" i="1"/>
  <c r="BF209" i="1"/>
  <c r="BE32" i="1"/>
  <c r="BF32" i="1"/>
  <c r="BE132" i="1"/>
  <c r="BF132" i="1"/>
  <c r="BE421" i="1"/>
  <c r="BF421" i="1"/>
  <c r="BF231" i="1"/>
  <c r="BE231" i="1"/>
  <c r="BF419" i="1"/>
  <c r="BE419" i="1"/>
  <c r="BF218" i="1"/>
  <c r="BE218" i="1"/>
  <c r="BE212" i="1"/>
  <c r="BF212" i="1"/>
  <c r="BE360" i="1"/>
  <c r="BF360" i="1"/>
  <c r="BE203" i="1"/>
  <c r="BF203" i="1"/>
  <c r="BE354" i="1"/>
  <c r="BF354" i="1"/>
  <c r="BE54" i="1"/>
  <c r="BF54" i="1"/>
  <c r="BE350" i="1"/>
  <c r="BF350" i="1"/>
  <c r="BE179" i="1"/>
  <c r="BF179" i="1"/>
  <c r="BE343" i="1"/>
  <c r="BF343" i="1"/>
  <c r="BE335" i="1"/>
  <c r="BF335" i="1"/>
  <c r="BF117" i="1"/>
  <c r="BE117" i="1"/>
  <c r="BD136" i="1"/>
  <c r="BE136" i="1"/>
  <c r="BD70" i="1"/>
  <c r="BE70" i="1"/>
  <c r="BD410" i="1"/>
  <c r="BE410" i="1"/>
  <c r="BE184" i="1"/>
  <c r="BD184" i="1"/>
  <c r="BE192" i="1"/>
  <c r="BD192" i="1"/>
  <c r="BE389" i="1"/>
  <c r="BD389" i="1"/>
  <c r="BD14" i="1"/>
  <c r="BE14" i="1"/>
  <c r="BD57" i="1"/>
  <c r="BE57" i="1"/>
  <c r="BD69" i="1"/>
  <c r="BE69" i="1"/>
  <c r="BD56" i="1"/>
  <c r="BE56" i="1"/>
  <c r="BD246" i="1"/>
  <c r="BE246" i="1"/>
  <c r="BD163" i="1"/>
  <c r="BE163" i="1"/>
  <c r="BD16" i="1"/>
  <c r="BE16" i="1"/>
  <c r="BD435" i="1"/>
  <c r="BE435" i="1"/>
  <c r="BD380" i="1"/>
  <c r="BE380" i="1"/>
  <c r="BD240" i="1"/>
  <c r="BE240" i="1"/>
  <c r="BE373" i="1"/>
  <c r="BD373" i="1"/>
  <c r="BE228" i="1"/>
  <c r="BD228" i="1"/>
  <c r="BE369" i="1"/>
  <c r="BD369" i="1"/>
  <c r="BE216" i="1"/>
  <c r="BD216" i="1"/>
  <c r="BH431" i="1"/>
  <c r="BH416" i="1"/>
  <c r="BI362" i="1"/>
  <c r="BI348" i="1"/>
  <c r="BI325" i="1"/>
  <c r="BH18" i="1"/>
  <c r="BH228" i="1"/>
  <c r="BH369" i="1"/>
  <c r="BH402" i="1"/>
  <c r="BH386" i="1"/>
  <c r="BK174" i="1"/>
  <c r="BK136" i="1"/>
  <c r="BK192" i="1"/>
  <c r="BK389" i="1"/>
  <c r="BK241" i="1"/>
  <c r="BK95" i="1"/>
  <c r="BK324" i="1"/>
  <c r="BK33" i="1"/>
  <c r="BK287" i="1"/>
  <c r="BK62" i="1"/>
  <c r="BK90" i="1"/>
  <c r="BK69" i="1"/>
  <c r="BK56" i="1"/>
  <c r="BK246" i="1"/>
  <c r="BK163" i="1"/>
  <c r="BK16" i="1"/>
  <c r="BK447" i="1"/>
  <c r="BK439" i="1"/>
  <c r="BK431" i="1"/>
  <c r="BK376" i="1"/>
  <c r="BK422" i="1"/>
  <c r="BK233" i="1"/>
  <c r="BK224" i="1"/>
  <c r="BK220" i="1"/>
  <c r="BK418" i="1"/>
  <c r="BK362" i="1"/>
  <c r="BK416" i="1"/>
  <c r="BK356" i="1"/>
  <c r="BK197" i="1"/>
  <c r="BK188" i="1"/>
  <c r="BK181" i="1"/>
  <c r="BK407" i="1"/>
  <c r="BK337" i="1"/>
  <c r="BK325" i="1"/>
  <c r="BK402" i="1"/>
  <c r="BK148" i="1"/>
  <c r="BK320" i="1"/>
  <c r="BK313" i="1"/>
  <c r="BK304" i="1"/>
  <c r="BK393" i="1"/>
  <c r="BK424" i="1"/>
  <c r="BK296" i="1"/>
  <c r="BK275" i="1"/>
  <c r="BK267" i="1"/>
  <c r="BK259" i="1"/>
  <c r="BK250" i="1"/>
  <c r="BI443" i="1"/>
  <c r="BI423" i="1"/>
  <c r="BI376" i="1"/>
  <c r="BI216" i="1"/>
  <c r="BI356" i="1"/>
  <c r="BI171" i="1"/>
  <c r="BI341" i="1"/>
  <c r="BI148" i="1"/>
  <c r="BI300" i="1"/>
  <c r="BI120" i="1"/>
  <c r="BI296" i="1"/>
  <c r="BI284" i="1"/>
  <c r="BI255" i="1"/>
  <c r="BH2" i="1"/>
  <c r="BH299" i="1"/>
  <c r="BH11" i="1"/>
  <c r="BH210" i="1"/>
  <c r="BH209" i="1"/>
  <c r="BH32" i="1"/>
  <c r="BH112" i="1"/>
  <c r="BH435" i="1"/>
  <c r="BH382" i="1"/>
  <c r="BH422" i="1"/>
  <c r="BH226" i="1"/>
  <c r="BH222" i="1"/>
  <c r="BH366" i="1"/>
  <c r="BH360" i="1"/>
  <c r="BH203" i="1"/>
  <c r="BH197" i="1"/>
  <c r="BH409" i="1"/>
  <c r="BH330" i="1"/>
  <c r="BH165" i="1"/>
  <c r="BH152" i="1"/>
  <c r="BH320" i="1"/>
  <c r="BH313" i="1"/>
  <c r="BH302" i="1"/>
  <c r="BH395" i="1"/>
  <c r="BH273" i="1"/>
  <c r="BH265" i="1"/>
  <c r="BG174" i="1"/>
  <c r="BG136" i="1"/>
  <c r="BG389" i="1"/>
  <c r="BG109" i="1"/>
  <c r="BG118" i="1"/>
  <c r="BG324" i="1"/>
  <c r="BG28" i="1"/>
  <c r="BG113" i="1"/>
  <c r="BG344" i="1"/>
  <c r="BG132" i="1"/>
  <c r="BG67" i="1"/>
  <c r="BG63" i="1"/>
  <c r="BG380" i="1"/>
  <c r="BG231" i="1"/>
  <c r="BG369" i="1"/>
  <c r="BG418" i="1"/>
  <c r="BG360" i="1"/>
  <c r="BG415" i="1"/>
  <c r="BG197" i="1"/>
  <c r="BG350" i="1"/>
  <c r="BG179" i="1"/>
  <c r="BG8" i="1"/>
  <c r="BG325" i="1"/>
  <c r="BG152" i="1"/>
  <c r="BG302" i="1"/>
  <c r="BG117" i="1"/>
  <c r="BG293" i="1"/>
  <c r="BG267" i="1"/>
  <c r="BG259" i="1"/>
  <c r="BF80" i="1"/>
  <c r="BF299" i="1"/>
  <c r="BF333" i="1"/>
  <c r="BF11" i="1"/>
  <c r="BF40" i="1"/>
  <c r="BF287" i="1"/>
  <c r="BF69" i="1"/>
  <c r="BF246" i="1"/>
  <c r="BF163" i="1"/>
  <c r="BF433" i="1"/>
  <c r="BF378" i="1"/>
  <c r="BF171" i="1"/>
  <c r="BF330" i="1"/>
  <c r="BF152" i="1"/>
  <c r="BF318" i="1"/>
  <c r="BF393" i="1"/>
  <c r="BF384" i="1"/>
  <c r="BF278" i="1"/>
  <c r="BF252" i="1"/>
  <c r="BE101" i="1"/>
  <c r="BE180" i="1"/>
  <c r="BE109" i="1"/>
  <c r="BE287" i="1"/>
  <c r="BE90" i="1"/>
  <c r="BE67" i="1"/>
  <c r="BE20" i="1"/>
  <c r="BE443" i="1"/>
  <c r="BE244" i="1"/>
  <c r="BE233" i="1"/>
  <c r="BE220" i="1"/>
  <c r="BE364" i="1"/>
  <c r="BE358" i="1"/>
  <c r="BE412" i="1"/>
  <c r="BE409" i="1"/>
  <c r="BE328" i="1"/>
  <c r="BE149" i="1"/>
  <c r="BE5" i="1"/>
  <c r="BE300" i="1"/>
  <c r="BE428" i="1"/>
  <c r="BE293" i="1"/>
  <c r="BE273" i="1"/>
  <c r="BE257" i="1"/>
  <c r="BD37" i="1"/>
  <c r="BD28" i="1"/>
  <c r="BD34" i="1"/>
  <c r="BD59" i="1"/>
  <c r="BD447" i="1"/>
  <c r="BD362" i="1"/>
  <c r="BD356" i="1"/>
  <c r="BD337" i="1"/>
  <c r="BD402" i="1"/>
  <c r="BD396" i="1"/>
  <c r="BD424" i="1"/>
  <c r="BD275" i="1"/>
  <c r="BH267" i="1"/>
  <c r="BG15" i="1"/>
  <c r="BK147" i="1"/>
  <c r="BK87" i="1"/>
  <c r="BK2" i="1"/>
  <c r="BK299" i="1"/>
  <c r="BK85" i="1"/>
  <c r="BK35" i="1"/>
  <c r="BK172" i="1"/>
  <c r="BK89" i="1"/>
  <c r="BK121" i="1"/>
  <c r="BK230" i="1"/>
  <c r="BK11" i="1"/>
  <c r="BK210" i="1"/>
  <c r="BK40" i="1"/>
  <c r="BK106" i="1"/>
  <c r="BK123" i="1"/>
  <c r="BK170" i="1"/>
  <c r="BK138" i="1"/>
  <c r="BK107" i="1"/>
  <c r="BK32" i="1"/>
  <c r="BK132" i="1"/>
  <c r="BK67" i="1"/>
  <c r="BK445" i="1"/>
  <c r="BK437" i="1"/>
  <c r="BK244" i="1"/>
  <c r="BK421" i="1"/>
  <c r="BK212" i="1"/>
  <c r="BK354" i="1"/>
  <c r="BK54" i="1"/>
  <c r="BK165" i="1"/>
  <c r="BK143" i="1"/>
  <c r="BK318" i="1"/>
  <c r="BK311" i="1"/>
  <c r="BK388" i="1"/>
  <c r="BK293" i="1"/>
  <c r="BK282" i="1"/>
  <c r="BK265" i="1"/>
  <c r="BK257" i="1"/>
  <c r="BI233" i="1"/>
  <c r="BI208" i="1"/>
  <c r="BI188" i="1"/>
  <c r="BI405" i="1"/>
  <c r="BI426" i="1"/>
  <c r="BI275" i="1"/>
  <c r="BH80" i="1"/>
  <c r="BH85" i="1"/>
  <c r="BH35" i="1"/>
  <c r="BH110" i="1"/>
  <c r="BH40" i="1"/>
  <c r="BH106" i="1"/>
  <c r="BH103" i="1"/>
  <c r="BH441" i="1"/>
  <c r="BH433" i="1"/>
  <c r="BH421" i="1"/>
  <c r="BH214" i="1"/>
  <c r="BH364" i="1"/>
  <c r="BH54" i="1"/>
  <c r="BH311" i="1"/>
  <c r="BG180" i="1"/>
  <c r="BG192" i="1"/>
  <c r="BG195" i="1"/>
  <c r="BG53" i="1"/>
  <c r="BG297" i="1"/>
  <c r="BG26" i="1"/>
  <c r="BG59" i="1"/>
  <c r="BG376" i="1"/>
  <c r="BG220" i="1"/>
  <c r="BG356" i="1"/>
  <c r="BG337" i="1"/>
  <c r="BG320" i="1"/>
  <c r="BG139" i="1"/>
  <c r="BG388" i="1"/>
  <c r="BG275" i="1"/>
  <c r="BF2" i="1"/>
  <c r="BF79" i="1"/>
  <c r="BF89" i="1"/>
  <c r="BF38" i="1"/>
  <c r="BF103" i="1"/>
  <c r="BF112" i="1"/>
  <c r="BF447" i="1"/>
  <c r="BF150" i="1"/>
  <c r="BF316" i="1"/>
  <c r="BF302" i="1"/>
  <c r="BE241" i="1"/>
  <c r="BE324" i="1"/>
  <c r="BE23" i="1"/>
  <c r="BE26" i="1"/>
  <c r="BE208" i="1"/>
  <c r="BE352" i="1"/>
  <c r="BE348" i="1"/>
  <c r="BE341" i="1"/>
  <c r="BE139" i="1"/>
  <c r="BD113" i="1"/>
  <c r="BD188" i="1"/>
  <c r="BD320" i="1"/>
  <c r="BD284" i="1"/>
  <c r="BD343" i="1"/>
  <c r="BD152" i="1"/>
  <c r="BD143" i="1"/>
  <c r="BD395" i="1"/>
  <c r="BD428" i="1"/>
  <c r="BD282" i="1"/>
  <c r="BD273" i="1"/>
  <c r="BD250" i="1"/>
  <c r="BC87" i="1"/>
  <c r="BC2" i="1"/>
  <c r="BC299" i="1"/>
  <c r="BC85" i="1"/>
  <c r="BC35" i="1"/>
  <c r="BC172" i="1"/>
  <c r="BC89" i="1"/>
  <c r="BC362" i="1"/>
  <c r="BC352" i="1"/>
  <c r="BC402" i="1"/>
  <c r="BC316" i="1"/>
  <c r="BC386" i="1"/>
  <c r="BB87" i="1"/>
  <c r="BB180" i="1"/>
  <c r="BB172" i="1"/>
  <c r="BB110" i="1"/>
  <c r="BB11" i="1"/>
  <c r="BB207" i="1"/>
  <c r="BD222" i="1"/>
  <c r="BD214" i="1"/>
  <c r="BD364" i="1"/>
  <c r="BD206" i="1"/>
  <c r="BD358" i="1"/>
  <c r="BD412" i="1"/>
  <c r="BD185" i="1"/>
  <c r="BC147" i="1"/>
  <c r="BC101" i="1"/>
  <c r="BI78" i="1"/>
  <c r="BI93" i="1"/>
  <c r="BI58" i="1"/>
  <c r="BI383" i="1"/>
  <c r="BI168" i="1"/>
  <c r="BI346" i="1"/>
  <c r="BI105" i="1"/>
  <c r="BI51" i="1"/>
  <c r="BI295" i="1"/>
  <c r="BI137" i="1"/>
  <c r="BI29" i="1"/>
  <c r="BI399" i="1"/>
  <c r="BI189" i="1"/>
  <c r="BI48" i="1"/>
  <c r="BI82" i="1"/>
  <c r="BI332" i="1"/>
  <c r="BI64" i="1"/>
  <c r="BI128" i="1"/>
  <c r="BI194" i="1"/>
  <c r="BI21" i="1"/>
  <c r="BI144" i="1"/>
  <c r="BI253" i="1"/>
  <c r="BI145" i="1"/>
  <c r="BI44" i="1"/>
  <c r="BI66" i="1"/>
  <c r="BI31" i="1"/>
  <c r="BI49" i="1"/>
  <c r="BI140" i="1"/>
  <c r="BI19" i="1"/>
  <c r="BI125" i="1"/>
  <c r="BI96" i="1"/>
  <c r="BI225" i="1"/>
  <c r="BI182" i="1"/>
  <c r="BI449" i="1"/>
  <c r="BI446" i="1"/>
  <c r="BI438" i="1"/>
  <c r="BI434" i="1"/>
  <c r="BI430" i="1"/>
  <c r="BI245" i="1"/>
  <c r="BI379" i="1"/>
  <c r="BI375" i="1"/>
  <c r="BI84" i="1"/>
  <c r="BI372" i="1"/>
  <c r="BI232" i="1"/>
  <c r="BI75" i="1"/>
  <c r="BI223" i="1"/>
  <c r="BI219" i="1"/>
  <c r="BI417" i="1"/>
  <c r="BI365" i="1"/>
  <c r="BI361" i="1"/>
  <c r="BI204" i="1"/>
  <c r="BI359" i="1"/>
  <c r="BI355" i="1"/>
  <c r="BI196" i="1"/>
  <c r="BI413" i="1"/>
  <c r="BI351" i="1"/>
  <c r="BI411" i="1"/>
  <c r="BI169" i="1"/>
  <c r="BI406" i="1"/>
  <c r="BI336" i="1"/>
  <c r="BI329" i="1"/>
  <c r="BI166" i="1"/>
  <c r="BI153" i="1"/>
  <c r="BI401" i="1"/>
  <c r="BI398" i="1"/>
  <c r="BI319" i="1"/>
  <c r="BI315" i="1"/>
  <c r="BI312" i="1"/>
  <c r="BI303" i="1"/>
  <c r="BI429" i="1"/>
  <c r="BI124" i="1"/>
  <c r="BI391" i="1"/>
  <c r="BI390" i="1"/>
  <c r="BI94" i="1"/>
  <c r="BI294" i="1"/>
  <c r="BI288" i="1"/>
  <c r="BI283" i="1"/>
  <c r="BI274" i="1"/>
  <c r="BI270" i="1"/>
  <c r="BI266" i="1"/>
  <c r="BI258" i="1"/>
  <c r="BI254" i="1"/>
  <c r="BI22" i="1"/>
  <c r="BI108" i="1"/>
  <c r="BI52" i="1"/>
  <c r="BI202" i="1"/>
  <c r="BI370" i="1"/>
  <c r="BI102" i="1"/>
  <c r="BI175" i="1"/>
  <c r="BI41" i="1"/>
  <c r="BI134" i="1"/>
  <c r="BI9" i="1"/>
  <c r="BI276" i="1"/>
  <c r="BI27" i="1"/>
  <c r="BI126" i="1"/>
  <c r="BI30" i="1"/>
  <c r="BI306" i="1"/>
  <c r="BI39" i="1"/>
  <c r="BI135" i="1"/>
  <c r="BI187" i="1"/>
  <c r="BI368" i="1"/>
  <c r="BI36" i="1"/>
  <c r="BI403" i="1"/>
  <c r="BI72" i="1"/>
  <c r="BI127" i="1"/>
  <c r="BI100" i="1"/>
  <c r="BI91" i="1"/>
  <c r="BI74" i="1"/>
  <c r="BI450" i="1"/>
  <c r="BI99" i="1"/>
  <c r="BI10" i="1"/>
  <c r="BI292" i="1"/>
  <c r="BI60" i="1"/>
  <c r="BI131" i="1"/>
  <c r="BI142" i="1"/>
  <c r="BI25" i="1"/>
  <c r="BI111" i="1"/>
  <c r="BI176" i="1"/>
  <c r="BI162" i="1"/>
  <c r="BI76" i="1"/>
  <c r="BI104" i="1"/>
  <c r="BI114" i="1"/>
  <c r="BI158" i="1"/>
  <c r="BI6" i="1"/>
  <c r="BI243" i="1"/>
  <c r="BI392" i="1"/>
  <c r="BI7" i="1"/>
  <c r="BI92" i="1"/>
  <c r="BI444" i="1"/>
  <c r="BI440" i="1"/>
  <c r="BI436" i="1"/>
  <c r="BI432" i="1"/>
  <c r="BI247" i="1"/>
  <c r="BI381" i="1"/>
  <c r="BI377" i="1"/>
  <c r="BI242" i="1"/>
  <c r="BI236" i="1"/>
  <c r="BI374" i="1"/>
  <c r="BI234" i="1"/>
  <c r="BI229" i="1"/>
  <c r="BI420" i="1"/>
  <c r="BI13" i="1"/>
  <c r="BI221" i="1"/>
  <c r="BI217" i="1"/>
  <c r="BI213" i="1"/>
  <c r="BI367" i="1"/>
  <c r="BI363" i="1"/>
  <c r="BI211" i="1"/>
  <c r="BI205" i="1"/>
  <c r="BI200" i="1"/>
  <c r="BI357" i="1"/>
  <c r="BI353" i="1"/>
  <c r="BI414" i="1"/>
  <c r="BI193" i="1"/>
  <c r="BI190" i="1"/>
  <c r="BI349" i="1"/>
  <c r="BI183" i="1"/>
  <c r="BI178" i="1"/>
  <c r="BI408" i="1"/>
  <c r="BI342" i="1"/>
  <c r="BI339" i="1"/>
  <c r="BI331" i="1"/>
  <c r="BI327" i="1"/>
  <c r="BI164" i="1"/>
  <c r="BI404" i="1"/>
  <c r="BI151" i="1"/>
  <c r="BI400" i="1"/>
  <c r="BI141" i="1"/>
  <c r="BI321" i="1"/>
  <c r="BI317" i="1"/>
  <c r="BI314" i="1"/>
  <c r="BI310" i="1"/>
  <c r="BI305" i="1"/>
  <c r="BI301" i="1"/>
  <c r="BI130" i="1"/>
  <c r="BI394" i="1"/>
  <c r="BI116" i="1"/>
  <c r="BI427" i="1"/>
  <c r="BI97" i="1"/>
  <c r="BI387" i="1"/>
  <c r="BI298" i="1"/>
  <c r="BI291" i="1"/>
  <c r="BI285" i="1"/>
  <c r="BI281" i="1"/>
  <c r="BI277" i="1"/>
  <c r="BI272" i="1"/>
  <c r="BI268" i="1"/>
  <c r="BI264" i="1"/>
  <c r="BI260" i="1"/>
  <c r="BI256" i="1"/>
  <c r="BI251" i="1"/>
  <c r="BH81" i="1"/>
  <c r="BH78" i="1"/>
  <c r="BH93" i="1"/>
  <c r="BH58" i="1"/>
  <c r="BG368" i="1"/>
  <c r="BG131" i="1"/>
  <c r="BG7" i="1"/>
  <c r="BE93" i="1"/>
  <c r="BE48" i="1"/>
  <c r="BE21" i="1"/>
  <c r="BE31" i="1"/>
  <c r="BE225" i="1"/>
  <c r="BE434" i="1"/>
  <c r="BE372" i="1"/>
  <c r="BE365" i="1"/>
  <c r="BE413" i="1"/>
  <c r="BE169" i="1"/>
  <c r="BE406" i="1"/>
  <c r="BE329" i="1"/>
  <c r="BE166" i="1"/>
  <c r="BE401" i="1"/>
  <c r="BE398" i="1"/>
  <c r="BE315" i="1"/>
  <c r="BE312" i="1"/>
  <c r="BE429" i="1"/>
  <c r="BE124" i="1"/>
  <c r="BE390" i="1"/>
  <c r="BE288" i="1"/>
  <c r="BE283" i="1"/>
  <c r="BE270" i="1"/>
  <c r="BE266" i="1"/>
  <c r="BE254" i="1"/>
  <c r="BD22" i="1"/>
  <c r="BD108" i="1"/>
  <c r="BD370" i="1"/>
  <c r="BD102" i="1"/>
  <c r="BD9" i="1"/>
  <c r="BD126" i="1"/>
  <c r="BD30" i="1"/>
  <c r="BD135" i="1"/>
  <c r="BD187" i="1"/>
  <c r="BD403" i="1"/>
  <c r="BD72" i="1"/>
  <c r="BD91" i="1"/>
  <c r="BD74" i="1"/>
  <c r="BD10" i="1"/>
  <c r="BD292" i="1"/>
  <c r="BD25" i="1"/>
  <c r="BD162" i="1"/>
  <c r="BD76" i="1"/>
  <c r="BD158" i="1"/>
  <c r="BD7" i="1"/>
  <c r="BD440" i="1"/>
  <c r="BD436" i="1"/>
  <c r="BD247" i="1"/>
  <c r="BD381" i="1"/>
  <c r="BD236" i="1"/>
  <c r="BD374" i="1"/>
  <c r="BD420" i="1"/>
  <c r="BD13" i="1"/>
  <c r="BD213" i="1"/>
  <c r="BD367" i="1"/>
  <c r="BD205" i="1"/>
  <c r="BD200" i="1"/>
  <c r="BD342" i="1"/>
  <c r="BD164" i="1"/>
  <c r="BD394" i="1"/>
  <c r="BD387" i="1"/>
  <c r="BC145" i="1"/>
  <c r="BC31" i="1"/>
  <c r="BC434" i="1"/>
  <c r="BC223" i="1"/>
  <c r="BC365" i="1"/>
  <c r="BC169" i="1"/>
  <c r="BC429" i="1"/>
  <c r="BC390" i="1"/>
  <c r="BC254" i="1"/>
  <c r="BB22" i="1"/>
  <c r="BB403" i="1"/>
  <c r="BC114" i="1"/>
  <c r="BC158" i="1"/>
  <c r="BC243" i="1"/>
  <c r="BC7" i="1"/>
  <c r="BC444" i="1"/>
  <c r="BC440" i="1"/>
  <c r="BC436" i="1"/>
  <c r="BC432" i="1"/>
  <c r="BC247" i="1"/>
  <c r="BC381" i="1"/>
  <c r="BC377" i="1"/>
  <c r="BC242" i="1"/>
  <c r="BC236" i="1"/>
  <c r="BC374" i="1"/>
  <c r="BC234" i="1"/>
  <c r="BC229" i="1"/>
  <c r="BC420" i="1"/>
  <c r="BC13" i="1"/>
  <c r="BC221" i="1"/>
  <c r="BC217" i="1"/>
  <c r="BC213" i="1"/>
  <c r="BC367" i="1"/>
  <c r="BC363" i="1"/>
  <c r="BC211" i="1"/>
  <c r="BC205" i="1"/>
  <c r="BC200" i="1"/>
  <c r="BC357" i="1"/>
  <c r="BC353" i="1"/>
  <c r="BC414" i="1"/>
  <c r="BC193" i="1"/>
  <c r="BC190" i="1"/>
  <c r="BC349" i="1"/>
  <c r="BC183" i="1"/>
  <c r="BC178" i="1"/>
  <c r="BC408" i="1"/>
  <c r="BC342" i="1"/>
  <c r="BC339" i="1"/>
  <c r="BC327" i="1"/>
  <c r="BC164" i="1"/>
  <c r="BC404" i="1"/>
  <c r="BC151" i="1"/>
  <c r="BC400" i="1"/>
  <c r="BC141" i="1"/>
  <c r="BC321" i="1"/>
  <c r="BC317" i="1"/>
  <c r="BC314" i="1"/>
  <c r="BC310" i="1"/>
  <c r="BC305" i="1"/>
  <c r="BC301" i="1"/>
  <c r="BC394" i="1"/>
  <c r="BC116" i="1"/>
  <c r="BC427" i="1"/>
  <c r="BC97" i="1"/>
  <c r="BC387" i="1"/>
  <c r="BC298" i="1"/>
  <c r="BC281" i="1"/>
  <c r="BC277" i="1"/>
  <c r="BC272" i="1"/>
  <c r="BC268" i="1"/>
  <c r="BC264" i="1"/>
  <c r="BC260" i="1"/>
  <c r="BC256" i="1"/>
  <c r="BC251" i="1"/>
  <c r="BB81" i="1"/>
  <c r="BB78" i="1"/>
  <c r="BB58" i="1"/>
  <c r="BB77" i="1"/>
  <c r="BB383" i="1"/>
  <c r="BB168" i="1"/>
  <c r="BB346" i="1"/>
  <c r="BB73" i="1"/>
  <c r="BB105" i="1"/>
  <c r="BB295" i="1"/>
  <c r="BB161" i="1"/>
  <c r="BB137" i="1"/>
  <c r="BB399" i="1"/>
  <c r="BB238" i="1"/>
  <c r="BB189" i="1"/>
  <c r="BB82" i="1"/>
  <c r="BB43" i="1"/>
  <c r="BB332" i="1"/>
  <c r="BB64" i="1"/>
  <c r="BB128" i="1"/>
  <c r="BB186" i="1"/>
  <c r="BB194" i="1"/>
  <c r="BB21" i="1"/>
  <c r="BB144" i="1"/>
  <c r="BB177" i="1"/>
  <c r="BB253" i="1"/>
  <c r="BB145" i="1"/>
  <c r="BB44" i="1"/>
  <c r="BB146" i="1"/>
  <c r="BB66" i="1"/>
  <c r="BB31" i="1"/>
  <c r="BB49" i="1"/>
  <c r="BB338" i="1"/>
  <c r="BB140" i="1"/>
  <c r="BB125" i="1"/>
  <c r="BG383" i="1"/>
  <c r="BH383" i="1"/>
  <c r="BG194" i="1"/>
  <c r="BH194" i="1"/>
  <c r="BG44" i="1"/>
  <c r="BH44" i="1"/>
  <c r="BG338" i="1"/>
  <c r="BH338" i="1"/>
  <c r="BG96" i="1"/>
  <c r="BH96" i="1"/>
  <c r="BG446" i="1"/>
  <c r="BH446" i="1"/>
  <c r="BG249" i="1"/>
  <c r="BH249" i="1"/>
  <c r="BG375" i="1"/>
  <c r="BH375" i="1"/>
  <c r="BG372" i="1"/>
  <c r="BH372" i="1"/>
  <c r="BG219" i="1"/>
  <c r="BH219" i="1"/>
  <c r="BG365" i="1"/>
  <c r="BH365" i="1"/>
  <c r="BG204" i="1"/>
  <c r="BH204" i="1"/>
  <c r="BG199" i="1"/>
  <c r="BH199" i="1"/>
  <c r="BG351" i="1"/>
  <c r="BH351" i="1"/>
  <c r="BG340" i="1"/>
  <c r="BH340" i="1"/>
  <c r="BG166" i="1"/>
  <c r="BH166" i="1"/>
  <c r="BG159" i="1"/>
  <c r="BH159" i="1"/>
  <c r="BG319" i="1"/>
  <c r="BH319" i="1"/>
  <c r="BG308" i="1"/>
  <c r="BH308" i="1"/>
  <c r="BG124" i="1"/>
  <c r="BH124" i="1"/>
  <c r="BG390" i="1"/>
  <c r="BH390" i="1"/>
  <c r="BG283" i="1"/>
  <c r="BH283" i="1"/>
  <c r="BG270" i="1"/>
  <c r="BH270" i="1"/>
  <c r="BG258" i="1"/>
  <c r="BH258" i="1"/>
  <c r="BF22" i="1"/>
  <c r="BG22" i="1"/>
  <c r="BF202" i="1"/>
  <c r="BK202" i="1"/>
  <c r="BG202" i="1"/>
  <c r="BF9" i="1"/>
  <c r="BG9" i="1"/>
  <c r="BK9" i="1"/>
  <c r="BF306" i="1"/>
  <c r="BK306" i="1"/>
  <c r="BG306" i="1"/>
  <c r="BF36" i="1"/>
  <c r="BG36" i="1"/>
  <c r="BK36" i="1"/>
  <c r="BF91" i="1"/>
  <c r="BK91" i="1"/>
  <c r="BG91" i="1"/>
  <c r="BF10" i="1"/>
  <c r="BK10" i="1"/>
  <c r="BF142" i="1"/>
  <c r="BG142" i="1"/>
  <c r="BK142" i="1"/>
  <c r="BF162" i="1"/>
  <c r="BK162" i="1"/>
  <c r="BG162" i="1"/>
  <c r="BF158" i="1"/>
  <c r="BK158" i="1"/>
  <c r="BG158" i="1"/>
  <c r="BF92" i="1"/>
  <c r="BG92" i="1"/>
  <c r="BK92" i="1"/>
  <c r="BF432" i="1"/>
  <c r="BK432" i="1"/>
  <c r="BF247" i="1"/>
  <c r="BK247" i="1"/>
  <c r="BG247" i="1"/>
  <c r="BF242" i="1"/>
  <c r="BK242" i="1"/>
  <c r="BG242" i="1"/>
  <c r="BF229" i="1"/>
  <c r="BK229" i="1"/>
  <c r="BF213" i="1"/>
  <c r="BK213" i="1"/>
  <c r="BG213" i="1"/>
  <c r="BF211" i="1"/>
  <c r="BK211" i="1"/>
  <c r="BF353" i="1"/>
  <c r="BK353" i="1"/>
  <c r="BG353" i="1"/>
  <c r="BF349" i="1"/>
  <c r="BK349" i="1"/>
  <c r="BF339" i="1"/>
  <c r="BK339" i="1"/>
  <c r="BG339" i="1"/>
  <c r="BF164" i="1"/>
  <c r="BK164" i="1"/>
  <c r="BF321" i="1"/>
  <c r="BK321" i="1"/>
  <c r="BG321" i="1"/>
  <c r="BF305" i="1"/>
  <c r="BG305" i="1"/>
  <c r="BK305" i="1"/>
  <c r="BF427" i="1"/>
  <c r="BG427" i="1"/>
  <c r="BK427" i="1"/>
  <c r="BF387" i="1"/>
  <c r="BK387" i="1"/>
  <c r="BF281" i="1"/>
  <c r="BK281" i="1"/>
  <c r="BG281" i="1"/>
  <c r="BF264" i="1"/>
  <c r="BK264" i="1"/>
  <c r="BE168" i="1"/>
  <c r="BF168" i="1"/>
  <c r="BE295" i="1"/>
  <c r="BF295" i="1"/>
  <c r="BE43" i="1"/>
  <c r="BF43" i="1"/>
  <c r="BE64" i="1"/>
  <c r="BF64" i="1"/>
  <c r="BE186" i="1"/>
  <c r="BF186" i="1"/>
  <c r="BE194" i="1"/>
  <c r="BF194" i="1"/>
  <c r="BE144" i="1"/>
  <c r="BF144" i="1"/>
  <c r="BE253" i="1"/>
  <c r="BF253" i="1"/>
  <c r="BE44" i="1"/>
  <c r="BF44" i="1"/>
  <c r="BE19" i="1"/>
  <c r="BF19" i="1"/>
  <c r="BE17" i="1"/>
  <c r="BF17" i="1"/>
  <c r="BE96" i="1"/>
  <c r="BF96" i="1"/>
  <c r="BE182" i="1"/>
  <c r="BF182" i="1"/>
  <c r="BE449" i="1"/>
  <c r="BF449" i="1"/>
  <c r="BE446" i="1"/>
  <c r="BF446" i="1"/>
  <c r="BE438" i="1"/>
  <c r="BF438" i="1"/>
  <c r="BE430" i="1"/>
  <c r="BF430" i="1"/>
  <c r="BE245" i="1"/>
  <c r="BF245" i="1"/>
  <c r="BE375" i="1"/>
  <c r="BF375" i="1"/>
  <c r="BE227" i="1"/>
  <c r="BF227" i="1"/>
  <c r="BE223" i="1"/>
  <c r="BF223" i="1"/>
  <c r="BE215" i="1"/>
  <c r="BF215" i="1"/>
  <c r="BE204" i="1"/>
  <c r="BF204" i="1"/>
  <c r="BE355" i="1"/>
  <c r="BF355" i="1"/>
  <c r="BE196" i="1"/>
  <c r="BF196" i="1"/>
  <c r="BE345" i="1"/>
  <c r="BF345" i="1"/>
  <c r="BE411" i="1"/>
  <c r="BF411" i="1"/>
  <c r="BK258" i="1"/>
  <c r="BK50" i="1"/>
  <c r="BK78" i="1"/>
  <c r="BK58" i="1"/>
  <c r="BK383" i="1"/>
  <c r="BK346" i="1"/>
  <c r="BK161" i="1"/>
  <c r="BK189" i="1"/>
  <c r="BK82" i="1"/>
  <c r="BK43" i="1"/>
  <c r="BK177" i="1"/>
  <c r="BK146" i="1"/>
  <c r="BK338" i="1"/>
  <c r="BK17" i="1"/>
  <c r="BK182" i="1"/>
  <c r="BK446" i="1"/>
  <c r="BK438" i="1"/>
  <c r="BK375" i="1"/>
  <c r="BK359" i="1"/>
  <c r="BK315" i="1"/>
  <c r="BG168" i="1"/>
  <c r="BH168" i="1"/>
  <c r="BG73" i="1"/>
  <c r="BH73" i="1"/>
  <c r="BG295" i="1"/>
  <c r="BH295" i="1"/>
  <c r="BG137" i="1"/>
  <c r="BH137" i="1"/>
  <c r="BG399" i="1"/>
  <c r="BH399" i="1"/>
  <c r="BG189" i="1"/>
  <c r="BH189" i="1"/>
  <c r="BG82" i="1"/>
  <c r="BH82" i="1"/>
  <c r="BG332" i="1"/>
  <c r="BH332" i="1"/>
  <c r="BG186" i="1"/>
  <c r="BH186" i="1"/>
  <c r="BG144" i="1"/>
  <c r="BH144" i="1"/>
  <c r="BG253" i="1"/>
  <c r="BH253" i="1"/>
  <c r="BG146" i="1"/>
  <c r="BH146" i="1"/>
  <c r="BG31" i="1"/>
  <c r="BH31" i="1"/>
  <c r="BG140" i="1"/>
  <c r="BH140" i="1"/>
  <c r="BG125" i="1"/>
  <c r="BH125" i="1"/>
  <c r="BG225" i="1"/>
  <c r="BH225" i="1"/>
  <c r="BG3" i="1"/>
  <c r="BH3" i="1"/>
  <c r="BG115" i="1"/>
  <c r="BH115" i="1"/>
  <c r="BG442" i="1"/>
  <c r="BH442" i="1"/>
  <c r="BG434" i="1"/>
  <c r="BH434" i="1"/>
  <c r="BG245" i="1"/>
  <c r="BH245" i="1"/>
  <c r="BG239" i="1"/>
  <c r="BH239" i="1"/>
  <c r="BG232" i="1"/>
  <c r="BH232" i="1"/>
  <c r="BG75" i="1"/>
  <c r="BH75" i="1"/>
  <c r="BG215" i="1"/>
  <c r="BH215" i="1"/>
  <c r="BG361" i="1"/>
  <c r="BH361" i="1"/>
  <c r="BG359" i="1"/>
  <c r="BH359" i="1"/>
  <c r="BG196" i="1"/>
  <c r="BH196" i="1"/>
  <c r="BG345" i="1"/>
  <c r="BH345" i="1"/>
  <c r="BG406" i="1"/>
  <c r="BH406" i="1"/>
  <c r="BG336" i="1"/>
  <c r="BH336" i="1"/>
  <c r="BG153" i="1"/>
  <c r="BH153" i="1"/>
  <c r="BG323" i="1"/>
  <c r="BH323" i="1"/>
  <c r="BG312" i="1"/>
  <c r="BH312" i="1"/>
  <c r="BG303" i="1"/>
  <c r="BH303" i="1"/>
  <c r="BG119" i="1"/>
  <c r="BH119" i="1"/>
  <c r="BG385" i="1"/>
  <c r="BH385" i="1"/>
  <c r="BG288" i="1"/>
  <c r="BH288" i="1"/>
  <c r="BG279" i="1"/>
  <c r="BH279" i="1"/>
  <c r="BG266" i="1"/>
  <c r="BH266" i="1"/>
  <c r="BF42" i="1"/>
  <c r="BG42" i="1"/>
  <c r="BF108" i="1"/>
  <c r="BG108" i="1"/>
  <c r="BF370" i="1"/>
  <c r="BK370" i="1"/>
  <c r="BG370" i="1"/>
  <c r="BF175" i="1"/>
  <c r="BG175" i="1"/>
  <c r="BK175" i="1"/>
  <c r="BF134" i="1"/>
  <c r="BK134" i="1"/>
  <c r="BG134" i="1"/>
  <c r="BF276" i="1"/>
  <c r="BK276" i="1"/>
  <c r="BG276" i="1"/>
  <c r="BF126" i="1"/>
  <c r="BK126" i="1"/>
  <c r="BF39" i="1"/>
  <c r="BK39" i="1"/>
  <c r="BF187" i="1"/>
  <c r="BG187" i="1"/>
  <c r="BK187" i="1"/>
  <c r="BF403" i="1"/>
  <c r="BK403" i="1"/>
  <c r="BG403" i="1"/>
  <c r="BF127" i="1"/>
  <c r="BG127" i="1"/>
  <c r="BK127" i="1"/>
  <c r="BF74" i="1"/>
  <c r="BG74" i="1"/>
  <c r="BK74" i="1"/>
  <c r="BF99" i="1"/>
  <c r="BK99" i="1"/>
  <c r="BG99" i="1"/>
  <c r="BF292" i="1"/>
  <c r="BG292" i="1"/>
  <c r="BK292" i="1"/>
  <c r="BF25" i="1"/>
  <c r="BG25" i="1"/>
  <c r="BK25" i="1"/>
  <c r="BF76" i="1"/>
  <c r="BG76" i="1"/>
  <c r="BK76" i="1"/>
  <c r="BF6" i="1"/>
  <c r="BG6" i="1"/>
  <c r="BK6" i="1"/>
  <c r="BF392" i="1"/>
  <c r="BK392" i="1"/>
  <c r="BG392" i="1"/>
  <c r="BF440" i="1"/>
  <c r="BG440" i="1"/>
  <c r="BK440" i="1"/>
  <c r="BF381" i="1"/>
  <c r="BG381" i="1"/>
  <c r="BK381" i="1"/>
  <c r="BF234" i="1"/>
  <c r="BG234" i="1"/>
  <c r="BK234" i="1"/>
  <c r="BF221" i="1"/>
  <c r="BG221" i="1"/>
  <c r="BK221" i="1"/>
  <c r="BF367" i="1"/>
  <c r="BG367" i="1"/>
  <c r="BK367" i="1"/>
  <c r="BF200" i="1"/>
  <c r="BG200" i="1"/>
  <c r="BK200" i="1"/>
  <c r="BF190" i="1"/>
  <c r="BG190" i="1"/>
  <c r="BK190" i="1"/>
  <c r="BF178" i="1"/>
  <c r="BG178" i="1"/>
  <c r="BK178" i="1"/>
  <c r="BF331" i="1"/>
  <c r="BG331" i="1"/>
  <c r="BK331" i="1"/>
  <c r="BF400" i="1"/>
  <c r="BG400" i="1"/>
  <c r="BK400" i="1"/>
  <c r="BF141" i="1"/>
  <c r="BK141" i="1"/>
  <c r="BG141" i="1"/>
  <c r="BF310" i="1"/>
  <c r="BK310" i="1"/>
  <c r="BF394" i="1"/>
  <c r="BK394" i="1"/>
  <c r="BG394" i="1"/>
  <c r="BF291" i="1"/>
  <c r="BG291" i="1"/>
  <c r="BK291" i="1"/>
  <c r="BF268" i="1"/>
  <c r="BG268" i="1"/>
  <c r="BK268" i="1"/>
  <c r="BF256" i="1"/>
  <c r="BG256" i="1"/>
  <c r="BK256" i="1"/>
  <c r="BE78" i="1"/>
  <c r="BF78" i="1"/>
  <c r="BE77" i="1"/>
  <c r="BF77" i="1"/>
  <c r="BE105" i="1"/>
  <c r="BF105" i="1"/>
  <c r="BE161" i="1"/>
  <c r="BF161" i="1"/>
  <c r="BE399" i="1"/>
  <c r="BF399" i="1"/>
  <c r="BE82" i="1"/>
  <c r="BF82" i="1"/>
  <c r="BE332" i="1"/>
  <c r="BF332" i="1"/>
  <c r="BE128" i="1"/>
  <c r="BF128" i="1"/>
  <c r="BE177" i="1"/>
  <c r="BF177" i="1"/>
  <c r="BE145" i="1"/>
  <c r="BF145" i="1"/>
  <c r="BE146" i="1"/>
  <c r="BF146" i="1"/>
  <c r="BE66" i="1"/>
  <c r="BF66" i="1"/>
  <c r="BE140" i="1"/>
  <c r="BF140" i="1"/>
  <c r="BE125" i="1"/>
  <c r="BF125" i="1"/>
  <c r="BE3" i="1"/>
  <c r="BF3" i="1"/>
  <c r="BE115" i="1"/>
  <c r="BF115" i="1"/>
  <c r="BE442" i="1"/>
  <c r="BF442" i="1"/>
  <c r="BE249" i="1"/>
  <c r="BF249" i="1"/>
  <c r="BE379" i="1"/>
  <c r="BF379" i="1"/>
  <c r="BE239" i="1"/>
  <c r="BF239" i="1"/>
  <c r="BE84" i="1"/>
  <c r="BF84" i="1"/>
  <c r="BE232" i="1"/>
  <c r="BF232" i="1"/>
  <c r="BE75" i="1"/>
  <c r="BF75" i="1"/>
  <c r="BE219" i="1"/>
  <c r="BF219" i="1"/>
  <c r="BE417" i="1"/>
  <c r="BF417" i="1"/>
  <c r="BE361" i="1"/>
  <c r="BF361" i="1"/>
  <c r="BE65" i="1"/>
  <c r="BF65" i="1"/>
  <c r="BE359" i="1"/>
  <c r="BF359" i="1"/>
  <c r="BE199" i="1"/>
  <c r="BF199" i="1"/>
  <c r="BE351" i="1"/>
  <c r="BF351" i="1"/>
  <c r="BK42" i="1"/>
  <c r="BH108" i="1"/>
  <c r="BH102" i="1"/>
  <c r="BH9" i="1"/>
  <c r="BH30" i="1"/>
  <c r="BH187" i="1"/>
  <c r="BH72" i="1"/>
  <c r="BH74" i="1"/>
  <c r="BH292" i="1"/>
  <c r="BH25" i="1"/>
  <c r="BH76" i="1"/>
  <c r="BH6" i="1"/>
  <c r="BH92" i="1"/>
  <c r="BH436" i="1"/>
  <c r="BH381" i="1"/>
  <c r="BH374" i="1"/>
  <c r="BH13" i="1"/>
  <c r="BH367" i="1"/>
  <c r="BH200" i="1"/>
  <c r="BH193" i="1"/>
  <c r="BH178" i="1"/>
  <c r="BH331" i="1"/>
  <c r="BH151" i="1"/>
  <c r="BH317" i="1"/>
  <c r="BH301" i="1"/>
  <c r="BH427" i="1"/>
  <c r="BH291" i="1"/>
  <c r="BH272" i="1"/>
  <c r="BH256" i="1"/>
  <c r="BG81" i="1"/>
  <c r="BG164" i="1"/>
  <c r="BF93" i="1"/>
  <c r="BF31" i="1"/>
  <c r="BF365" i="1"/>
  <c r="BF131" i="1"/>
  <c r="BK131" i="1"/>
  <c r="BF111" i="1"/>
  <c r="BK111" i="1"/>
  <c r="BF104" i="1"/>
  <c r="BG104" i="1"/>
  <c r="BK104" i="1"/>
  <c r="BF243" i="1"/>
  <c r="BK243" i="1"/>
  <c r="BG243" i="1"/>
  <c r="BF448" i="1"/>
  <c r="BK448" i="1"/>
  <c r="BG448" i="1"/>
  <c r="BF436" i="1"/>
  <c r="BG436" i="1"/>
  <c r="BK436" i="1"/>
  <c r="BF236" i="1"/>
  <c r="BK236" i="1"/>
  <c r="BG236" i="1"/>
  <c r="BF420" i="1"/>
  <c r="BG420" i="1"/>
  <c r="BK420" i="1"/>
  <c r="BF217" i="1"/>
  <c r="BK217" i="1"/>
  <c r="BG217" i="1"/>
  <c r="BF205" i="1"/>
  <c r="BG205" i="1"/>
  <c r="BK205" i="1"/>
  <c r="BF414" i="1"/>
  <c r="BK414" i="1"/>
  <c r="BG414" i="1"/>
  <c r="BF183" i="1"/>
  <c r="BG183" i="1"/>
  <c r="BK183" i="1"/>
  <c r="BF342" i="1"/>
  <c r="BK342" i="1"/>
  <c r="BG342" i="1"/>
  <c r="BF404" i="1"/>
  <c r="BG404" i="1"/>
  <c r="BK404" i="1"/>
  <c r="BF317" i="1"/>
  <c r="BG317" i="1"/>
  <c r="BK317" i="1"/>
  <c r="BF301" i="1"/>
  <c r="BG301" i="1"/>
  <c r="BK301" i="1"/>
  <c r="BF116" i="1"/>
  <c r="BK116" i="1"/>
  <c r="BG116" i="1"/>
  <c r="BF298" i="1"/>
  <c r="BG298" i="1"/>
  <c r="BK298" i="1"/>
  <c r="BF277" i="1"/>
  <c r="BK277" i="1"/>
  <c r="BG277" i="1"/>
  <c r="BF260" i="1"/>
  <c r="BG260" i="1"/>
  <c r="BK260" i="1"/>
  <c r="BE55" i="1"/>
  <c r="BF55" i="1"/>
  <c r="BE50" i="1"/>
  <c r="BF50" i="1"/>
  <c r="BE58" i="1"/>
  <c r="BF58" i="1"/>
  <c r="BE346" i="1"/>
  <c r="BF346" i="1"/>
  <c r="BE29" i="1"/>
  <c r="BF29" i="1"/>
  <c r="BE189" i="1"/>
  <c r="BF189" i="1"/>
  <c r="BE49" i="1"/>
  <c r="BF49" i="1"/>
  <c r="BH22" i="1"/>
  <c r="BH370" i="1"/>
  <c r="BH134" i="1"/>
  <c r="BH126" i="1"/>
  <c r="BH135" i="1"/>
  <c r="BH403" i="1"/>
  <c r="BH91" i="1"/>
  <c r="BH10" i="1"/>
  <c r="BH142" i="1"/>
  <c r="BH162" i="1"/>
  <c r="BH158" i="1"/>
  <c r="BH7" i="1"/>
  <c r="BH440" i="1"/>
  <c r="BH247" i="1"/>
  <c r="BH236" i="1"/>
  <c r="BH420" i="1"/>
  <c r="BH213" i="1"/>
  <c r="BH205" i="1"/>
  <c r="BH414" i="1"/>
  <c r="BH183" i="1"/>
  <c r="BH339" i="1"/>
  <c r="BH404" i="1"/>
  <c r="BH321" i="1"/>
  <c r="BH305" i="1"/>
  <c r="BH116" i="1"/>
  <c r="BH298" i="1"/>
  <c r="BH277" i="1"/>
  <c r="BH260" i="1"/>
  <c r="BG50" i="1"/>
  <c r="BG58" i="1"/>
  <c r="BG39" i="1"/>
  <c r="BG10" i="1"/>
  <c r="BG229" i="1"/>
  <c r="BG310" i="1"/>
  <c r="BF51" i="1"/>
  <c r="BF225" i="1"/>
  <c r="BF413" i="1"/>
  <c r="BG77" i="1"/>
  <c r="BH77" i="1"/>
  <c r="BG346" i="1"/>
  <c r="BH346" i="1"/>
  <c r="BG105" i="1"/>
  <c r="BH105" i="1"/>
  <c r="BG51" i="1"/>
  <c r="BH51" i="1"/>
  <c r="BG161" i="1"/>
  <c r="BH161" i="1"/>
  <c r="BG29" i="1"/>
  <c r="BH29" i="1"/>
  <c r="BG238" i="1"/>
  <c r="BH238" i="1"/>
  <c r="BG48" i="1"/>
  <c r="BH48" i="1"/>
  <c r="BG43" i="1"/>
  <c r="BH43" i="1"/>
  <c r="BG64" i="1"/>
  <c r="BH64" i="1"/>
  <c r="BG128" i="1"/>
  <c r="BH128" i="1"/>
  <c r="BG21" i="1"/>
  <c r="BH21" i="1"/>
  <c r="BG177" i="1"/>
  <c r="BH177" i="1"/>
  <c r="BG145" i="1"/>
  <c r="BH145" i="1"/>
  <c r="BG66" i="1"/>
  <c r="BH66" i="1"/>
  <c r="BG49" i="1"/>
  <c r="BH49" i="1"/>
  <c r="BG19" i="1"/>
  <c r="BH19" i="1"/>
  <c r="BG17" i="1"/>
  <c r="BH17" i="1"/>
  <c r="BG182" i="1"/>
  <c r="BH182" i="1"/>
  <c r="BG449" i="1"/>
  <c r="BH449" i="1"/>
  <c r="BG438" i="1"/>
  <c r="BH438" i="1"/>
  <c r="BG430" i="1"/>
  <c r="BH430" i="1"/>
  <c r="BG379" i="1"/>
  <c r="BH379" i="1"/>
  <c r="BG84" i="1"/>
  <c r="BH84" i="1"/>
  <c r="BG227" i="1"/>
  <c r="BH227" i="1"/>
  <c r="BG223" i="1"/>
  <c r="BH223" i="1"/>
  <c r="BG417" i="1"/>
  <c r="BH417" i="1"/>
  <c r="BG65" i="1"/>
  <c r="BH65" i="1"/>
  <c r="BG355" i="1"/>
  <c r="BH355" i="1"/>
  <c r="BG413" i="1"/>
  <c r="BH413" i="1"/>
  <c r="BG411" i="1"/>
  <c r="BH411" i="1"/>
  <c r="BG169" i="1"/>
  <c r="BH169" i="1"/>
  <c r="BG329" i="1"/>
  <c r="BH329" i="1"/>
  <c r="BG401" i="1"/>
  <c r="BH401" i="1"/>
  <c r="BG398" i="1"/>
  <c r="BH398" i="1"/>
  <c r="BG315" i="1"/>
  <c r="BH315" i="1"/>
  <c r="BG429" i="1"/>
  <c r="BH429" i="1"/>
  <c r="BG391" i="1"/>
  <c r="BH391" i="1"/>
  <c r="BG94" i="1"/>
  <c r="BH94" i="1"/>
  <c r="BG294" i="1"/>
  <c r="BH294" i="1"/>
  <c r="BG274" i="1"/>
  <c r="BH274" i="1"/>
  <c r="BG262" i="1"/>
  <c r="BH262" i="1"/>
  <c r="BG254" i="1"/>
  <c r="BH254" i="1"/>
  <c r="BF24" i="1"/>
  <c r="BG24" i="1"/>
  <c r="BF52" i="1"/>
  <c r="BK52" i="1"/>
  <c r="BG52" i="1"/>
  <c r="BF102" i="1"/>
  <c r="BK102" i="1"/>
  <c r="BF41" i="1"/>
  <c r="BK41" i="1"/>
  <c r="BG41" i="1"/>
  <c r="BF27" i="1"/>
  <c r="BK27" i="1"/>
  <c r="BG27" i="1"/>
  <c r="BF30" i="1"/>
  <c r="BG30" i="1"/>
  <c r="BK30" i="1"/>
  <c r="BF135" i="1"/>
  <c r="BG135" i="1"/>
  <c r="BK135" i="1"/>
  <c r="BF368" i="1"/>
  <c r="BK368" i="1"/>
  <c r="BF72" i="1"/>
  <c r="BG72" i="1"/>
  <c r="BK72" i="1"/>
  <c r="BF100" i="1"/>
  <c r="BK100" i="1"/>
  <c r="BG100" i="1"/>
  <c r="BF450" i="1"/>
  <c r="BK450" i="1"/>
  <c r="BG450" i="1"/>
  <c r="BF60" i="1"/>
  <c r="BK60" i="1"/>
  <c r="BG60" i="1"/>
  <c r="BF176" i="1"/>
  <c r="BG176" i="1"/>
  <c r="BK176" i="1"/>
  <c r="BF114" i="1"/>
  <c r="BK114" i="1"/>
  <c r="BG114" i="1"/>
  <c r="BF7" i="1"/>
  <c r="BK7" i="1"/>
  <c r="BF444" i="1"/>
  <c r="BK444" i="1"/>
  <c r="BF377" i="1"/>
  <c r="BG377" i="1"/>
  <c r="BK377" i="1"/>
  <c r="BF374" i="1"/>
  <c r="BG374" i="1"/>
  <c r="BK374" i="1"/>
  <c r="BF13" i="1"/>
  <c r="BG13" i="1"/>
  <c r="BK13" i="1"/>
  <c r="BF363" i="1"/>
  <c r="BG363" i="1"/>
  <c r="BK363" i="1"/>
  <c r="BF357" i="1"/>
  <c r="BG357" i="1"/>
  <c r="BK357" i="1"/>
  <c r="BF193" i="1"/>
  <c r="BG193" i="1"/>
  <c r="BK193" i="1"/>
  <c r="BF408" i="1"/>
  <c r="BG408" i="1"/>
  <c r="BK408" i="1"/>
  <c r="BF327" i="1"/>
  <c r="BG327" i="1"/>
  <c r="BK327" i="1"/>
  <c r="BF151" i="1"/>
  <c r="BG151" i="1"/>
  <c r="BK151" i="1"/>
  <c r="BF314" i="1"/>
  <c r="BG314" i="1"/>
  <c r="BK314" i="1"/>
  <c r="BF130" i="1"/>
  <c r="BG130" i="1"/>
  <c r="BK130" i="1"/>
  <c r="BF97" i="1"/>
  <c r="BG97" i="1"/>
  <c r="BK97" i="1"/>
  <c r="BF285" i="1"/>
  <c r="BG285" i="1"/>
  <c r="BK285" i="1"/>
  <c r="BF272" i="1"/>
  <c r="BG272" i="1"/>
  <c r="BK272" i="1"/>
  <c r="BF251" i="1"/>
  <c r="BG251" i="1"/>
  <c r="BK251" i="1"/>
  <c r="BE81" i="1"/>
  <c r="BF81" i="1"/>
  <c r="BE383" i="1"/>
  <c r="BF383" i="1"/>
  <c r="BE73" i="1"/>
  <c r="BF73" i="1"/>
  <c r="BE137" i="1"/>
  <c r="BF137" i="1"/>
  <c r="BE238" i="1"/>
  <c r="BF238" i="1"/>
  <c r="BE338" i="1"/>
  <c r="BF338" i="1"/>
  <c r="BK24" i="1"/>
  <c r="BK108" i="1"/>
  <c r="BH42" i="1"/>
  <c r="BH202" i="1"/>
  <c r="BH41" i="1"/>
  <c r="BH27" i="1"/>
  <c r="BH39" i="1"/>
  <c r="BH36" i="1"/>
  <c r="BH100" i="1"/>
  <c r="BH99" i="1"/>
  <c r="BH131" i="1"/>
  <c r="BH176" i="1"/>
  <c r="BH114" i="1"/>
  <c r="BH392" i="1"/>
  <c r="BH444" i="1"/>
  <c r="BH242" i="1"/>
  <c r="BH229" i="1"/>
  <c r="BH217" i="1"/>
  <c r="BH211" i="1"/>
  <c r="BH353" i="1"/>
  <c r="BH349" i="1"/>
  <c r="BH342" i="1"/>
  <c r="BH164" i="1"/>
  <c r="BH141" i="1"/>
  <c r="BH310" i="1"/>
  <c r="BH394" i="1"/>
  <c r="BH387" i="1"/>
  <c r="BH281" i="1"/>
  <c r="BH264" i="1"/>
  <c r="BG55" i="1"/>
  <c r="BG93" i="1"/>
  <c r="BG126" i="1"/>
  <c r="BG432" i="1"/>
  <c r="BG211" i="1"/>
  <c r="BG387" i="1"/>
  <c r="BF48" i="1"/>
  <c r="BF434" i="1"/>
  <c r="BD24" i="1"/>
  <c r="BE24" i="1"/>
  <c r="BD42" i="1"/>
  <c r="BE42" i="1"/>
  <c r="BD175" i="1"/>
  <c r="BE175" i="1"/>
  <c r="BD27" i="1"/>
  <c r="BE27" i="1"/>
  <c r="BD306" i="1"/>
  <c r="BE306" i="1"/>
  <c r="BD100" i="1"/>
  <c r="BE100" i="1"/>
  <c r="BD450" i="1"/>
  <c r="BE450" i="1"/>
  <c r="BD99" i="1"/>
  <c r="BE99" i="1"/>
  <c r="BD60" i="1"/>
  <c r="BE60" i="1"/>
  <c r="BD104" i="1"/>
  <c r="BE104" i="1"/>
  <c r="BD243" i="1"/>
  <c r="BE243" i="1"/>
  <c r="BD392" i="1"/>
  <c r="BE392" i="1"/>
  <c r="BD444" i="1"/>
  <c r="BE444" i="1"/>
  <c r="BD432" i="1"/>
  <c r="BE432" i="1"/>
  <c r="BD229" i="1"/>
  <c r="BE229" i="1"/>
  <c r="BD221" i="1"/>
  <c r="BE221" i="1"/>
  <c r="BD217" i="1"/>
  <c r="BE217" i="1"/>
  <c r="BD363" i="1"/>
  <c r="BE363" i="1"/>
  <c r="BD211" i="1"/>
  <c r="BE211" i="1"/>
  <c r="BD353" i="1"/>
  <c r="BE353" i="1"/>
  <c r="BD190" i="1"/>
  <c r="BE190" i="1"/>
  <c r="BD178" i="1"/>
  <c r="BE178" i="1"/>
  <c r="BD339" i="1"/>
  <c r="BE339" i="1"/>
  <c r="BD141" i="1"/>
  <c r="BE141" i="1"/>
  <c r="BD314" i="1"/>
  <c r="BE314" i="1"/>
  <c r="BD301" i="1"/>
  <c r="BE301" i="1"/>
  <c r="BD130" i="1"/>
  <c r="BE130" i="1"/>
  <c r="BD285" i="1"/>
  <c r="BE285" i="1"/>
  <c r="BD264" i="1"/>
  <c r="BE264" i="1"/>
  <c r="BC295" i="1"/>
  <c r="BD295" i="1"/>
  <c r="BC238" i="1"/>
  <c r="BD238" i="1"/>
  <c r="BC64" i="1"/>
  <c r="BD64" i="1"/>
  <c r="BC21" i="1"/>
  <c r="BD21" i="1"/>
  <c r="BC44" i="1"/>
  <c r="BD44" i="1"/>
  <c r="BC49" i="1"/>
  <c r="BD49" i="1"/>
  <c r="BC125" i="1"/>
  <c r="BD125" i="1"/>
  <c r="BC225" i="1"/>
  <c r="BD225" i="1"/>
  <c r="BC449" i="1"/>
  <c r="BD449" i="1"/>
  <c r="BC245" i="1"/>
  <c r="BD245" i="1"/>
  <c r="BC84" i="1"/>
  <c r="BD84" i="1"/>
  <c r="BC227" i="1"/>
  <c r="BD227" i="1"/>
  <c r="BC219" i="1"/>
  <c r="BD219" i="1"/>
  <c r="BC417" i="1"/>
  <c r="BD417" i="1"/>
  <c r="BC65" i="1"/>
  <c r="BD65" i="1"/>
  <c r="BC355" i="1"/>
  <c r="BD355" i="1"/>
  <c r="BC413" i="1"/>
  <c r="BD413" i="1"/>
  <c r="BC351" i="1"/>
  <c r="BD351" i="1"/>
  <c r="BC406" i="1"/>
  <c r="BD406" i="1"/>
  <c r="BC340" i="1"/>
  <c r="BD340" i="1"/>
  <c r="BC336" i="1"/>
  <c r="BD336" i="1"/>
  <c r="BC166" i="1"/>
  <c r="BD166" i="1"/>
  <c r="BC159" i="1"/>
  <c r="BD159" i="1"/>
  <c r="BC153" i="1"/>
  <c r="BD153" i="1"/>
  <c r="BC401" i="1"/>
  <c r="BD401" i="1"/>
  <c r="BC398" i="1"/>
  <c r="BD398" i="1"/>
  <c r="BC323" i="1"/>
  <c r="BD323" i="1"/>
  <c r="BD319" i="1"/>
  <c r="BC319" i="1"/>
  <c r="BC308" i="1"/>
  <c r="BD308" i="1"/>
  <c r="BC303" i="1"/>
  <c r="BD303" i="1"/>
  <c r="BC124" i="1"/>
  <c r="BD124" i="1"/>
  <c r="BC119" i="1"/>
  <c r="BD119" i="1"/>
  <c r="BC391" i="1"/>
  <c r="BD391" i="1"/>
  <c r="BC94" i="1"/>
  <c r="BD94" i="1"/>
  <c r="BC385" i="1"/>
  <c r="BD385" i="1"/>
  <c r="BC294" i="1"/>
  <c r="BD294" i="1"/>
  <c r="BC288" i="1"/>
  <c r="BD288" i="1"/>
  <c r="BC283" i="1"/>
  <c r="BD283" i="1"/>
  <c r="BC279" i="1"/>
  <c r="BD279" i="1"/>
  <c r="BC274" i="1"/>
  <c r="BD274" i="1"/>
  <c r="BC270" i="1"/>
  <c r="BD270" i="1"/>
  <c r="BC266" i="1"/>
  <c r="BD266" i="1"/>
  <c r="BC262" i="1"/>
  <c r="BD262" i="1"/>
  <c r="BC258" i="1"/>
  <c r="BD258" i="1"/>
  <c r="BB24" i="1"/>
  <c r="BC24" i="1"/>
  <c r="BB42" i="1"/>
  <c r="BC42" i="1"/>
  <c r="BB108" i="1"/>
  <c r="BC108" i="1"/>
  <c r="BB52" i="1"/>
  <c r="BC52" i="1"/>
  <c r="BB202" i="1"/>
  <c r="BC202" i="1"/>
  <c r="BB370" i="1"/>
  <c r="BC370" i="1"/>
  <c r="BB102" i="1"/>
  <c r="BC102" i="1"/>
  <c r="BB175" i="1"/>
  <c r="BC175" i="1"/>
  <c r="BC41" i="1"/>
  <c r="BB41" i="1"/>
  <c r="BB134" i="1"/>
  <c r="BC134" i="1"/>
  <c r="BB9" i="1"/>
  <c r="BC9" i="1"/>
  <c r="BB276" i="1"/>
  <c r="BC276" i="1"/>
  <c r="BB27" i="1"/>
  <c r="BC27" i="1"/>
  <c r="BB126" i="1"/>
  <c r="BC126" i="1"/>
  <c r="BB30" i="1"/>
  <c r="BC30" i="1"/>
  <c r="BB306" i="1"/>
  <c r="BC306" i="1"/>
  <c r="BB39" i="1"/>
  <c r="BC39" i="1"/>
  <c r="BB135" i="1"/>
  <c r="BC135" i="1"/>
  <c r="BB187" i="1"/>
  <c r="BC187" i="1"/>
  <c r="BB368" i="1"/>
  <c r="BC368" i="1"/>
  <c r="BC36" i="1"/>
  <c r="BB36" i="1"/>
  <c r="BB72" i="1"/>
  <c r="BC72" i="1"/>
  <c r="BB127" i="1"/>
  <c r="BC127" i="1"/>
  <c r="BC100" i="1"/>
  <c r="BB100" i="1"/>
  <c r="BB91" i="1"/>
  <c r="BC91" i="1"/>
  <c r="BB74" i="1"/>
  <c r="BC74" i="1"/>
  <c r="BC450" i="1"/>
  <c r="BB450" i="1"/>
  <c r="BC99" i="1"/>
  <c r="BB99" i="1"/>
  <c r="BB10" i="1"/>
  <c r="BC10" i="1"/>
  <c r="BC292" i="1"/>
  <c r="BB292" i="1"/>
  <c r="BC60" i="1"/>
  <c r="BB60" i="1"/>
  <c r="BC131" i="1"/>
  <c r="BB131" i="1"/>
  <c r="BB142" i="1"/>
  <c r="BC142" i="1"/>
  <c r="BC25" i="1"/>
  <c r="BB25" i="1"/>
  <c r="BC111" i="1"/>
  <c r="BB111" i="1"/>
  <c r="BC176" i="1"/>
  <c r="BB176" i="1"/>
  <c r="BB162" i="1"/>
  <c r="BC162" i="1"/>
  <c r="BC76" i="1"/>
  <c r="BB76" i="1"/>
  <c r="BC104" i="1"/>
  <c r="BB104" i="1"/>
  <c r="BE340" i="1"/>
  <c r="BF340" i="1"/>
  <c r="BE159" i="1"/>
  <c r="BF159" i="1"/>
  <c r="BE323" i="1"/>
  <c r="BF323" i="1"/>
  <c r="BE308" i="1"/>
  <c r="BF308" i="1"/>
  <c r="BE391" i="1"/>
  <c r="BF391" i="1"/>
  <c r="BE294" i="1"/>
  <c r="BF294" i="1"/>
  <c r="BE274" i="1"/>
  <c r="BF274" i="1"/>
  <c r="BD36" i="1"/>
  <c r="BE36" i="1"/>
  <c r="BD127" i="1"/>
  <c r="BE127" i="1"/>
  <c r="BD176" i="1"/>
  <c r="BE176" i="1"/>
  <c r="BD448" i="1"/>
  <c r="BE448" i="1"/>
  <c r="BD242" i="1"/>
  <c r="BE242" i="1"/>
  <c r="BD234" i="1"/>
  <c r="BE234" i="1"/>
  <c r="BD414" i="1"/>
  <c r="BE414" i="1"/>
  <c r="BD349" i="1"/>
  <c r="BE349" i="1"/>
  <c r="BD327" i="1"/>
  <c r="BE327" i="1"/>
  <c r="BD404" i="1"/>
  <c r="BE404" i="1"/>
  <c r="BD400" i="1"/>
  <c r="BE400" i="1"/>
  <c r="BD317" i="1"/>
  <c r="BE317" i="1"/>
  <c r="BD305" i="1"/>
  <c r="BE305" i="1"/>
  <c r="BD116" i="1"/>
  <c r="BE116" i="1"/>
  <c r="BD97" i="1"/>
  <c r="BE97" i="1"/>
  <c r="BD291" i="1"/>
  <c r="BE291" i="1"/>
  <c r="BD281" i="1"/>
  <c r="BE281" i="1"/>
  <c r="BD268" i="1"/>
  <c r="BE268" i="1"/>
  <c r="BD256" i="1"/>
  <c r="BE256" i="1"/>
  <c r="BC81" i="1"/>
  <c r="BD81" i="1"/>
  <c r="BC77" i="1"/>
  <c r="BD77" i="1"/>
  <c r="BC168" i="1"/>
  <c r="BD168" i="1"/>
  <c r="BC73" i="1"/>
  <c r="BD73" i="1"/>
  <c r="BC51" i="1"/>
  <c r="BD51" i="1"/>
  <c r="BC137" i="1"/>
  <c r="BD137" i="1"/>
  <c r="BC399" i="1"/>
  <c r="BD399" i="1"/>
  <c r="BC332" i="1"/>
  <c r="BD332" i="1"/>
  <c r="BC186" i="1"/>
  <c r="BD186" i="1"/>
  <c r="BC144" i="1"/>
  <c r="BD144" i="1"/>
  <c r="BC140" i="1"/>
  <c r="BD140" i="1"/>
  <c r="BC19" i="1"/>
  <c r="BD19" i="1"/>
  <c r="BC96" i="1"/>
  <c r="BD96" i="1"/>
  <c r="BC442" i="1"/>
  <c r="BD442" i="1"/>
  <c r="BC430" i="1"/>
  <c r="BD430" i="1"/>
  <c r="BC379" i="1"/>
  <c r="BD379" i="1"/>
  <c r="BC239" i="1"/>
  <c r="BD239" i="1"/>
  <c r="BC232" i="1"/>
  <c r="BD232" i="1"/>
  <c r="BC75" i="1"/>
  <c r="BD75" i="1"/>
  <c r="BC215" i="1"/>
  <c r="BD215" i="1"/>
  <c r="BC361" i="1"/>
  <c r="BD361" i="1"/>
  <c r="BC204" i="1"/>
  <c r="BD204" i="1"/>
  <c r="BC199" i="1"/>
  <c r="BD199" i="1"/>
  <c r="BC345" i="1"/>
  <c r="BD345" i="1"/>
  <c r="BC312" i="1"/>
  <c r="BD312" i="1"/>
  <c r="BK51" i="1"/>
  <c r="BK29" i="1"/>
  <c r="BK238" i="1"/>
  <c r="BK48" i="1"/>
  <c r="BK332" i="1"/>
  <c r="BK64" i="1"/>
  <c r="BK186" i="1"/>
  <c r="BK21" i="1"/>
  <c r="BK44" i="1"/>
  <c r="BK31" i="1"/>
  <c r="BK19" i="1"/>
  <c r="BK449" i="1"/>
  <c r="BK430" i="1"/>
  <c r="BK245" i="1"/>
  <c r="BK84" i="1"/>
  <c r="BK232" i="1"/>
  <c r="BK75" i="1"/>
  <c r="BK219" i="1"/>
  <c r="BK417" i="1"/>
  <c r="BK361" i="1"/>
  <c r="BK204" i="1"/>
  <c r="BK199" i="1"/>
  <c r="BK351" i="1"/>
  <c r="BK345" i="1"/>
  <c r="BK169" i="1"/>
  <c r="BK340" i="1"/>
  <c r="BK329" i="1"/>
  <c r="BK159" i="1"/>
  <c r="BK401" i="1"/>
  <c r="BK323" i="1"/>
  <c r="BK308" i="1"/>
  <c r="BK429" i="1"/>
  <c r="BK119" i="1"/>
  <c r="BK390" i="1"/>
  <c r="BK385" i="1"/>
  <c r="BK283" i="1"/>
  <c r="BK274" i="1"/>
  <c r="BK266" i="1"/>
  <c r="BF406" i="1"/>
  <c r="BF398" i="1"/>
  <c r="BF124" i="1"/>
  <c r="BF283" i="1"/>
  <c r="BE102" i="1"/>
  <c r="BE30" i="1"/>
  <c r="BE72" i="1"/>
  <c r="BE292" i="1"/>
  <c r="BE76" i="1"/>
  <c r="BE92" i="1"/>
  <c r="BE381" i="1"/>
  <c r="BE13" i="1"/>
  <c r="BE200" i="1"/>
  <c r="BE387" i="1"/>
  <c r="BD48" i="1"/>
  <c r="BD434" i="1"/>
  <c r="BD329" i="1"/>
  <c r="BC22" i="1"/>
  <c r="BE336" i="1"/>
  <c r="BF336" i="1"/>
  <c r="BE153" i="1"/>
  <c r="BF153" i="1"/>
  <c r="BE319" i="1"/>
  <c r="BF319" i="1"/>
  <c r="BE303" i="1"/>
  <c r="BF303" i="1"/>
  <c r="BE119" i="1"/>
  <c r="BF119" i="1"/>
  <c r="BE385" i="1"/>
  <c r="BF385" i="1"/>
  <c r="BE279" i="1"/>
  <c r="BF279" i="1"/>
  <c r="BE262" i="1"/>
  <c r="BF262" i="1"/>
  <c r="BE258" i="1"/>
  <c r="BF258" i="1"/>
  <c r="BD52" i="1"/>
  <c r="BE52" i="1"/>
  <c r="BD202" i="1"/>
  <c r="BE202" i="1"/>
  <c r="BD41" i="1"/>
  <c r="BE41" i="1"/>
  <c r="BD276" i="1"/>
  <c r="BE276" i="1"/>
  <c r="BD39" i="1"/>
  <c r="BE39" i="1"/>
  <c r="BD368" i="1"/>
  <c r="BE368" i="1"/>
  <c r="BD131" i="1"/>
  <c r="BE131" i="1"/>
  <c r="BD111" i="1"/>
  <c r="BE111" i="1"/>
  <c r="BD114" i="1"/>
  <c r="BE114" i="1"/>
  <c r="BD377" i="1"/>
  <c r="BE377" i="1"/>
  <c r="BD357" i="1"/>
  <c r="BE357" i="1"/>
  <c r="BD193" i="1"/>
  <c r="BE193" i="1"/>
  <c r="BD183" i="1"/>
  <c r="BE183" i="1"/>
  <c r="BD408" i="1"/>
  <c r="BE408" i="1"/>
  <c r="BD331" i="1"/>
  <c r="BE331" i="1"/>
  <c r="BD151" i="1"/>
  <c r="BE151" i="1"/>
  <c r="BD321" i="1"/>
  <c r="BE321" i="1"/>
  <c r="BD310" i="1"/>
  <c r="BE310" i="1"/>
  <c r="BD427" i="1"/>
  <c r="BE427" i="1"/>
  <c r="BD298" i="1"/>
  <c r="BE298" i="1"/>
  <c r="BD277" i="1"/>
  <c r="BE277" i="1"/>
  <c r="BD272" i="1"/>
  <c r="BE272" i="1"/>
  <c r="BD260" i="1"/>
  <c r="BE260" i="1"/>
  <c r="BD251" i="1"/>
  <c r="BE251" i="1"/>
  <c r="BC50" i="1"/>
  <c r="BD50" i="1"/>
  <c r="BC78" i="1"/>
  <c r="BD78" i="1"/>
  <c r="BC58" i="1"/>
  <c r="BD58" i="1"/>
  <c r="BC383" i="1"/>
  <c r="BD383" i="1"/>
  <c r="BC346" i="1"/>
  <c r="BD346" i="1"/>
  <c r="BC105" i="1"/>
  <c r="BD105" i="1"/>
  <c r="BC161" i="1"/>
  <c r="BD161" i="1"/>
  <c r="BC189" i="1"/>
  <c r="BD189" i="1"/>
  <c r="BC82" i="1"/>
  <c r="BD82" i="1"/>
  <c r="BC43" i="1"/>
  <c r="BD43" i="1"/>
  <c r="BC128" i="1"/>
  <c r="BD128" i="1"/>
  <c r="BC194" i="1"/>
  <c r="BD194" i="1"/>
  <c r="BC177" i="1"/>
  <c r="BD177" i="1"/>
  <c r="BC253" i="1"/>
  <c r="BD253" i="1"/>
  <c r="BC146" i="1"/>
  <c r="BD146" i="1"/>
  <c r="BC66" i="1"/>
  <c r="BD66" i="1"/>
  <c r="BC338" i="1"/>
  <c r="BD338" i="1"/>
  <c r="BC17" i="1"/>
  <c r="BD17" i="1"/>
  <c r="BC182" i="1"/>
  <c r="BD182" i="1"/>
  <c r="BC3" i="1"/>
  <c r="BD3" i="1"/>
  <c r="BC446" i="1"/>
  <c r="BD446" i="1"/>
  <c r="BC438" i="1"/>
  <c r="BD438" i="1"/>
  <c r="BC249" i="1"/>
  <c r="BD249" i="1"/>
  <c r="BC375" i="1"/>
  <c r="BD375" i="1"/>
  <c r="BC372" i="1"/>
  <c r="BD372" i="1"/>
  <c r="BC359" i="1"/>
  <c r="BD359" i="1"/>
  <c r="BC196" i="1"/>
  <c r="BD196" i="1"/>
  <c r="BC411" i="1"/>
  <c r="BD411" i="1"/>
  <c r="BC315" i="1"/>
  <c r="BD315" i="1"/>
  <c r="BK55" i="1"/>
  <c r="BK81" i="1"/>
  <c r="BK93" i="1"/>
  <c r="BK77" i="1"/>
  <c r="BK168" i="1"/>
  <c r="BK73" i="1"/>
  <c r="BK105" i="1"/>
  <c r="BK295" i="1"/>
  <c r="BK137" i="1"/>
  <c r="BK399" i="1"/>
  <c r="BK128" i="1"/>
  <c r="BK194" i="1"/>
  <c r="BK144" i="1"/>
  <c r="BK253" i="1"/>
  <c r="BK145" i="1"/>
  <c r="BK66" i="1"/>
  <c r="BK49" i="1"/>
  <c r="BK140" i="1"/>
  <c r="BK125" i="1"/>
  <c r="BK96" i="1"/>
  <c r="BK225" i="1"/>
  <c r="BK3" i="1"/>
  <c r="BK115" i="1"/>
  <c r="BK442" i="1"/>
  <c r="BK434" i="1"/>
  <c r="BK249" i="1"/>
  <c r="BK379" i="1"/>
  <c r="BK239" i="1"/>
  <c r="BK372" i="1"/>
  <c r="BK227" i="1"/>
  <c r="BK223" i="1"/>
  <c r="BK215" i="1"/>
  <c r="BK365" i="1"/>
  <c r="BK65" i="1"/>
  <c r="BK355" i="1"/>
  <c r="BK196" i="1"/>
  <c r="BK413" i="1"/>
  <c r="BK411" i="1"/>
  <c r="BK406" i="1"/>
  <c r="BK336" i="1"/>
  <c r="BK166" i="1"/>
  <c r="BK153" i="1"/>
  <c r="BK398" i="1"/>
  <c r="BK319" i="1"/>
  <c r="BK312" i="1"/>
  <c r="BK303" i="1"/>
  <c r="BK124" i="1"/>
  <c r="BK391" i="1"/>
  <c r="BK94" i="1"/>
  <c r="BK294" i="1"/>
  <c r="BK288" i="1"/>
  <c r="BK279" i="1"/>
  <c r="BK270" i="1"/>
  <c r="BK262" i="1"/>
  <c r="BK254" i="1"/>
  <c r="BF169" i="1"/>
  <c r="BF401" i="1"/>
  <c r="BF429" i="1"/>
  <c r="BF288" i="1"/>
  <c r="BF254" i="1"/>
  <c r="BE370" i="1"/>
  <c r="BE126" i="1"/>
  <c r="BE403" i="1"/>
  <c r="BE10" i="1"/>
  <c r="BE162" i="1"/>
  <c r="BE7" i="1"/>
  <c r="BE247" i="1"/>
  <c r="BE420" i="1"/>
  <c r="BE205" i="1"/>
  <c r="BE342" i="1"/>
  <c r="BD55" i="1"/>
  <c r="BD145" i="1"/>
  <c r="BD223" i="1"/>
  <c r="BD429" i="1"/>
  <c r="BC403" i="1"/>
  <c r="BF166" i="1"/>
  <c r="BF312" i="1"/>
  <c r="BF94" i="1"/>
  <c r="BF266" i="1"/>
  <c r="BE108" i="1"/>
  <c r="BE9" i="1"/>
  <c r="BE187" i="1"/>
  <c r="BE74" i="1"/>
  <c r="BE25" i="1"/>
  <c r="BE6" i="1"/>
  <c r="BE436" i="1"/>
  <c r="BE374" i="1"/>
  <c r="BE367" i="1"/>
  <c r="BE164" i="1"/>
  <c r="BD93" i="1"/>
  <c r="BD31" i="1"/>
  <c r="BD365" i="1"/>
  <c r="BD390" i="1"/>
  <c r="BJ428" i="1"/>
  <c r="BJ172" i="1" l="1"/>
  <c r="BJ318" i="1"/>
  <c r="BJ328" i="1"/>
  <c r="BJ441" i="1"/>
  <c r="BJ230" i="1"/>
  <c r="BJ447" i="1"/>
  <c r="BJ81" i="1"/>
  <c r="BJ198" i="1"/>
  <c r="BJ237" i="1"/>
  <c r="BJ271" i="1"/>
  <c r="BJ407" i="1"/>
  <c r="BJ103" i="1"/>
  <c r="BJ210" i="1"/>
  <c r="BJ373" i="1"/>
  <c r="BJ180" i="1"/>
  <c r="BJ378" i="1"/>
  <c r="BJ98" i="1"/>
  <c r="BJ273" i="1"/>
  <c r="BJ206" i="1"/>
  <c r="BJ152" i="1"/>
  <c r="BJ188" i="1"/>
  <c r="BJ55" i="1"/>
  <c r="BJ257" i="1"/>
  <c r="BJ57" i="1"/>
  <c r="BJ77" i="1"/>
  <c r="BJ191" i="1"/>
  <c r="BJ51" i="1"/>
  <c r="BJ253" i="1"/>
  <c r="BJ440" i="1"/>
  <c r="BJ316" i="1"/>
  <c r="BJ406" i="1"/>
  <c r="BJ112" i="1"/>
  <c r="BJ214" i="1"/>
  <c r="BJ2" i="1"/>
  <c r="BJ280" i="1"/>
  <c r="BJ393" i="1"/>
  <c r="BJ300" i="1"/>
  <c r="BJ418" i="1"/>
  <c r="BJ220" i="1"/>
  <c r="BJ439" i="1"/>
  <c r="BJ59" i="1"/>
  <c r="BJ26" i="1"/>
  <c r="BJ53" i="1"/>
  <c r="BJ278" i="1"/>
  <c r="BJ388" i="1"/>
  <c r="BJ8" i="1"/>
  <c r="BJ350" i="1"/>
  <c r="BJ433" i="1"/>
  <c r="BJ88" i="1"/>
  <c r="BJ395" i="1"/>
  <c r="BJ5" i="1"/>
  <c r="BJ135" i="1"/>
  <c r="BJ186" i="1"/>
  <c r="BJ321" i="1"/>
  <c r="BJ293" i="1"/>
  <c r="BJ156" i="1"/>
  <c r="BJ185" i="1"/>
  <c r="BJ226" i="1"/>
  <c r="BJ68" i="1"/>
  <c r="BJ302" i="1"/>
  <c r="BJ248" i="1"/>
  <c r="BJ133" i="1"/>
  <c r="BJ337" i="1"/>
  <c r="BJ38" i="1"/>
  <c r="BJ196" i="1"/>
  <c r="BJ277" i="1"/>
  <c r="BJ357" i="1"/>
  <c r="BJ155" i="1"/>
  <c r="BJ445" i="1"/>
  <c r="BJ372" i="1"/>
  <c r="BJ146" i="1"/>
  <c r="BJ48" i="1"/>
  <c r="BJ87" i="1"/>
  <c r="BJ287" i="1"/>
  <c r="BJ174" i="1"/>
  <c r="BJ261" i="1"/>
  <c r="BJ154" i="1"/>
  <c r="BJ224" i="1"/>
  <c r="BJ390" i="1"/>
  <c r="BJ223" i="1"/>
  <c r="BJ205" i="1"/>
  <c r="BJ22" i="1"/>
  <c r="BJ92" i="1"/>
  <c r="BJ333" i="1"/>
  <c r="BJ45" i="1"/>
  <c r="BJ86" i="1"/>
  <c r="BJ420" i="1"/>
  <c r="BJ19" i="1"/>
  <c r="BJ73" i="1"/>
  <c r="BJ414" i="1"/>
  <c r="BJ242" i="1"/>
  <c r="BJ159" i="1"/>
  <c r="BJ142" i="1"/>
  <c r="BJ24" i="1"/>
  <c r="BJ238" i="1"/>
  <c r="BJ115" i="1"/>
  <c r="BJ101" i="1"/>
  <c r="BJ222" i="1"/>
  <c r="BJ89" i="1"/>
  <c r="BJ299" i="1"/>
  <c r="BJ143" i="1"/>
  <c r="BJ320" i="1"/>
  <c r="BJ341" i="1"/>
  <c r="BJ79" i="1"/>
  <c r="BJ15" i="1"/>
  <c r="BJ28" i="1"/>
  <c r="BJ80" i="1"/>
  <c r="BJ231" i="1"/>
  <c r="BJ296" i="1"/>
  <c r="BJ14" i="1"/>
  <c r="BJ410" i="1"/>
  <c r="BJ12" i="1"/>
  <c r="BJ309" i="1"/>
  <c r="BJ252" i="1"/>
  <c r="BJ29" i="1"/>
  <c r="BJ282" i="1"/>
  <c r="BJ85" i="1"/>
  <c r="BJ425" i="1"/>
  <c r="BJ117" i="1"/>
  <c r="BJ139" i="1"/>
  <c r="BJ311" i="1"/>
  <c r="BJ322" i="1"/>
  <c r="BJ149" i="1"/>
  <c r="BJ335" i="1"/>
  <c r="BJ343" i="1"/>
  <c r="BJ412" i="1"/>
  <c r="BJ358" i="1"/>
  <c r="BJ360" i="1"/>
  <c r="BJ212" i="1"/>
  <c r="BJ218" i="1"/>
  <c r="BJ371" i="1"/>
  <c r="BJ244" i="1"/>
  <c r="BJ382" i="1"/>
  <c r="BJ67" i="1"/>
  <c r="BJ132" i="1"/>
  <c r="BJ344" i="1"/>
  <c r="BJ138" i="1"/>
  <c r="BJ170" i="1"/>
  <c r="BJ40" i="1"/>
  <c r="BJ352" i="1"/>
  <c r="BJ347" i="1"/>
  <c r="BJ123" i="1"/>
  <c r="BJ263" i="1"/>
  <c r="BJ380" i="1"/>
  <c r="BJ11" i="1"/>
  <c r="BJ121" i="1"/>
  <c r="BJ330" i="1"/>
  <c r="BJ265" i="1"/>
  <c r="BJ46" i="1"/>
  <c r="BJ289" i="1"/>
  <c r="BJ255" i="1"/>
  <c r="BJ415" i="1"/>
  <c r="BJ71" i="1"/>
  <c r="BJ250" i="1"/>
  <c r="BJ426" i="1"/>
  <c r="BJ396" i="1"/>
  <c r="BJ304" i="1"/>
  <c r="BJ397" i="1"/>
  <c r="BJ150" i="1"/>
  <c r="BJ171" i="1"/>
  <c r="BJ366" i="1"/>
  <c r="BJ369" i="1"/>
  <c r="BJ240" i="1"/>
  <c r="BJ435" i="1"/>
  <c r="BJ18" i="1"/>
  <c r="BJ297" i="1"/>
  <c r="BJ47" i="1"/>
  <c r="BJ195" i="1"/>
  <c r="BJ269" i="1"/>
  <c r="BJ286" i="1"/>
  <c r="BJ384" i="1"/>
  <c r="BJ165" i="1"/>
  <c r="BJ179" i="1"/>
  <c r="BJ54" i="1"/>
  <c r="BJ354" i="1"/>
  <c r="BJ419" i="1"/>
  <c r="BJ437" i="1"/>
  <c r="BJ20" i="1"/>
  <c r="BJ290" i="1"/>
  <c r="BJ201" i="1"/>
  <c r="BJ209" i="1"/>
  <c r="BJ107" i="1"/>
  <c r="BJ129" i="1"/>
  <c r="BJ122" i="1"/>
  <c r="BJ307" i="1"/>
  <c r="BJ334" i="1"/>
  <c r="BJ359" i="1"/>
  <c r="BJ375" i="1"/>
  <c r="BJ194" i="1"/>
  <c r="BJ43" i="1"/>
  <c r="BJ189" i="1"/>
  <c r="BJ78" i="1"/>
  <c r="BJ298" i="1"/>
  <c r="BJ124" i="1"/>
  <c r="BJ33" i="1"/>
  <c r="BJ83" i="1"/>
  <c r="BJ303" i="1"/>
  <c r="BJ398" i="1"/>
  <c r="BJ168" i="1"/>
  <c r="BJ213" i="1"/>
  <c r="BJ158" i="1"/>
  <c r="BJ125" i="1"/>
  <c r="BJ64" i="1"/>
  <c r="BJ44" i="1"/>
  <c r="BJ364" i="1"/>
  <c r="BJ409" i="1"/>
  <c r="BJ246" i="1"/>
  <c r="BJ203" i="1"/>
  <c r="BJ421" i="1"/>
  <c r="BJ32" i="1"/>
  <c r="BJ90" i="1"/>
  <c r="BJ365" i="1"/>
  <c r="BJ367" i="1"/>
  <c r="BJ169" i="1"/>
  <c r="BJ200" i="1"/>
  <c r="BJ207" i="1"/>
  <c r="BJ402" i="1"/>
  <c r="BJ23" i="1"/>
  <c r="BJ233" i="1"/>
  <c r="BJ37" i="1"/>
  <c r="BJ259" i="1"/>
  <c r="BJ120" i="1"/>
  <c r="BJ423" i="1"/>
  <c r="BJ416" i="1"/>
  <c r="BJ184" i="1"/>
  <c r="BJ160" i="1"/>
  <c r="BJ326" i="1"/>
  <c r="BJ61" i="1"/>
  <c r="BJ31" i="1"/>
  <c r="BJ403" i="1"/>
  <c r="BJ247" i="1"/>
  <c r="BJ50" i="1"/>
  <c r="BJ13" i="1"/>
  <c r="BJ448" i="1"/>
  <c r="BJ42" i="1"/>
  <c r="BJ35" i="1"/>
  <c r="BJ113" i="1"/>
  <c r="BJ324" i="1"/>
  <c r="BJ106" i="1"/>
  <c r="BJ405" i="1"/>
  <c r="BJ267" i="1"/>
  <c r="BJ431" i="1"/>
  <c r="BJ56" i="1"/>
  <c r="BJ118" i="1"/>
  <c r="BJ181" i="1"/>
  <c r="BJ93" i="1"/>
  <c r="BJ436" i="1"/>
  <c r="BJ429" i="1"/>
  <c r="BJ342" i="1"/>
  <c r="BJ7" i="1"/>
  <c r="BJ315" i="1"/>
  <c r="BJ177" i="1"/>
  <c r="BJ161" i="1"/>
  <c r="BJ427" i="1"/>
  <c r="BJ331" i="1"/>
  <c r="BJ381" i="1"/>
  <c r="BJ104" i="1"/>
  <c r="BJ60" i="1"/>
  <c r="BJ450" i="1"/>
  <c r="BJ91" i="1"/>
  <c r="BJ283" i="1"/>
  <c r="BJ355" i="1"/>
  <c r="BJ21" i="1"/>
  <c r="BJ339" i="1"/>
  <c r="BJ236" i="1"/>
  <c r="BJ134" i="1"/>
  <c r="BJ116" i="1"/>
  <c r="BJ219" i="1"/>
  <c r="BJ288" i="1"/>
  <c r="BJ75" i="1"/>
  <c r="BJ110" i="1"/>
  <c r="BJ386" i="1"/>
  <c r="BJ284" i="1"/>
  <c r="BJ208" i="1"/>
  <c r="BJ241" i="1"/>
  <c r="BJ424" i="1"/>
  <c r="BJ34" i="1"/>
  <c r="BJ325" i="1"/>
  <c r="BJ197" i="1"/>
  <c r="BJ63" i="1"/>
  <c r="BJ313" i="1"/>
  <c r="BJ422" i="1"/>
  <c r="BJ148" i="1"/>
  <c r="BJ216" i="1"/>
  <c r="BJ62" i="1"/>
  <c r="BJ4" i="1"/>
  <c r="BJ162" i="1"/>
  <c r="BJ10" i="1"/>
  <c r="BJ258" i="1"/>
  <c r="BJ266" i="1"/>
  <c r="BJ274" i="1"/>
  <c r="BJ294" i="1"/>
  <c r="BJ94" i="1"/>
  <c r="BJ119" i="1"/>
  <c r="BJ153" i="1"/>
  <c r="BJ166" i="1"/>
  <c r="BJ340" i="1"/>
  <c r="BJ351" i="1"/>
  <c r="BJ417" i="1"/>
  <c r="BJ227" i="1"/>
  <c r="BJ245" i="1"/>
  <c r="BJ225" i="1"/>
  <c r="BJ49" i="1"/>
  <c r="BJ264" i="1"/>
  <c r="BJ130" i="1"/>
  <c r="BJ314" i="1"/>
  <c r="BJ190" i="1"/>
  <c r="BJ211" i="1"/>
  <c r="BJ217" i="1"/>
  <c r="BJ229" i="1"/>
  <c r="BJ444" i="1"/>
  <c r="BJ243" i="1"/>
  <c r="BJ376" i="1"/>
  <c r="BJ348" i="1"/>
  <c r="BJ228" i="1"/>
  <c r="BJ192" i="1"/>
  <c r="BJ319" i="1"/>
  <c r="BJ411" i="1"/>
  <c r="BJ105" i="1"/>
  <c r="BJ383" i="1"/>
  <c r="BJ387" i="1"/>
  <c r="BJ232" i="1"/>
  <c r="BJ144" i="1"/>
  <c r="BJ400" i="1"/>
  <c r="BJ145" i="1"/>
  <c r="BJ254" i="1"/>
  <c r="BJ438" i="1"/>
  <c r="BJ3" i="1"/>
  <c r="BJ17" i="1"/>
  <c r="BJ66" i="1"/>
  <c r="BJ251" i="1"/>
  <c r="BJ272" i="1"/>
  <c r="BJ310" i="1"/>
  <c r="BJ151" i="1"/>
  <c r="BJ408" i="1"/>
  <c r="BJ193" i="1"/>
  <c r="BJ377" i="1"/>
  <c r="BJ329" i="1"/>
  <c r="BJ362" i="1"/>
  <c r="BJ157" i="1"/>
  <c r="BJ109" i="1"/>
  <c r="BJ69" i="1"/>
  <c r="BJ164" i="1"/>
  <c r="BJ345" i="1"/>
  <c r="BJ204" i="1"/>
  <c r="BJ215" i="1"/>
  <c r="BJ379" i="1"/>
  <c r="BJ442" i="1"/>
  <c r="BJ332" i="1"/>
  <c r="BJ137" i="1"/>
  <c r="BJ256" i="1"/>
  <c r="BJ281" i="1"/>
  <c r="BJ97" i="1"/>
  <c r="BJ305" i="1"/>
  <c r="BJ327" i="1"/>
  <c r="BJ374" i="1"/>
  <c r="BJ249" i="1"/>
  <c r="BJ446" i="1"/>
  <c r="BJ182" i="1"/>
  <c r="BJ338" i="1"/>
  <c r="BJ128" i="1"/>
  <c r="BJ82" i="1"/>
  <c r="BJ346" i="1"/>
  <c r="BJ58" i="1"/>
  <c r="BJ260" i="1"/>
  <c r="BJ183" i="1"/>
  <c r="BJ434" i="1"/>
  <c r="BJ312" i="1"/>
  <c r="BJ199" i="1"/>
  <c r="BJ361" i="1"/>
  <c r="BJ239" i="1"/>
  <c r="BJ430" i="1"/>
  <c r="BJ96" i="1"/>
  <c r="BJ140" i="1"/>
  <c r="BJ399" i="1"/>
  <c r="BJ268" i="1"/>
  <c r="BJ291" i="1"/>
  <c r="BJ317" i="1"/>
  <c r="BJ404" i="1"/>
  <c r="BJ349" i="1"/>
  <c r="BJ234" i="1"/>
  <c r="BJ99" i="1"/>
  <c r="BJ368" i="1"/>
  <c r="BJ306" i="1"/>
  <c r="BJ126" i="1"/>
  <c r="BJ276" i="1"/>
  <c r="BJ175" i="1"/>
  <c r="BJ370" i="1"/>
  <c r="BJ52" i="1"/>
  <c r="BJ262" i="1"/>
  <c r="BJ270" i="1"/>
  <c r="BJ279" i="1"/>
  <c r="BJ385" i="1"/>
  <c r="BJ391" i="1"/>
  <c r="BJ308" i="1"/>
  <c r="BJ323" i="1"/>
  <c r="BJ401" i="1"/>
  <c r="BJ336" i="1"/>
  <c r="BJ413" i="1"/>
  <c r="BJ65" i="1"/>
  <c r="BJ84" i="1"/>
  <c r="BJ449" i="1"/>
  <c r="BJ295" i="1"/>
  <c r="BJ285" i="1"/>
  <c r="BJ301" i="1"/>
  <c r="BJ141" i="1"/>
  <c r="BJ178" i="1"/>
  <c r="BJ353" i="1"/>
  <c r="BJ363" i="1"/>
  <c r="BJ221" i="1"/>
  <c r="BJ432" i="1"/>
  <c r="BJ392" i="1"/>
  <c r="BJ394" i="1"/>
  <c r="BJ275" i="1"/>
  <c r="BJ443" i="1"/>
  <c r="BJ389" i="1"/>
  <c r="BJ16" i="1"/>
  <c r="BJ147" i="1"/>
  <c r="BJ136" i="1"/>
  <c r="BJ111" i="1"/>
  <c r="BJ356" i="1"/>
  <c r="BJ163" i="1"/>
  <c r="BJ70" i="1"/>
  <c r="BJ235" i="1"/>
  <c r="BJ173" i="1"/>
  <c r="BJ95" i="1"/>
  <c r="BJ167" i="1"/>
  <c r="BJ114" i="1"/>
  <c r="BJ100" i="1"/>
  <c r="BJ41" i="1"/>
  <c r="BJ176" i="1"/>
  <c r="BJ36" i="1"/>
  <c r="BJ202" i="1"/>
  <c r="BJ6" i="1"/>
  <c r="BJ74" i="1"/>
  <c r="BJ9" i="1"/>
  <c r="BJ30" i="1"/>
  <c r="BJ131" i="1"/>
  <c r="BJ76" i="1"/>
  <c r="BJ72" i="1"/>
  <c r="BJ102" i="1"/>
  <c r="BJ127" i="1"/>
  <c r="BJ39" i="1"/>
  <c r="BJ292" i="1"/>
  <c r="BJ27" i="1"/>
  <c r="BJ25" i="1"/>
  <c r="BJ187" i="1"/>
  <c r="BJ108" i="1"/>
</calcChain>
</file>

<file path=xl/sharedStrings.xml><?xml version="1.0" encoding="utf-8"?>
<sst xmlns="http://schemas.openxmlformats.org/spreadsheetml/2006/main" count="2488" uniqueCount="1059">
  <si>
    <t>Ticker Symbol</t>
  </si>
  <si>
    <t>Company Name</t>
  </si>
  <si>
    <t>Industry</t>
  </si>
  <si>
    <t>Sector</t>
  </si>
  <si>
    <t>Currency</t>
  </si>
  <si>
    <t>First FY</t>
  </si>
  <si>
    <t>Monthly Perf</t>
  </si>
  <si>
    <t>3-Months Perf</t>
  </si>
  <si>
    <t>6-Months Perf</t>
  </si>
  <si>
    <t>Yearly Perf</t>
  </si>
  <si>
    <t>5-Years Perf</t>
  </si>
  <si>
    <t>Health Care</t>
  </si>
  <si>
    <t>Pharmaceuticals</t>
  </si>
  <si>
    <t>Market Capital</t>
  </si>
  <si>
    <t>Steps</t>
  </si>
  <si>
    <t>create CE, CE/Assets, Avg CE/Assets, ROCE, ROCE Trend, ROCE Volatility, Avg ROCE, ROA, ROA Trend, ROA Volatility, Avg ROA</t>
  </si>
  <si>
    <t>create MF ROCE (0.65*EBIT/EV and 0.35*ROCE) and MF ROA (?*EBIT/EV and ?*ROCE)</t>
  </si>
  <si>
    <t>create EV, MC/EV, EBIT Volatility, EBIT Trend, Avg EBIT/EV</t>
  </si>
  <si>
    <t>Remove stocks with negative Avg EBIT</t>
  </si>
  <si>
    <t>Remove stocks with negative EV</t>
  </si>
  <si>
    <t>Remove stocks with negative Avg ROCE and ROA</t>
  </si>
  <si>
    <t>Remove stocks with EBIT Volatility &gt; 100% then Remove stocks based on EBIT Trend until max EBIT Volatility reduces to 60% to 75%</t>
  </si>
  <si>
    <t>Remove stocks with ROA and ROCE Volatiltity higher than 35%</t>
  </si>
  <si>
    <t>Remove stocks with Avg CE/Assets lower than 40%</t>
  </si>
  <si>
    <t>Remove stocks with ROA and ROCE higher than 100%</t>
  </si>
  <si>
    <t>Sort by MF (ROA or ROCE)</t>
  </si>
  <si>
    <t>keep the top 200 and hide others</t>
  </si>
  <si>
    <t>sort 200 by positive 6-months or yearly returns</t>
  </si>
  <si>
    <t>two ways: 1- keep the top 100 and sort by negative 3-months returns 2- keep the top 25 and buy by technical analysis</t>
  </si>
  <si>
    <t>Remove M for million and replace B for billion with numbers*1000 and T for Trillion with numbers*1000,000</t>
  </si>
  <si>
    <t>Fill missing EBIT values with net income or op income</t>
  </si>
  <si>
    <t>Fill missing Assets with next/previous year assets</t>
  </si>
  <si>
    <t>Remove stocks having less than 4 years of data</t>
  </si>
  <si>
    <t>delete excess columns (for cash and total liabilities column: keep the last column as TTM)</t>
  </si>
  <si>
    <t>Fill missing cash TTM and total liabilities TTM with previous column</t>
  </si>
  <si>
    <t>Rename column names to years 2012 to 2021 + TTM</t>
  </si>
  <si>
    <t>Total Assets 2012</t>
  </si>
  <si>
    <t>Total Assets 2013</t>
  </si>
  <si>
    <t>Total Assets 2014</t>
  </si>
  <si>
    <t>Total Assets 2015</t>
  </si>
  <si>
    <t>Total Assets 2016</t>
  </si>
  <si>
    <t>Total Assets 2017</t>
  </si>
  <si>
    <t>Total Assets 2018</t>
  </si>
  <si>
    <t>Total Assets 2019</t>
  </si>
  <si>
    <t>Total Assets 2020</t>
  </si>
  <si>
    <t>Total Assets 2021</t>
  </si>
  <si>
    <t>Total Assets TTM</t>
  </si>
  <si>
    <t>ROA 2012</t>
  </si>
  <si>
    <t>ROA 2013</t>
  </si>
  <si>
    <t>ROA 2014</t>
  </si>
  <si>
    <t>ROA 2015</t>
  </si>
  <si>
    <t>ROA 2016</t>
  </si>
  <si>
    <t>ROA 2017</t>
  </si>
  <si>
    <t>ROA 2018</t>
  </si>
  <si>
    <t>ROA 2019</t>
  </si>
  <si>
    <t>ROA 2020</t>
  </si>
  <si>
    <t>ROA 2021</t>
  </si>
  <si>
    <t>ROA TTM</t>
  </si>
  <si>
    <t>ROA Trend</t>
  </si>
  <si>
    <t>ROA Volatility</t>
  </si>
  <si>
    <t>Avg ROA</t>
  </si>
  <si>
    <t>Change each column's data format to its proper format</t>
  </si>
  <si>
    <t>Change the colors of main columns</t>
  </si>
  <si>
    <t>Set these conditional formatting: MC/EV&gt;1 (red) | EBIT Volatility&gt;100 (red) | CE/Assets&lt;40 (red) | ROCE &amp; ROA&gt;100 (red) | ROCE &amp; ROA Volatility&gt;60 (red)</t>
  </si>
  <si>
    <t>Remove similar stock rows (redundant)</t>
  </si>
  <si>
    <t>Check</t>
  </si>
  <si>
    <t>x</t>
  </si>
  <si>
    <t>ROA 2013-2012</t>
  </si>
  <si>
    <t>ROA 2014-2013</t>
  </si>
  <si>
    <t>ROA 2015-2014</t>
  </si>
  <si>
    <t>ROA 2016-2015</t>
  </si>
  <si>
    <t>ROA 2017-2016</t>
  </si>
  <si>
    <t>ROA 2018-2017</t>
  </si>
  <si>
    <t>ROA 2019-2018</t>
  </si>
  <si>
    <t>ROA 2020-2019</t>
  </si>
  <si>
    <t>ROA 2021-2020</t>
  </si>
  <si>
    <t>Remove stocks with MC&lt;1500 M</t>
  </si>
  <si>
    <t>Technical Position</t>
  </si>
  <si>
    <t>GP 2012</t>
  </si>
  <si>
    <t>GP 2013</t>
  </si>
  <si>
    <t>GP 2014</t>
  </si>
  <si>
    <t>GP 2015</t>
  </si>
  <si>
    <t>GP 2016</t>
  </si>
  <si>
    <t>GP 2017</t>
  </si>
  <si>
    <t>GP 2018</t>
  </si>
  <si>
    <t>GP 2019</t>
  </si>
  <si>
    <t>GP 2020</t>
  </si>
  <si>
    <t>GP 2021</t>
  </si>
  <si>
    <t>GP TTM</t>
  </si>
  <si>
    <t>GP Trend</t>
  </si>
  <si>
    <t>GP Volatility</t>
  </si>
  <si>
    <t>Avg GP</t>
  </si>
  <si>
    <t>B/P</t>
  </si>
  <si>
    <t>Equity</t>
  </si>
  <si>
    <t>Mark as Buy 4</t>
  </si>
  <si>
    <t>B/M Rank</t>
  </si>
  <si>
    <t>ROA Rank</t>
  </si>
  <si>
    <t>Total Rank</t>
  </si>
  <si>
    <t>Mark as Buy 5</t>
  </si>
  <si>
    <t>Intermediate Horizon Perf</t>
  </si>
  <si>
    <t>HBM</t>
  </si>
  <si>
    <t>Materials</t>
  </si>
  <si>
    <t>Euro (EUR)</t>
  </si>
  <si>
    <t>Financials</t>
  </si>
  <si>
    <t>ALV</t>
  </si>
  <si>
    <t>Auto Components</t>
  </si>
  <si>
    <t>Consumer Discretionary</t>
  </si>
  <si>
    <t>GFT</t>
  </si>
  <si>
    <t>GFT Technologies SE</t>
  </si>
  <si>
    <t>IT Services</t>
  </si>
  <si>
    <t>Information Technology</t>
  </si>
  <si>
    <t>TTK</t>
  </si>
  <si>
    <t>TAKKT AG</t>
  </si>
  <si>
    <t>PNE3</t>
  </si>
  <si>
    <t>PNE AG</t>
  </si>
  <si>
    <t>Electrical Equipment</t>
  </si>
  <si>
    <t>Industrials</t>
  </si>
  <si>
    <t>FTK</t>
  </si>
  <si>
    <t>flatexDEGIRO AG</t>
  </si>
  <si>
    <t>HHFA</t>
  </si>
  <si>
    <t>Hamburger Hafen und Logistik Aktiengesellschaft</t>
  </si>
  <si>
    <t>Transportation Infrastructure</t>
  </si>
  <si>
    <t>RHK</t>
  </si>
  <si>
    <t>RHÖN-KLINIKUM Aktiengesellschaft</t>
  </si>
  <si>
    <t>Health Care Providers and Services</t>
  </si>
  <si>
    <t>SBS</t>
  </si>
  <si>
    <t>Stratec SE</t>
  </si>
  <si>
    <t>Health Care Equipment and Supplies</t>
  </si>
  <si>
    <t>PAT</t>
  </si>
  <si>
    <t>Patrizia AG</t>
  </si>
  <si>
    <t>Real Estate</t>
  </si>
  <si>
    <t>EKT</t>
  </si>
  <si>
    <t>Energiekontor AG</t>
  </si>
  <si>
    <t>GLJ</t>
  </si>
  <si>
    <t>Grenke AG</t>
  </si>
  <si>
    <t>Diversified Financial Services</t>
  </si>
  <si>
    <t>CE2</t>
  </si>
  <si>
    <t>CropEnergies AG</t>
  </si>
  <si>
    <t>Oil, Gas and Consumable Fuels</t>
  </si>
  <si>
    <t>Energy</t>
  </si>
  <si>
    <t>COK</t>
  </si>
  <si>
    <t>Cancom SE</t>
  </si>
  <si>
    <t>GBF</t>
  </si>
  <si>
    <t>Bilfinger SE</t>
  </si>
  <si>
    <t>Commercial Services and Supplies</t>
  </si>
  <si>
    <t>WAC</t>
  </si>
  <si>
    <t>Wacker Neuson SE</t>
  </si>
  <si>
    <t>Machinery</t>
  </si>
  <si>
    <t>YOU</t>
  </si>
  <si>
    <t>ABOUT YOU Holding AG</t>
  </si>
  <si>
    <t>STM</t>
  </si>
  <si>
    <t>Stabilus S.A.</t>
  </si>
  <si>
    <t>PBB</t>
  </si>
  <si>
    <t>Deutsche Pfandbriefbank AG</t>
  </si>
  <si>
    <t>HYQ</t>
  </si>
  <si>
    <t>Hypoport SE</t>
  </si>
  <si>
    <t>HBH</t>
  </si>
  <si>
    <t>HORNBACH Holding AG &amp; Co. KGaA</t>
  </si>
  <si>
    <t>Specialty Retail</t>
  </si>
  <si>
    <t>JEN</t>
  </si>
  <si>
    <t>Jenoptik AG</t>
  </si>
  <si>
    <t>Electronic Equipment, Instruments and Components</t>
  </si>
  <si>
    <t>SZG</t>
  </si>
  <si>
    <t>Salzgitter AG</t>
  </si>
  <si>
    <t>CEC</t>
  </si>
  <si>
    <t>Ceconomy AG</t>
  </si>
  <si>
    <t>S92</t>
  </si>
  <si>
    <t>SMA Solar Technology AG</t>
  </si>
  <si>
    <t>Semiconductors and Semiconductor Equipment</t>
  </si>
  <si>
    <t>NDX1</t>
  </si>
  <si>
    <t>Nordex SE</t>
  </si>
  <si>
    <t>DEQ</t>
  </si>
  <si>
    <t>Deutsche EuroShop AG</t>
  </si>
  <si>
    <t>PFV</t>
  </si>
  <si>
    <t>Pfeiffer Vacuum Technology AG</t>
  </si>
  <si>
    <t>NDXB</t>
  </si>
  <si>
    <t>AG1</t>
  </si>
  <si>
    <t>AUTO1 Group SE</t>
  </si>
  <si>
    <t>NA9</t>
  </si>
  <si>
    <t>Nagarro SE</t>
  </si>
  <si>
    <t>SAE</t>
  </si>
  <si>
    <t>Shop Apotheke Europe N.V.</t>
  </si>
  <si>
    <t>Food and Staples Retailing</t>
  </si>
  <si>
    <t>Consumer Staples</t>
  </si>
  <si>
    <t>BYW6</t>
  </si>
  <si>
    <t>BayWa Aktiengesellschaft</t>
  </si>
  <si>
    <t>Trading Companies and Distributors</t>
  </si>
  <si>
    <t>HORNBACH Baumarkt AG</t>
  </si>
  <si>
    <t>DUE</t>
  </si>
  <si>
    <t>Dürr Aktiengesellschaft</t>
  </si>
  <si>
    <t>VTSC</t>
  </si>
  <si>
    <t>Vitesco Technologies Group Aktiengesellschaft</t>
  </si>
  <si>
    <t>WUW</t>
  </si>
  <si>
    <t>Wüstenrot &amp; Württembergische AG</t>
  </si>
  <si>
    <t>Insurance</t>
  </si>
  <si>
    <t>TEG</t>
  </si>
  <si>
    <t>TAG Immobilien AG</t>
  </si>
  <si>
    <t>ARL</t>
  </si>
  <si>
    <t>Aareal Bank AG</t>
  </si>
  <si>
    <t>TMV</t>
  </si>
  <si>
    <t>TeamViewer AG</t>
  </si>
  <si>
    <t>Software</t>
  </si>
  <si>
    <t>YSN</t>
  </si>
  <si>
    <t>secunet Security Networks Aktiengesellschaft</t>
  </si>
  <si>
    <t>C9X</t>
  </si>
  <si>
    <t>CONSOL Energy Inc.</t>
  </si>
  <si>
    <t>KWS</t>
  </si>
  <si>
    <t>KWS SAAT SE &amp; Co. KGaA</t>
  </si>
  <si>
    <t>Food Products</t>
  </si>
  <si>
    <t>BFSA</t>
  </si>
  <si>
    <t>Befesa S.A.</t>
  </si>
  <si>
    <t>QIA</t>
  </si>
  <si>
    <t>Qiagen N.V.</t>
  </si>
  <si>
    <t>Life Sciences Tools and Services</t>
  </si>
  <si>
    <t>AFX</t>
  </si>
  <si>
    <t>QIAB</t>
  </si>
  <si>
    <t>BUZ1</t>
  </si>
  <si>
    <t>Bunzl plc</t>
  </si>
  <si>
    <t>ENR</t>
  </si>
  <si>
    <t>Siemens Energy AG</t>
  </si>
  <si>
    <t>EXL</t>
  </si>
  <si>
    <t>Exasol AG</t>
  </si>
  <si>
    <t>SAP</t>
  </si>
  <si>
    <t>SAP SE</t>
  </si>
  <si>
    <t>H24</t>
  </si>
  <si>
    <t>home24 SE</t>
  </si>
  <si>
    <t>UNVB</t>
  </si>
  <si>
    <t>Unilever PLC</t>
  </si>
  <si>
    <t>Personal Products</t>
  </si>
  <si>
    <t>CON</t>
  </si>
  <si>
    <t>Continental Aktiengesellschaft</t>
  </si>
  <si>
    <t>LIN</t>
  </si>
  <si>
    <t>Linde plc</t>
  </si>
  <si>
    <t>Chemicals</t>
  </si>
  <si>
    <t>LINU</t>
  </si>
  <si>
    <t>FME</t>
  </si>
  <si>
    <t>SY1</t>
  </si>
  <si>
    <t>Symrise AG</t>
  </si>
  <si>
    <t>M0Y</t>
  </si>
  <si>
    <t>Mynaric AG</t>
  </si>
  <si>
    <t>Aerospace and Defense</t>
  </si>
  <si>
    <t>WEW</t>
  </si>
  <si>
    <t>Westwing Group SE</t>
  </si>
  <si>
    <t>BIKE</t>
  </si>
  <si>
    <t>Bike24 Holding AG</t>
  </si>
  <si>
    <t>KSC</t>
  </si>
  <si>
    <t>KPS AG</t>
  </si>
  <si>
    <t>FRE</t>
  </si>
  <si>
    <t>Fresenius SE &amp; Co. KGaA</t>
  </si>
  <si>
    <t>HNR1</t>
  </si>
  <si>
    <t>Hannover Rück SE</t>
  </si>
  <si>
    <t>N4G</t>
  </si>
  <si>
    <t>The NAGA Group AG</t>
  </si>
  <si>
    <t>DBK</t>
  </si>
  <si>
    <t>Deutsche Bank Aktiengesellschaft</t>
  </si>
  <si>
    <t>MRX</t>
  </si>
  <si>
    <t>Mister Spex SE</t>
  </si>
  <si>
    <t>AAG</t>
  </si>
  <si>
    <t>Aumann AG</t>
  </si>
  <si>
    <t>RLI</t>
  </si>
  <si>
    <t>Reliance Industries Limited</t>
  </si>
  <si>
    <t>PSM</t>
  </si>
  <si>
    <t>Media</t>
  </si>
  <si>
    <t>Communication Services</t>
  </si>
  <si>
    <t>GXI</t>
  </si>
  <si>
    <t>Gerresheimer AG</t>
  </si>
  <si>
    <t>AOX</t>
  </si>
  <si>
    <t>alstria office REIT-AG</t>
  </si>
  <si>
    <t>Equity Real Estate Investment Trusts (REITs)</t>
  </si>
  <si>
    <t>COP</t>
  </si>
  <si>
    <t>Health Care Technology</t>
  </si>
  <si>
    <t>WAF</t>
  </si>
  <si>
    <t>Siltronic AG</t>
  </si>
  <si>
    <t>WAF1</t>
  </si>
  <si>
    <t>KRN</t>
  </si>
  <si>
    <t>Krones AG</t>
  </si>
  <si>
    <t>GYC</t>
  </si>
  <si>
    <t>Grand City Properties S.A.</t>
  </si>
  <si>
    <t>SOW</t>
  </si>
  <si>
    <t>Software Aktiengesellschaft</t>
  </si>
  <si>
    <t>RKET</t>
  </si>
  <si>
    <t>Rocket Internet SE</t>
  </si>
  <si>
    <t>SAX</t>
  </si>
  <si>
    <t>Ströer SE &amp; Co. KGaA</t>
  </si>
  <si>
    <t>HAG</t>
  </si>
  <si>
    <t>Hensoldt AG</t>
  </si>
  <si>
    <t>DMP</t>
  </si>
  <si>
    <t>Dermapharm Holding SE</t>
  </si>
  <si>
    <t>VAO</t>
  </si>
  <si>
    <t>Vapiano SE</t>
  </si>
  <si>
    <t>Hotels, Restaurants and Leisure</t>
  </si>
  <si>
    <t>TLG</t>
  </si>
  <si>
    <t>TLG Immobilien AG</t>
  </si>
  <si>
    <t>AIXA</t>
  </si>
  <si>
    <t>AIXTRON SE</t>
  </si>
  <si>
    <t>FLW1</t>
  </si>
  <si>
    <t>Flughafen Wien Aktiengesellschaft</t>
  </si>
  <si>
    <t>ECV</t>
  </si>
  <si>
    <t>Encavis AG</t>
  </si>
  <si>
    <t>Independent Power and Renewable Electricity Producers</t>
  </si>
  <si>
    <t>Utilities</t>
  </si>
  <si>
    <t>FNTN</t>
  </si>
  <si>
    <t>freenet AG</t>
  </si>
  <si>
    <t>Wireless Telecommunication Services</t>
  </si>
  <si>
    <t>TUI1</t>
  </si>
  <si>
    <t>TUI AG</t>
  </si>
  <si>
    <t>B4B</t>
  </si>
  <si>
    <t>Metro AG</t>
  </si>
  <si>
    <t>NDA</t>
  </si>
  <si>
    <t>Aurubis AG</t>
  </si>
  <si>
    <t>LXS</t>
  </si>
  <si>
    <t>LANXESS Aktiengesellschaft</t>
  </si>
  <si>
    <t>DTG</t>
  </si>
  <si>
    <t>Daimler Truck Holding AG</t>
  </si>
  <si>
    <t>GMM</t>
  </si>
  <si>
    <t>Grammer AG</t>
  </si>
  <si>
    <t>CEV</t>
  </si>
  <si>
    <t>Centrotec SE</t>
  </si>
  <si>
    <t>Building Products</t>
  </si>
  <si>
    <t>EOAN</t>
  </si>
  <si>
    <t>E.ON SE</t>
  </si>
  <si>
    <t>Multi-Utilities</t>
  </si>
  <si>
    <t>2HRA</t>
  </si>
  <si>
    <t>H&amp;R GmbH &amp; Co. KGaA</t>
  </si>
  <si>
    <t>BEI</t>
  </si>
  <si>
    <t>Beiersdorf Aktiengesellschaft</t>
  </si>
  <si>
    <t>LPK</t>
  </si>
  <si>
    <t>LPKF Laser &amp; Electronics AG</t>
  </si>
  <si>
    <t>VNA</t>
  </si>
  <si>
    <t>Vonovia SE</t>
  </si>
  <si>
    <t>LEO</t>
  </si>
  <si>
    <t>LEONI AG</t>
  </si>
  <si>
    <t>SKB</t>
  </si>
  <si>
    <t>Koenig &amp; Bauer AG</t>
  </si>
  <si>
    <t>B5A</t>
  </si>
  <si>
    <t>BAUER Aktiengesellschaft</t>
  </si>
  <si>
    <t>Construction and Engineering</t>
  </si>
  <si>
    <t>AM3D</t>
  </si>
  <si>
    <t>SLM Solutions Group AG</t>
  </si>
  <si>
    <t>RWE</t>
  </si>
  <si>
    <t>RWE Aktiengesellschaft</t>
  </si>
  <si>
    <t>HEN</t>
  </si>
  <si>
    <t>Henkel AG &amp; Co. KGaA</t>
  </si>
  <si>
    <t>Household Products</t>
  </si>
  <si>
    <t>WSO1</t>
  </si>
  <si>
    <t>wallstreet:online AG</t>
  </si>
  <si>
    <t>CAP</t>
  </si>
  <si>
    <t>Cryptology Asset Group p.l.c.</t>
  </si>
  <si>
    <t>DB1</t>
  </si>
  <si>
    <t>Deutsche Börse AG</t>
  </si>
  <si>
    <t>ED4</t>
  </si>
  <si>
    <t>EDAG Engineering Group AG</t>
  </si>
  <si>
    <t>LNSX</t>
  </si>
  <si>
    <t>Allane SE</t>
  </si>
  <si>
    <t>Road and Rail</t>
  </si>
  <si>
    <t>SFQ</t>
  </si>
  <si>
    <t>SAF-Holland SE</t>
  </si>
  <si>
    <t>SZU</t>
  </si>
  <si>
    <t>Südzucker AG</t>
  </si>
  <si>
    <t>VBK</t>
  </si>
  <si>
    <t>VERBIO Vereinigte BioEnergie AG</t>
  </si>
  <si>
    <t>GIL</t>
  </si>
  <si>
    <t>1U1</t>
  </si>
  <si>
    <t>1&amp;1 AG</t>
  </si>
  <si>
    <t>HOT</t>
  </si>
  <si>
    <t>HOCHTIEF Aktiengesellschaft</t>
  </si>
  <si>
    <t>VAR1</t>
  </si>
  <si>
    <t>Varta AG</t>
  </si>
  <si>
    <t>E2H</t>
  </si>
  <si>
    <t>EPR Properties</t>
  </si>
  <si>
    <t>FPE</t>
  </si>
  <si>
    <t>Fuchs Petrolub SE</t>
  </si>
  <si>
    <t>BOSS</t>
  </si>
  <si>
    <t>Hugo Boss AG</t>
  </si>
  <si>
    <t>Textiles, Apparel and Luxury Goods</t>
  </si>
  <si>
    <t>TKA</t>
  </si>
  <si>
    <t>thyssenkrupp AG</t>
  </si>
  <si>
    <t>WDI</t>
  </si>
  <si>
    <t>Wirecard AG</t>
  </si>
  <si>
    <t>AT1</t>
  </si>
  <si>
    <t>Aroundtown SA</t>
  </si>
  <si>
    <t>SYAB</t>
  </si>
  <si>
    <t>SYNLAB AG</t>
  </si>
  <si>
    <t>G24</t>
  </si>
  <si>
    <t>Scout24 SE</t>
  </si>
  <si>
    <t>FIE</t>
  </si>
  <si>
    <t>Fielmann Aktiengesellschaft</t>
  </si>
  <si>
    <t>BSP</t>
  </si>
  <si>
    <t>BAE Systems plc</t>
  </si>
  <si>
    <t>ADS</t>
  </si>
  <si>
    <t>adidas AG</t>
  </si>
  <si>
    <t>IFX</t>
  </si>
  <si>
    <t>Infineon Technologies AG</t>
  </si>
  <si>
    <t>MUV2</t>
  </si>
  <si>
    <t>M5Z</t>
  </si>
  <si>
    <t>Manz AG</t>
  </si>
  <si>
    <t>GFG</t>
  </si>
  <si>
    <t>Global Fashion Group S.A.</t>
  </si>
  <si>
    <t>NB2</t>
  </si>
  <si>
    <t>Northern Data AG</t>
  </si>
  <si>
    <t>BDT</t>
  </si>
  <si>
    <t>Bertrandt Aktiengesellschaft</t>
  </si>
  <si>
    <t>Professional Services</t>
  </si>
  <si>
    <t>BAS</t>
  </si>
  <si>
    <t>BASF SE</t>
  </si>
  <si>
    <t>SUR</t>
  </si>
  <si>
    <t>Surteco Group SE</t>
  </si>
  <si>
    <t>Household Durables</t>
  </si>
  <si>
    <t>M8G</t>
  </si>
  <si>
    <t>Media and Games Invest SE</t>
  </si>
  <si>
    <t>Entertainment</t>
  </si>
  <si>
    <t>BVB</t>
  </si>
  <si>
    <t>Borussia Dortmund GmbH &amp; Co. Kommanditgesellschaft auf Aktien</t>
  </si>
  <si>
    <t>FRA</t>
  </si>
  <si>
    <t>Fraport AG</t>
  </si>
  <si>
    <t>SIX2</t>
  </si>
  <si>
    <t>Sixt SE</t>
  </si>
  <si>
    <t>EVT</t>
  </si>
  <si>
    <t>Evotec SE</t>
  </si>
  <si>
    <t>SDF</t>
  </si>
  <si>
    <t>K+S Aktiengesellschaft</t>
  </si>
  <si>
    <t>EVD</t>
  </si>
  <si>
    <t>CTS Eventim AG &amp; Co. KGaA</t>
  </si>
  <si>
    <t>AEIN</t>
  </si>
  <si>
    <t>Allgeier SE</t>
  </si>
  <si>
    <t>TPE</t>
  </si>
  <si>
    <t>PVA TePla AG</t>
  </si>
  <si>
    <t>DPW</t>
  </si>
  <si>
    <t>Deutsche Post AG</t>
  </si>
  <si>
    <t>Air Freight and Logistics</t>
  </si>
  <si>
    <t>HLAG</t>
  </si>
  <si>
    <t>Hapag-Lloyd Aktiengesellschaft</t>
  </si>
  <si>
    <t>Marine</t>
  </si>
  <si>
    <t>HDD</t>
  </si>
  <si>
    <t>Heidelberger Druckmaschinen Aktiengesellschaft</t>
  </si>
  <si>
    <t>DEZ</t>
  </si>
  <si>
    <t>DEUTZ Aktiengesellschaft</t>
  </si>
  <si>
    <t>CCAP</t>
  </si>
  <si>
    <t>CORESTATE Capital Holding S.A.</t>
  </si>
  <si>
    <t>ZIL2</t>
  </si>
  <si>
    <t>ElringKlinger AG</t>
  </si>
  <si>
    <t>DBAN</t>
  </si>
  <si>
    <t>Deutsche Beteiligungs AG</t>
  </si>
  <si>
    <t>BMW</t>
  </si>
  <si>
    <t>Automobiles</t>
  </si>
  <si>
    <t>TNIE</t>
  </si>
  <si>
    <t>tonies SE</t>
  </si>
  <si>
    <t>Leisure Products</t>
  </si>
  <si>
    <t>ADJ</t>
  </si>
  <si>
    <t>Adler Group S.A.</t>
  </si>
  <si>
    <t>BC8</t>
  </si>
  <si>
    <t>Bechtle AG</t>
  </si>
  <si>
    <t>DWS</t>
  </si>
  <si>
    <t>DWS Group GmbH &amp; Co. KGaA</t>
  </si>
  <si>
    <t>OSR</t>
  </si>
  <si>
    <t>OSRAM Licht AG</t>
  </si>
  <si>
    <t>UTDI</t>
  </si>
  <si>
    <t>United Internet AG</t>
  </si>
  <si>
    <t>Diversified Telecommunication Services</t>
  </si>
  <si>
    <t>KGX</t>
  </si>
  <si>
    <t>KION GROUP AG</t>
  </si>
  <si>
    <t>HFG</t>
  </si>
  <si>
    <t>HelloFresh SE</t>
  </si>
  <si>
    <t>G1A</t>
  </si>
  <si>
    <t>GEA Group Aktiengesellschaft</t>
  </si>
  <si>
    <t>LEG</t>
  </si>
  <si>
    <t>LEG Immobilien SE</t>
  </si>
  <si>
    <t>SHL</t>
  </si>
  <si>
    <t>Siemens Healthineers AG</t>
  </si>
  <si>
    <t>INS</t>
  </si>
  <si>
    <t>Instone Real Estate Group SE</t>
  </si>
  <si>
    <t>VOS</t>
  </si>
  <si>
    <t>Vossloh AG</t>
  </si>
  <si>
    <t>JST</t>
  </si>
  <si>
    <t>JOST Werke AG</t>
  </si>
  <si>
    <t>BAYN</t>
  </si>
  <si>
    <t>Bayer Aktiengesellschaft</t>
  </si>
  <si>
    <t>D6H</t>
  </si>
  <si>
    <t>DATAGROUP SE</t>
  </si>
  <si>
    <t>CWC</t>
  </si>
  <si>
    <t>CEWE Stiftung &amp; Co. KGaA</t>
  </si>
  <si>
    <t>CC1</t>
  </si>
  <si>
    <t>Consus Real Estate AG</t>
  </si>
  <si>
    <t>ILM1</t>
  </si>
  <si>
    <t>Medios AG</t>
  </si>
  <si>
    <t>WSU</t>
  </si>
  <si>
    <t>WashTec AG</t>
  </si>
  <si>
    <t>UN01</t>
  </si>
  <si>
    <t>Uniper SE</t>
  </si>
  <si>
    <t>RRTL</t>
  </si>
  <si>
    <t>RTL Group S.A.</t>
  </si>
  <si>
    <t>Canadian Dollar (CAD)</t>
  </si>
  <si>
    <t>1COV</t>
  </si>
  <si>
    <t>Covestro AG</t>
  </si>
  <si>
    <t>ZAL</t>
  </si>
  <si>
    <t>Zalando SE</t>
  </si>
  <si>
    <t>RAA</t>
  </si>
  <si>
    <t>RATIONAL Aktiengesellschaft</t>
  </si>
  <si>
    <t>WCH</t>
  </si>
  <si>
    <t>Wacker Chemie AG</t>
  </si>
  <si>
    <t>NEM</t>
  </si>
  <si>
    <t>Nemetschek SE</t>
  </si>
  <si>
    <t>LHA</t>
  </si>
  <si>
    <t>Deutsche Lufthansa AG</t>
  </si>
  <si>
    <t>Airlines</t>
  </si>
  <si>
    <t>OHB</t>
  </si>
  <si>
    <t>OHB SE</t>
  </si>
  <si>
    <t>MBG</t>
  </si>
  <si>
    <t>Mercedes-Benz Group AG</t>
  </si>
  <si>
    <t>AR4</t>
  </si>
  <si>
    <t>AURELIUS Equity Opportunities SE &amp; Co. KGaA</t>
  </si>
  <si>
    <t>INH</t>
  </si>
  <si>
    <t>INDUS Holding AG</t>
  </si>
  <si>
    <t>Industrial Conglomerates</t>
  </si>
  <si>
    <t>MLP</t>
  </si>
  <si>
    <t>MLP SE</t>
  </si>
  <si>
    <t>MBB</t>
  </si>
  <si>
    <t>MBB SE</t>
  </si>
  <si>
    <t>ELG</t>
  </si>
  <si>
    <t>Elmos Semiconductor SE</t>
  </si>
  <si>
    <t>SNH</t>
  </si>
  <si>
    <t>Steinhoff International Holdings N.V.</t>
  </si>
  <si>
    <t>Multiline Retail</t>
  </si>
  <si>
    <t>MOR</t>
  </si>
  <si>
    <t>MorphoSys AG</t>
  </si>
  <si>
    <t>Biotechnology</t>
  </si>
  <si>
    <t>AAD</t>
  </si>
  <si>
    <t>Amadeus FiRe AG</t>
  </si>
  <si>
    <t>VIH1</t>
  </si>
  <si>
    <t>VIB Vermögen AG</t>
  </si>
  <si>
    <t>WCMK</t>
  </si>
  <si>
    <t>WCM Beteiligungs- und Grundbesitz-AG</t>
  </si>
  <si>
    <t>HABA</t>
  </si>
  <si>
    <t>Hamborner REIT AG</t>
  </si>
  <si>
    <t>HLE</t>
  </si>
  <si>
    <t>HELLA GmbH &amp; Co. KGaA</t>
  </si>
  <si>
    <t>ECX</t>
  </si>
  <si>
    <t>Epigenomics AG</t>
  </si>
  <si>
    <t>MRK</t>
  </si>
  <si>
    <t>MERCK Kommanditgesellschaft auf Aktien</t>
  </si>
  <si>
    <t>FRU</t>
  </si>
  <si>
    <t>Multitude SE</t>
  </si>
  <si>
    <t>Consumer Finance</t>
  </si>
  <si>
    <t>NOEJ</t>
  </si>
  <si>
    <t>NORMA Group SE</t>
  </si>
  <si>
    <t>Allianz SE</t>
  </si>
  <si>
    <t>KCO</t>
  </si>
  <si>
    <t>Klöckner &amp; Co SE</t>
  </si>
  <si>
    <t>NWO</t>
  </si>
  <si>
    <t>New Work SE</t>
  </si>
  <si>
    <t>EUZ</t>
  </si>
  <si>
    <t>SGL</t>
  </si>
  <si>
    <t>SGL Carbon SE</t>
  </si>
  <si>
    <t>ADL</t>
  </si>
  <si>
    <t>ADLER Real Estate AG</t>
  </si>
  <si>
    <t>9GR</t>
  </si>
  <si>
    <t>Gränges AB (publ)</t>
  </si>
  <si>
    <t>BSL</t>
  </si>
  <si>
    <t>Basler Aktiengesellschaft</t>
  </si>
  <si>
    <t>NXU</t>
  </si>
  <si>
    <t>Nexus AG</t>
  </si>
  <si>
    <t>O2D</t>
  </si>
  <si>
    <t>Telefónica Deutschland Holding AG</t>
  </si>
  <si>
    <t>DHER</t>
  </si>
  <si>
    <t>Delivery Hero SE</t>
  </si>
  <si>
    <t>CBK</t>
  </si>
  <si>
    <t>Commerzbank AG</t>
  </si>
  <si>
    <t>Banks</t>
  </si>
  <si>
    <t>DWNI</t>
  </si>
  <si>
    <t>Deutsche Wohnen SE</t>
  </si>
  <si>
    <t>SIE</t>
  </si>
  <si>
    <t>Siemens Aktiengesellschaft</t>
  </si>
  <si>
    <t>ACX</t>
  </si>
  <si>
    <t>bet-at-home.com AG</t>
  </si>
  <si>
    <t>VOW</t>
  </si>
  <si>
    <t>Volkswagen AG</t>
  </si>
  <si>
    <t>ADVV</t>
  </si>
  <si>
    <t>ADVA Optical Networking SE</t>
  </si>
  <si>
    <t>Communications Equipment</t>
  </si>
  <si>
    <t>ADV</t>
  </si>
  <si>
    <t>TIMA</t>
  </si>
  <si>
    <t>ZEAL Network SE</t>
  </si>
  <si>
    <t>TC1</t>
  </si>
  <si>
    <t>Tele Columbus AG</t>
  </si>
  <si>
    <t>DRW8</t>
  </si>
  <si>
    <t>Drägerwerk AG &amp; Co. KGaA</t>
  </si>
  <si>
    <t>SANT</t>
  </si>
  <si>
    <t>Kontron AG</t>
  </si>
  <si>
    <t>KBX</t>
  </si>
  <si>
    <t>Knorr-Bremse Aktiengesellschaft</t>
  </si>
  <si>
    <t>HEI</t>
  </si>
  <si>
    <t>HeidelbergCement AG</t>
  </si>
  <si>
    <t>TLX</t>
  </si>
  <si>
    <t>Talanx AG</t>
  </si>
  <si>
    <t>MTX</t>
  </si>
  <si>
    <t>MTU Aero Engines AG</t>
  </si>
  <si>
    <t>PUM</t>
  </si>
  <si>
    <t>PUMA SE</t>
  </si>
  <si>
    <t>BNR</t>
  </si>
  <si>
    <t>Brenntag SE</t>
  </si>
  <si>
    <t>EVK</t>
  </si>
  <si>
    <t>Evonik Industries AG</t>
  </si>
  <si>
    <t>RHM</t>
  </si>
  <si>
    <t>Rheinmetall AG</t>
  </si>
  <si>
    <t>DIC</t>
  </si>
  <si>
    <t>DIC Asset AG</t>
  </si>
  <si>
    <t>DTE</t>
  </si>
  <si>
    <t>Deutsche Telekom AG</t>
  </si>
  <si>
    <t>ST5</t>
  </si>
  <si>
    <t>STEICO SE</t>
  </si>
  <si>
    <t>ADN1</t>
  </si>
  <si>
    <t>adesso SE</t>
  </si>
  <si>
    <t>AOF</t>
  </si>
  <si>
    <t>ATOSS Software AG</t>
  </si>
  <si>
    <t>SPR</t>
  </si>
  <si>
    <t>Axel Springer SE</t>
  </si>
  <si>
    <t>NA</t>
  </si>
  <si>
    <t>IGY</t>
  </si>
  <si>
    <t>innogy SE</t>
  </si>
  <si>
    <t>JUN3</t>
  </si>
  <si>
    <t>Jungheinrich Aktiengesellschaft</t>
  </si>
  <si>
    <t>SHA</t>
  </si>
  <si>
    <t>Schaeffler AG</t>
  </si>
  <si>
    <t>DRW3</t>
  </si>
  <si>
    <t>FPE3</t>
  </si>
  <si>
    <t>SRT3</t>
  </si>
  <si>
    <t>Sartorius Aktiengesellschaft</t>
  </si>
  <si>
    <t>SIX3</t>
  </si>
  <si>
    <t>KSB3</t>
  </si>
  <si>
    <t>KSB SE &amp; Co. KGaA</t>
  </si>
  <si>
    <t>VOW3</t>
  </si>
  <si>
    <t>STO3</t>
  </si>
  <si>
    <t>Sto SE &amp; Co. KGaA</t>
  </si>
  <si>
    <t>PAH3</t>
  </si>
  <si>
    <t>Porsche Automobil Holding SE</t>
  </si>
  <si>
    <t>BMW3</t>
  </si>
  <si>
    <t>BIO3</t>
  </si>
  <si>
    <t>Biotest Aktiengesellschaft</t>
  </si>
  <si>
    <t>EIN3</t>
  </si>
  <si>
    <t>Einhell Germany AG</t>
  </si>
  <si>
    <t>SPRA</t>
  </si>
  <si>
    <t>HEN3</t>
  </si>
  <si>
    <t>ZO1</t>
  </si>
  <si>
    <t>zooplus SE</t>
  </si>
  <si>
    <t>HAB</t>
  </si>
  <si>
    <t>Horizons Active Corporate Bond ETF</t>
  </si>
  <si>
    <t>ROR</t>
  </si>
  <si>
    <t>SunMirror AG</t>
  </si>
  <si>
    <t>RCVR</t>
  </si>
  <si>
    <t>SMG European Recovery SPAC SE</t>
  </si>
  <si>
    <t>14D</t>
  </si>
  <si>
    <t>tokentus investment AG</t>
  </si>
  <si>
    <t>LDF</t>
  </si>
  <si>
    <t>Linus Digital Finance AG</t>
  </si>
  <si>
    <t>RY8</t>
  </si>
  <si>
    <t>ROY Asset Holding SE</t>
  </si>
  <si>
    <t>VRL</t>
  </si>
  <si>
    <t>Black Pearl Digital AG</t>
  </si>
  <si>
    <t>T5O</t>
  </si>
  <si>
    <t>CytoTools AG</t>
  </si>
  <si>
    <t>FF24</t>
  </si>
  <si>
    <t>Fast Finance24 Holding AG</t>
  </si>
  <si>
    <t>SD1</t>
  </si>
  <si>
    <t>Clean Logistics SE</t>
  </si>
  <si>
    <t>NMI</t>
  </si>
  <si>
    <t>Aladdin Healthcare Technologies SE</t>
  </si>
  <si>
    <t>CDZ0</t>
  </si>
  <si>
    <t>MHP Hotel AG</t>
  </si>
  <si>
    <t>VTWR</t>
  </si>
  <si>
    <t>Vantage Towers AG</t>
  </si>
  <si>
    <t>0B2</t>
  </si>
  <si>
    <t>BAWAG Group AG</t>
  </si>
  <si>
    <t>SEW</t>
  </si>
  <si>
    <t>Semperit Aktiengesellschaft Holding</t>
  </si>
  <si>
    <t>T9Z</t>
  </si>
  <si>
    <t>Zumtobel Group AG</t>
  </si>
  <si>
    <t>KTN</t>
  </si>
  <si>
    <t>AUS</t>
  </si>
  <si>
    <t>AT &amp; S Austria Technologie &amp; Systemtechnik Aktiengesellschaft</t>
  </si>
  <si>
    <t>TGHN</t>
  </si>
  <si>
    <t>Logwin AG</t>
  </si>
  <si>
    <t>MF6</t>
  </si>
  <si>
    <t>MagForce AG</t>
  </si>
  <si>
    <t>HHHA</t>
  </si>
  <si>
    <t>Homes &amp; Holiday AG</t>
  </si>
  <si>
    <t>MDG1</t>
  </si>
  <si>
    <t>Medigene AG</t>
  </si>
  <si>
    <t>E4C</t>
  </si>
  <si>
    <t>ecotel communication ag</t>
  </si>
  <si>
    <t>HTG</t>
  </si>
  <si>
    <t>HomeToGo SE</t>
  </si>
  <si>
    <t>IVU</t>
  </si>
  <si>
    <t>IVU Traffic Technologies AG</t>
  </si>
  <si>
    <t>M7U</t>
  </si>
  <si>
    <t>Nynomic AG</t>
  </si>
  <si>
    <t>SHWK</t>
  </si>
  <si>
    <t>SHS VIVEON AG</t>
  </si>
  <si>
    <t>TR9</t>
  </si>
  <si>
    <t>OTRS AG</t>
  </si>
  <si>
    <t>HXCK</t>
  </si>
  <si>
    <t>Ernst Russ AG</t>
  </si>
  <si>
    <t>OSP2</t>
  </si>
  <si>
    <t>USU Software AG</t>
  </si>
  <si>
    <t>VQT</t>
  </si>
  <si>
    <t>va-Q-tec AG</t>
  </si>
  <si>
    <t>GTY</t>
  </si>
  <si>
    <t>Gateway Real Estate AG</t>
  </si>
  <si>
    <t>HNL</t>
  </si>
  <si>
    <t>Dr. Hönle AG</t>
  </si>
  <si>
    <t>AB9</t>
  </si>
  <si>
    <t>ABO Wind AG</t>
  </si>
  <si>
    <t>M8H</t>
  </si>
  <si>
    <t>MBH Corporation PLC</t>
  </si>
  <si>
    <t>HPHA</t>
  </si>
  <si>
    <t>Heidelberg Pharma AG</t>
  </si>
  <si>
    <t>93M1</t>
  </si>
  <si>
    <t>MPH Health Care AG</t>
  </si>
  <si>
    <t>FSNT</t>
  </si>
  <si>
    <t>Fashionette AG</t>
  </si>
  <si>
    <t>S9I</t>
  </si>
  <si>
    <t>Stemmer Imaging AG</t>
  </si>
  <si>
    <t>MLL</t>
  </si>
  <si>
    <t>Müller - Die lila Logistik AG</t>
  </si>
  <si>
    <t>GKS</t>
  </si>
  <si>
    <t>GK Software SE</t>
  </si>
  <si>
    <t>2GI</t>
  </si>
  <si>
    <t>GIEAG Immobilien AG</t>
  </si>
  <si>
    <t>VAS</t>
  </si>
  <si>
    <t>Voestalpine AG</t>
  </si>
  <si>
    <t>VSC</t>
  </si>
  <si>
    <t>4SC AG</t>
  </si>
  <si>
    <t>B8A</t>
  </si>
  <si>
    <t>BAVARIA Industries Group AG</t>
  </si>
  <si>
    <t>SIS</t>
  </si>
  <si>
    <t>First Sensor AG</t>
  </si>
  <si>
    <t>ACWN</t>
  </si>
  <si>
    <t>A.S. Création Tapeten AG</t>
  </si>
  <si>
    <t>BEZ</t>
  </si>
  <si>
    <t>Berentzen-Gruppe Aktiengesellschaft</t>
  </si>
  <si>
    <t>Beverages</t>
  </si>
  <si>
    <t>CSH</t>
  </si>
  <si>
    <t>CENIT Aktiengesellschaft</t>
  </si>
  <si>
    <t>XD4</t>
  </si>
  <si>
    <t>Strabag SE</t>
  </si>
  <si>
    <t>KA8</t>
  </si>
  <si>
    <t>Klassik Radio AG</t>
  </si>
  <si>
    <t>JDC</t>
  </si>
  <si>
    <t>JDC Group AG</t>
  </si>
  <si>
    <t>PGN</t>
  </si>
  <si>
    <t>paragon GmbH &amp; Co. KGaA</t>
  </si>
  <si>
    <t>QBY</t>
  </si>
  <si>
    <t>q.beyond AG</t>
  </si>
  <si>
    <t>M3V</t>
  </si>
  <si>
    <t>NN6</t>
  </si>
  <si>
    <t>NanoRepro AG</t>
  </si>
  <si>
    <t>C3RY</t>
  </si>
  <si>
    <t>Cherry AG</t>
  </si>
  <si>
    <t>Technology Hardware, Storage and Peripherals</t>
  </si>
  <si>
    <t>DEF</t>
  </si>
  <si>
    <t>DEFAMA Deutsche Fachmarkt AG</t>
  </si>
  <si>
    <t>IXX</t>
  </si>
  <si>
    <t>init innovation in traffic systems SE</t>
  </si>
  <si>
    <t>HP3A</t>
  </si>
  <si>
    <t>Ringmetall SE</t>
  </si>
  <si>
    <t>CLIQ</t>
  </si>
  <si>
    <t>Cliq Digital AG</t>
  </si>
  <si>
    <t>SHF</t>
  </si>
  <si>
    <t>SNP Schneider-Neureither &amp; Partner SE</t>
  </si>
  <si>
    <t>LMIA</t>
  </si>
  <si>
    <t>LION E-Mobility AG</t>
  </si>
  <si>
    <t>PZS</t>
  </si>
  <si>
    <t>Scherzer &amp; Co. AG</t>
  </si>
  <si>
    <t>YOC</t>
  </si>
  <si>
    <t>YOC AG</t>
  </si>
  <si>
    <t>NF4</t>
  </si>
  <si>
    <t>Netfonds AG</t>
  </si>
  <si>
    <t>NTG</t>
  </si>
  <si>
    <t>Nabaltec AG</t>
  </si>
  <si>
    <t>LEN</t>
  </si>
  <si>
    <t>Lenzing Aktiengesellschaft</t>
  </si>
  <si>
    <t>O3P</t>
  </si>
  <si>
    <t>Österreichische Post AG</t>
  </si>
  <si>
    <t>MUX</t>
  </si>
  <si>
    <t>Mutares SE &amp; Co. KGaA</t>
  </si>
  <si>
    <t>AGB2</t>
  </si>
  <si>
    <t>AGRANA Beteiligungs-Aktiengesellschaft</t>
  </si>
  <si>
    <t>2INV</t>
  </si>
  <si>
    <t>2invest AG</t>
  </si>
  <si>
    <t>SLS</t>
  </si>
  <si>
    <t>Solutiance AG</t>
  </si>
  <si>
    <t>AMI</t>
  </si>
  <si>
    <t>medondo holding AG</t>
  </si>
  <si>
    <t>DMRE</t>
  </si>
  <si>
    <t>TLIK</t>
  </si>
  <si>
    <t>TELES AG Informationstechnologien</t>
  </si>
  <si>
    <t>PRY</t>
  </si>
  <si>
    <t>Pacifico Renewables Yield AG</t>
  </si>
  <si>
    <t>TTR1</t>
  </si>
  <si>
    <t>technotrans SE</t>
  </si>
  <si>
    <t>BIJ</t>
  </si>
  <si>
    <t>T1L</t>
  </si>
  <si>
    <t>S IMMO AG</t>
  </si>
  <si>
    <t>FPH</t>
  </si>
  <si>
    <t>Francotyp-Postalia Holding AG</t>
  </si>
  <si>
    <t>KWG</t>
  </si>
  <si>
    <t>KHD Humboldt Wedag International AG</t>
  </si>
  <si>
    <t>II8</t>
  </si>
  <si>
    <t>InterCard AG Informationssysteme</t>
  </si>
  <si>
    <t>GGS</t>
  </si>
  <si>
    <t>Gigaset AG</t>
  </si>
  <si>
    <t>O2C</t>
  </si>
  <si>
    <t>Petro Welt Technologies AG</t>
  </si>
  <si>
    <t>Energy Equipment and Services</t>
  </si>
  <si>
    <t>ADE</t>
  </si>
  <si>
    <t>Bitcoin Group SE</t>
  </si>
  <si>
    <t>PSAN</t>
  </si>
  <si>
    <t>PSI Software AG</t>
  </si>
  <si>
    <t>ETE</t>
  </si>
  <si>
    <t>Ekotechnika AG</t>
  </si>
  <si>
    <t>RSL2</t>
  </si>
  <si>
    <t>R. STAHL AG</t>
  </si>
  <si>
    <t>ETG</t>
  </si>
  <si>
    <t>EnviTec Biogas AG</t>
  </si>
  <si>
    <t>2GB</t>
  </si>
  <si>
    <t>2G Energy AG</t>
  </si>
  <si>
    <t>GWI2</t>
  </si>
  <si>
    <t>GERRY WEBER International AG</t>
  </si>
  <si>
    <t>B7E</t>
  </si>
  <si>
    <t>Blue Cap AG</t>
  </si>
  <si>
    <t>CEK</t>
  </si>
  <si>
    <t>CeoTronics AG</t>
  </si>
  <si>
    <t>BWB</t>
  </si>
  <si>
    <t>Baader Bank Aktiengesellschaft</t>
  </si>
  <si>
    <t>SMHN</t>
  </si>
  <si>
    <t>LEI</t>
  </si>
  <si>
    <t>Leifheit Aktiengesellschaft</t>
  </si>
  <si>
    <t>MUM</t>
  </si>
  <si>
    <t>M4N</t>
  </si>
  <si>
    <t>Muehlhan AG</t>
  </si>
  <si>
    <t>WFS</t>
  </si>
  <si>
    <t>Warimpex Finanz- und Beteiligungs AG</t>
  </si>
  <si>
    <t>HPBK</t>
  </si>
  <si>
    <t>Heliad Equity Partners GmbH &amp; Co. KGaA</t>
  </si>
  <si>
    <t>VH2</t>
  </si>
  <si>
    <t>Friedrich Vorwerk Group SE</t>
  </si>
  <si>
    <t>KU2</t>
  </si>
  <si>
    <t>KUKA Aktiengesellschaft</t>
  </si>
  <si>
    <t>MYM</t>
  </si>
  <si>
    <t>Mayr-Melnhof Karton AG</t>
  </si>
  <si>
    <t>Containers and Packaging</t>
  </si>
  <si>
    <t>SRT</t>
  </si>
  <si>
    <t>A6T</t>
  </si>
  <si>
    <t>artec technologies AG</t>
  </si>
  <si>
    <t>RTV</t>
  </si>
  <si>
    <t>Your Family Entertainment AG</t>
  </si>
  <si>
    <t>IPOK</t>
  </si>
  <si>
    <t>Heidelberger Beteiligungsholding AG</t>
  </si>
  <si>
    <t>RCMN</t>
  </si>
  <si>
    <t>RCM Beteiligungs AG</t>
  </si>
  <si>
    <t>SFD1</t>
  </si>
  <si>
    <t>Softline AG</t>
  </si>
  <si>
    <t>CY1K</t>
  </si>
  <si>
    <t>SBF AG</t>
  </si>
  <si>
    <t>M12</t>
  </si>
  <si>
    <t>M1 Kliniken AG</t>
  </si>
  <si>
    <t>8TRA</t>
  </si>
  <si>
    <t>Traton SE</t>
  </si>
  <si>
    <t>ABO</t>
  </si>
  <si>
    <t>clearvise AG</t>
  </si>
  <si>
    <t>UMDK</t>
  </si>
  <si>
    <t>H5E</t>
  </si>
  <si>
    <t>HELMA Eigenheimbau Aktiengesellschaft</t>
  </si>
  <si>
    <t>FQT</t>
  </si>
  <si>
    <t>Frequentis AG</t>
  </si>
  <si>
    <t>SLL</t>
  </si>
  <si>
    <t>Schoeller-Bleckmann Oilfield Equipment Aktiengesellschaft</t>
  </si>
  <si>
    <t>PBY</t>
  </si>
  <si>
    <t>Publity AG</t>
  </si>
  <si>
    <t>MUB</t>
  </si>
  <si>
    <t>Mühlbauer Holding AG</t>
  </si>
  <si>
    <t>XTP</t>
  </si>
  <si>
    <t>Sino AG</t>
  </si>
  <si>
    <t>IUR</t>
  </si>
  <si>
    <t>KAP AG</t>
  </si>
  <si>
    <t>FYB</t>
  </si>
  <si>
    <t>Formycon AG</t>
  </si>
  <si>
    <t>SWA</t>
  </si>
  <si>
    <t>Schloss Wachenheim AG</t>
  </si>
  <si>
    <t>V3S</t>
  </si>
  <si>
    <t>Vectron Systems AG</t>
  </si>
  <si>
    <t>V3V</t>
  </si>
  <si>
    <t>VITA 34 AG</t>
  </si>
  <si>
    <t>EBK</t>
  </si>
  <si>
    <t>EnBW Energie Baden-Württemberg AG</t>
  </si>
  <si>
    <t>Electric Utilities</t>
  </si>
  <si>
    <t>SNG</t>
  </si>
  <si>
    <t>Singulus Technologies AG</t>
  </si>
  <si>
    <t>WIB</t>
  </si>
  <si>
    <t>Wienerberger AG</t>
  </si>
  <si>
    <t>TA1</t>
  </si>
  <si>
    <t>Telekom Austria AG</t>
  </si>
  <si>
    <t>S6P</t>
  </si>
  <si>
    <t>Spielvereinigung Unterhaching Fußball GmbH &amp; Co. KGaA</t>
  </si>
  <si>
    <t>H2O</t>
  </si>
  <si>
    <t>Enapter AG</t>
  </si>
  <si>
    <t>PAL</t>
  </si>
  <si>
    <t>Pantaflix AG</t>
  </si>
  <si>
    <t>PWO</t>
  </si>
  <si>
    <t>Progress-Werk Oberkirch AG</t>
  </si>
  <si>
    <t>ACT</t>
  </si>
  <si>
    <t>AlzChem Group AG</t>
  </si>
  <si>
    <t>OMV</t>
  </si>
  <si>
    <t>OMV Aktiengesellschaft</t>
  </si>
  <si>
    <t>BNN</t>
  </si>
  <si>
    <t>BRAIN Biotech AG</t>
  </si>
  <si>
    <t>IBU</t>
  </si>
  <si>
    <t>UZU</t>
  </si>
  <si>
    <t>Uzin Utz AG</t>
  </si>
  <si>
    <t>GSC1</t>
  </si>
  <si>
    <t>Gesco AG</t>
  </si>
  <si>
    <t>ELB</t>
  </si>
  <si>
    <t>elumeo SE</t>
  </si>
  <si>
    <t>1FC</t>
  </si>
  <si>
    <t>FACC AG</t>
  </si>
  <si>
    <t>MVV1</t>
  </si>
  <si>
    <t>MVV Energie AG</t>
  </si>
  <si>
    <t>ABS2</t>
  </si>
  <si>
    <t>PORR AG</t>
  </si>
  <si>
    <t>BBDC</t>
  </si>
  <si>
    <t>Bombardier Inc.</t>
  </si>
  <si>
    <t>RAW</t>
  </si>
  <si>
    <t>Raiffeisen Bank International AG</t>
  </si>
  <si>
    <t>SBX</t>
  </si>
  <si>
    <t>SynBiotic SE</t>
  </si>
  <si>
    <t>DGR</t>
  </si>
  <si>
    <t>Deutsche Grundstücksauktionen AG</t>
  </si>
  <si>
    <t>WDL1</t>
  </si>
  <si>
    <t>windeln.de SE</t>
  </si>
  <si>
    <t>TGT</t>
  </si>
  <si>
    <t>11880 Solutions AG</t>
  </si>
  <si>
    <t>P4N</t>
  </si>
  <si>
    <t>Polytec Holding AG</t>
  </si>
  <si>
    <t>HRPK</t>
  </si>
  <si>
    <t>7C Solarparken AG</t>
  </si>
  <si>
    <t>KTEK</t>
  </si>
  <si>
    <t>KATEK SE</t>
  </si>
  <si>
    <t>FAA</t>
  </si>
  <si>
    <t>Fabasoft AG</t>
  </si>
  <si>
    <t>3IT</t>
  </si>
  <si>
    <t>audius SE</t>
  </si>
  <si>
    <t>SUSE</t>
  </si>
  <si>
    <t>SUSE S.A.</t>
  </si>
  <si>
    <t>DEX</t>
  </si>
  <si>
    <t>Delticom AG</t>
  </si>
  <si>
    <t>UUU</t>
  </si>
  <si>
    <t>3U Holding AG</t>
  </si>
  <si>
    <t>AZ2</t>
  </si>
  <si>
    <t>Andritz AG</t>
  </si>
  <si>
    <t>OEWA</t>
  </si>
  <si>
    <t>VERBUND AG</t>
  </si>
  <si>
    <t>NVM</t>
  </si>
  <si>
    <t>Novem Group S.A.</t>
  </si>
  <si>
    <t>SYZ</t>
  </si>
  <si>
    <t>SYZYGY AG</t>
  </si>
  <si>
    <t>F3C</t>
  </si>
  <si>
    <t>SFC Energy AG</t>
  </si>
  <si>
    <t>HAW</t>
  </si>
  <si>
    <t>Hawesko Holding AG</t>
  </si>
  <si>
    <t>CRZK</t>
  </si>
  <si>
    <t>CR Capital AG</t>
  </si>
  <si>
    <t>UN9</t>
  </si>
  <si>
    <t>UNIQA Insurance Group AG</t>
  </si>
  <si>
    <t>EBO</t>
  </si>
  <si>
    <t>Erste Group Bank AG</t>
  </si>
  <si>
    <t>PA8</t>
  </si>
  <si>
    <t>Paion AG</t>
  </si>
  <si>
    <t>O5G</t>
  </si>
  <si>
    <t>CPI Property Group S.A.</t>
  </si>
  <si>
    <t>C0M</t>
  </si>
  <si>
    <t>Compleo Charging Solutions AG</t>
  </si>
  <si>
    <t>NUVA</t>
  </si>
  <si>
    <t>Noratis AG</t>
  </si>
  <si>
    <t>PSG</t>
  </si>
  <si>
    <t>PharmaSGP Holding SE</t>
  </si>
  <si>
    <t>UBK</t>
  </si>
  <si>
    <t>UmweltBank AG</t>
  </si>
  <si>
    <t>ASKN</t>
  </si>
  <si>
    <t>asknet Solutions AG</t>
  </si>
  <si>
    <t>4DS</t>
  </si>
  <si>
    <t>Daldrup &amp; Söhne Aktiengesellschaft</t>
  </si>
  <si>
    <t>BKHT</t>
  </si>
  <si>
    <t>Brockhaus Technologies AG</t>
  </si>
  <si>
    <t>ERWE</t>
  </si>
  <si>
    <t>ERWE Immobilien AG</t>
  </si>
  <si>
    <t>BWQ</t>
  </si>
  <si>
    <t>Advanced Blockchain AG</t>
  </si>
  <si>
    <t>SJJ</t>
  </si>
  <si>
    <t>Serviceware SE</t>
  </si>
  <si>
    <t>LUS1</t>
  </si>
  <si>
    <t>Lang &amp; Schwarz Aktiengesellschaft</t>
  </si>
  <si>
    <t>DR0</t>
  </si>
  <si>
    <t>Deutsche Rohstoff AG</t>
  </si>
  <si>
    <t>V6C</t>
  </si>
  <si>
    <t>Viscom AG</t>
  </si>
  <si>
    <t>FEV</t>
  </si>
  <si>
    <t>FORTEC Elektronik AG</t>
  </si>
  <si>
    <t>KTA</t>
  </si>
  <si>
    <t>Knaus Tabbert AG</t>
  </si>
  <si>
    <t>CNW</t>
  </si>
  <si>
    <t>co.don AG</t>
  </si>
  <si>
    <t>B7J1</t>
  </si>
  <si>
    <t>SRV Yhtiöt Oyj</t>
  </si>
  <si>
    <t>BST</t>
  </si>
  <si>
    <t>Bastei Lübbe AG</t>
  </si>
  <si>
    <t>ROI</t>
  </si>
  <si>
    <t>Rosenbauer International AG</t>
  </si>
  <si>
    <t>VEZ</t>
  </si>
  <si>
    <t>Veganz Group AG</t>
  </si>
  <si>
    <t>PU11</t>
  </si>
  <si>
    <t>The Social Chain AG</t>
  </si>
  <si>
    <t>M3BK</t>
  </si>
  <si>
    <t>Pyramid AG</t>
  </si>
  <si>
    <t>9TS</t>
  </si>
  <si>
    <t>TubeSolar AG</t>
  </si>
  <si>
    <t>75S</t>
  </si>
  <si>
    <t>sdm SE</t>
  </si>
  <si>
    <t>8HC</t>
  </si>
  <si>
    <t>Cogia AG</t>
  </si>
  <si>
    <t>MPSC</t>
  </si>
  <si>
    <t>Mühl Product &amp; Service Aktiengesellschaft</t>
  </si>
  <si>
    <t>2017</t>
  </si>
  <si>
    <t>2012</t>
  </si>
  <si>
    <t>2013</t>
  </si>
  <si>
    <t>2020</t>
  </si>
  <si>
    <t>2016</t>
  </si>
  <si>
    <t xml:space="preserve">- </t>
  </si>
  <si>
    <t xml:space="preserve"> </t>
  </si>
  <si>
    <t>Metals andining</t>
  </si>
  <si>
    <t>Capitalarkets</t>
  </si>
  <si>
    <t>Internet and Directarketing Retail</t>
  </si>
  <si>
    <t>Real Estateanagement and Development</t>
  </si>
  <si>
    <t>Thrifts andortgage Finance</t>
  </si>
  <si>
    <t>Carl Zeisseditec AG</t>
  </si>
  <si>
    <t>Freseniusedical Care AG &amp; Co. KGaA</t>
  </si>
  <si>
    <t>ProSiebenSat.1edia SE</t>
  </si>
  <si>
    <t>CompuGroupedical SE &amp; Co. KGaA</t>
  </si>
  <si>
    <t>Interactiveedia and Services</t>
  </si>
  <si>
    <t>DMGORI AKTIENGESELLSCHAFT</t>
  </si>
  <si>
    <t>Münchener Rückversicherungs-Gesellschaft Aktiengesellschaft inünchen</t>
  </si>
  <si>
    <t>Bayerischeotoren Werke Aktiengesellschaft</t>
  </si>
  <si>
    <t>Eckert &amp; Ziegler Strahlen- undedizintechnik AG</t>
  </si>
  <si>
    <t>Constructionaterials</t>
  </si>
  <si>
    <t>MeVisedical Solutions AG</t>
  </si>
  <si>
    <t>DEMIRE Deutscheittelstand Real Estate AG</t>
  </si>
  <si>
    <t>Bijou Brigitteodische Accessoires Aktiengesellschaft</t>
  </si>
  <si>
    <t>SÜSSicroTec SE</t>
  </si>
  <si>
    <t>Mensch undaschine Software SE</t>
  </si>
  <si>
    <t>UMT Unitedobility Technology AG</t>
  </si>
  <si>
    <t>IBU-tec advancedaterials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</si>
</sst>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Fill="1" applyAlignment="1">
      <alignment horizontal="left"/>
    </xf>
    <xf numFmtId="0" fontId="3" fillId="2" borderId="1" xfId="0" applyFont="1" applyFill="1" applyBorder="1" applyAlignment="1">
      <alignment horizontal="center" vertical="top"/>
    </xf>
    <xf numFmtId="0" fontId="0" fillId="4" borderId="0" xfId="0" applyFill="1" applyAlignment="1">
      <alignment horizontal="center"/>
    </xf>
    <xf numFmtId="0" fontId="3" fillId="5" borderId="1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top"/>
    </xf>
    <xf numFmtId="10" fontId="0" fillId="7" borderId="0" xfId="0" applyNumberFormat="1" applyFill="1" applyAlignment="1">
      <alignment horizontal="center"/>
    </xf>
    <xf numFmtId="0" fontId="3" fillId="3" borderId="1" xfId="0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2" fontId="3" fillId="2" borderId="1" xfId="0" applyNumberFormat="1" applyFont="1" applyFill="1" applyBorder="1" applyAlignment="1">
      <alignment horizontal="center" vertical="top"/>
    </xf>
    <xf numFmtId="2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indexed="64"/>
          <bgColor theme="3" tint="0.3999755851924192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Q450" totalsRowShown="0" headerRowDxfId="82" dataDxfId="80" headerRowBorderDxfId="81" tableBorderDxfId="79">
  <autoFilter ref="A1:BQ450"/>
  <sortState ref="A2:BS450">
    <sortCondition ref="F1:F450"/>
  </sortState>
  <tableColumns count="69">
    <tableColumn id="1" name="Ticker Symbol" dataDxfId="39"/>
    <tableColumn id="2" name="Company Name" dataDxfId="38"/>
    <tableColumn id="3" name="Industry" dataDxfId="37"/>
    <tableColumn id="4" name="Sector" dataDxfId="36"/>
    <tableColumn id="5" name="Currency" dataDxfId="35"/>
    <tableColumn id="351" name="Market Capital" dataDxfId="34"/>
    <tableColumn id="352" name="Monthly Perf" dataDxfId="78"/>
    <tableColumn id="353" name="3-Months Perf" dataDxfId="77"/>
    <tableColumn id="354" name="6-Months Perf" dataDxfId="76"/>
    <tableColumn id="355" name="Yearly Perf" dataDxfId="75"/>
    <tableColumn id="11" name="Intermediate Horizon Perf" dataDxfId="74"/>
    <tableColumn id="356" name="5-Years Perf" dataDxfId="73"/>
    <tableColumn id="9" name="First FY" dataDxfId="28"/>
    <tableColumn id="43" name="GP 2012" dataDxfId="27"/>
    <tableColumn id="44" name="GP 2013" dataDxfId="26"/>
    <tableColumn id="45" name="GP 2014" dataDxfId="25"/>
    <tableColumn id="46" name="GP 2015" dataDxfId="24"/>
    <tableColumn id="47" name="GP 2016" dataDxfId="23"/>
    <tableColumn id="48" name="GP 2017" dataDxfId="22"/>
    <tableColumn id="49" name="GP 2018" dataDxfId="21"/>
    <tableColumn id="50" name="GP 2019" dataDxfId="20"/>
    <tableColumn id="51" name="GP 2020" dataDxfId="19"/>
    <tableColumn id="52" name="GP 2021" dataDxfId="18"/>
    <tableColumn id="53" name="GP TTM" dataDxfId="17"/>
    <tableColumn id="76" name="GP Trend" dataDxfId="72"/>
    <tableColumn id="77" name="GP Volatility" dataDxfId="71">
      <calculatedColumnFormula xml:space="preserve"> IFERROR(AVEDEV(Table1[[#This Row],[GP 2012]:[GP 2021]]) / Table1[[#This Row],[Avg GP]], "x")</calculatedColumnFormula>
    </tableColumn>
    <tableColumn id="78" name="Avg GP" dataDxfId="70">
      <calculatedColumnFormula xml:space="preserve"> IFERROR(AVERAGE(Table1[[#This Row],[GP 2012]:[GP 2021]]), "x")</calculatedColumnFormula>
    </tableColumn>
    <tableColumn id="8" name="B/P" dataDxfId="69">
      <calculatedColumnFormula>Table1[Equity]/Table1[Market Capital]</calculatedColumnFormula>
    </tableColumn>
    <tableColumn id="197" name="Total Assets 2012" dataDxfId="16"/>
    <tableColumn id="198" name="Total Assets 2013" dataDxfId="15"/>
    <tableColumn id="199" name="Total Assets 2014" dataDxfId="14"/>
    <tableColumn id="200" name="Total Assets 2015" dataDxfId="13"/>
    <tableColumn id="201" name="Total Assets 2016" dataDxfId="12"/>
    <tableColumn id="202" name="Total Assets 2017" dataDxfId="11"/>
    <tableColumn id="203" name="Total Assets 2018" dataDxfId="10"/>
    <tableColumn id="204" name="Total Assets 2019" dataDxfId="9"/>
    <tableColumn id="205" name="Total Assets 2020" dataDxfId="8"/>
    <tableColumn id="206" name="Total Assets 2021" dataDxfId="7"/>
    <tableColumn id="207" name="Total Assets TTM" dataDxfId="6"/>
    <tableColumn id="10" name="Equity" dataDxfId="5"/>
    <tableColumn id="57" name="ROA 2012" dataDxfId="68">
      <calculatedColumnFormula xml:space="preserve"> IFERROR(Table1[[#This Row],[GP 2012]]/Table1[[#This Row],[Total Assets 2012]], "x")</calculatedColumnFormula>
    </tableColumn>
    <tableColumn id="58" name="ROA 2013" dataDxfId="67">
      <calculatedColumnFormula xml:space="preserve"> IFERROR(Table1[[#This Row],[GP 2013]]/Table1[[#This Row],[Total Assets 2013]], "x")</calculatedColumnFormula>
    </tableColumn>
    <tableColumn id="59" name="ROA 2014" dataDxfId="66">
      <calculatedColumnFormula xml:space="preserve"> IFERROR(Table1[[#This Row],[GP 2014]]/Table1[[#This Row],[Total Assets 2014]], "x")</calculatedColumnFormula>
    </tableColumn>
    <tableColumn id="60" name="ROA 2015" dataDxfId="65">
      <calculatedColumnFormula xml:space="preserve"> IFERROR(Table1[[#This Row],[GP 2015]]/Table1[[#This Row],[Total Assets 2015]], "x")</calculatedColumnFormula>
    </tableColumn>
    <tableColumn id="61" name="ROA 2016" dataDxfId="64">
      <calculatedColumnFormula xml:space="preserve"> IFERROR(Table1[[#This Row],[GP 2016]]/Table1[[#This Row],[Total Assets 2016]], "x")</calculatedColumnFormula>
    </tableColumn>
    <tableColumn id="62" name="ROA 2017" dataDxfId="63">
      <calculatedColumnFormula xml:space="preserve"> IFERROR(Table1[[#This Row],[GP 2017]]/Table1[[#This Row],[Total Assets 2017]], "x")</calculatedColumnFormula>
    </tableColumn>
    <tableColumn id="63" name="ROA 2018" dataDxfId="62">
      <calculatedColumnFormula xml:space="preserve"> IFERROR(Table1[[#This Row],[GP 2018]]/Table1[[#This Row],[Total Assets 2018]], "x")</calculatedColumnFormula>
    </tableColumn>
    <tableColumn id="64" name="ROA 2019" dataDxfId="61">
      <calculatedColumnFormula xml:space="preserve"> IFERROR(Table1[[#This Row],[GP 2019]]/Table1[[#This Row],[Total Assets 2019]], "x")</calculatedColumnFormula>
    </tableColumn>
    <tableColumn id="65" name="ROA 2020" dataDxfId="60">
      <calculatedColumnFormula xml:space="preserve"> IFERROR(Table1[[#This Row],[GP 2020]]/Table1[[#This Row],[Total Assets 2020]], "x")</calculatedColumnFormula>
    </tableColumn>
    <tableColumn id="66" name="ROA 2021" dataDxfId="59">
      <calculatedColumnFormula xml:space="preserve"> IFERROR(Table1[[#This Row],[GP 2021]]/Table1[[#This Row],[Total Assets 2021]], "x")</calculatedColumnFormula>
    </tableColumn>
    <tableColumn id="67" name="ROA TTM" dataDxfId="58">
      <calculatedColumnFormula xml:space="preserve"> IFERROR(Table1[[#This Row],[GP TTM]]/Table1[[#This Row],[Total Assets TTM]], "x")</calculatedColumnFormula>
    </tableColumn>
    <tableColumn id="68" name="ROA Trend" dataDxfId="57"/>
    <tableColumn id="89" name="ROA 2013-2012" dataDxfId="56">
      <calculatedColumnFormula xml:space="preserve"> IFERROR(ABS(Table1[[#This Row],[ROA 2013]]-Table1[[#This Row],[ROA 2012]]), "x")</calculatedColumnFormula>
    </tableColumn>
    <tableColumn id="90" name="ROA 2014-2013" dataDxfId="55">
      <calculatedColumnFormula xml:space="preserve"> IFERROR(ABS(Table1[[#This Row],[ROA 2014]]-Table1[[#This Row],[ROA 2013]]), "x")</calculatedColumnFormula>
    </tableColumn>
    <tableColumn id="91" name="ROA 2015-2014" dataDxfId="54">
      <calculatedColumnFormula xml:space="preserve"> IFERROR(ABS(Table1[[#This Row],[ROA 2015]]-Table1[[#This Row],[ROA 2014]]), "x")</calculatedColumnFormula>
    </tableColumn>
    <tableColumn id="92" name="ROA 2016-2015" dataDxfId="53">
      <calculatedColumnFormula xml:space="preserve"> IFERROR(ABS(Table1[[#This Row],[ROA 2016]]-Table1[[#This Row],[ROA 2015]]), "x")</calculatedColumnFormula>
    </tableColumn>
    <tableColumn id="93" name="ROA 2017-2016" dataDxfId="52">
      <calculatedColumnFormula xml:space="preserve"> IFERROR(ABS(Table1[[#This Row],[ROA 2017]]-Table1[[#This Row],[ROA 2016]]), "x")</calculatedColumnFormula>
    </tableColumn>
    <tableColumn id="94" name="ROA 2018-2017" dataDxfId="51">
      <calculatedColumnFormula xml:space="preserve"> IFERROR(ABS(Table1[[#This Row],[ROA 2018]]-Table1[[#This Row],[ROA 2017]]), "x")</calculatedColumnFormula>
    </tableColumn>
    <tableColumn id="95" name="ROA 2019-2018" dataDxfId="50">
      <calculatedColumnFormula xml:space="preserve"> IFERROR(ABS(Table1[[#This Row],[ROA 2019]]-Table1[[#This Row],[ROA 2018]]), "x")</calculatedColumnFormula>
    </tableColumn>
    <tableColumn id="96" name="ROA 2020-2019" dataDxfId="49">
      <calculatedColumnFormula xml:space="preserve"> IFERROR(ABS(Table1[[#This Row],[ROA 2020]]-Table1[[#This Row],[ROA 2019]]), "x")</calculatedColumnFormula>
    </tableColumn>
    <tableColumn id="97" name="ROA 2021-2020" dataDxfId="48">
      <calculatedColumnFormula xml:space="preserve"> IFERROR(ABS(Table1[[#This Row],[ROA 2021]]-Table1[[#This Row],[ROA 2020]]), "x")</calculatedColumnFormula>
    </tableColumn>
    <tableColumn id="69" name="ROA Volatility" dataDxfId="47">
      <calculatedColumnFormula xml:space="preserve"> IFERROR(AVERAGE(Table1[[#This Row],[ROA 2013-2012]:[ROA 2021-2020]]), "x")</calculatedColumnFormula>
    </tableColumn>
    <tableColumn id="70" name="Avg ROA" dataDxfId="46">
      <calculatedColumnFormula>IFERROR(AVERAGE(Table1[[#This Row],[ROA 2012]:[ROA 2021]]), "x")</calculatedColumnFormula>
    </tableColumn>
    <tableColumn id="73" name="B/M Rank" dataDxfId="45"/>
    <tableColumn id="74" name="ROA Rank" dataDxfId="44"/>
    <tableColumn id="75" name="Total Rank" dataDxfId="43">
      <calculatedColumnFormula>SUM(Table1[[#This Row],[B/M Rank]:[ROA Rank]])</calculatedColumnFormula>
    </tableColumn>
    <tableColumn id="6" name="Mark as Buy 4" dataDxfId="42"/>
    <tableColumn id="7" name="Mark as Buy 5" dataDxfId="41"/>
    <tableColumn id="99" name="Technical Position" dataDxfId="4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778"/>
  <sheetViews>
    <sheetView tabSelected="1" zoomScaleNormal="100" workbookViewId="0">
      <pane xSplit="1" topLeftCell="B1" activePane="topRight" state="frozen"/>
      <selection activeCell="A4602" sqref="A4602"/>
      <selection pane="topRight" activeCell="G2" sqref="G2"/>
    </sheetView>
  </sheetViews>
  <sheetFormatPr defaultColWidth="16" defaultRowHeight="15" x14ac:dyDescent="0.25"/>
  <cols>
    <col min="1" max="1" width="18" style="1" bestFit="1" customWidth="1"/>
    <col min="2" max="2" width="49.28515625" style="1" customWidth="1"/>
    <col min="3" max="3" width="46.5703125" style="1" customWidth="1"/>
    <col min="4" max="4" width="23.140625" style="1" bestFit="1" customWidth="1"/>
    <col min="5" max="5" width="14.5703125" style="1" bestFit="1" customWidth="1"/>
    <col min="6" max="6" width="18.7109375" style="1" bestFit="1" customWidth="1"/>
    <col min="7" max="7" width="17.28515625" style="14" bestFit="1" customWidth="1"/>
    <col min="8" max="9" width="18.42578125" style="14" bestFit="1" customWidth="1"/>
    <col min="10" max="10" width="15.28515625" style="14" bestFit="1" customWidth="1"/>
    <col min="11" max="11" width="29.140625" style="14" bestFit="1" customWidth="1"/>
    <col min="12" max="12" width="12" style="1" bestFit="1" customWidth="1"/>
    <col min="13" max="22" width="12.5703125" style="1" bestFit="1" customWidth="1"/>
    <col min="23" max="23" width="12.42578125" style="1" bestFit="1" customWidth="1"/>
    <col min="24" max="24" width="13.7109375" style="1" bestFit="1" customWidth="1"/>
    <col min="25" max="25" width="16.7109375" style="1" bestFit="1" customWidth="1"/>
    <col min="26" max="26" width="11.85546875" style="1" bestFit="1" customWidth="1"/>
    <col min="27" max="27" width="11.85546875" style="1" customWidth="1"/>
    <col min="28" max="28" width="9.85546875" style="1" bestFit="1" customWidth="1"/>
    <col min="29" max="38" width="20.7109375" style="1" bestFit="1" customWidth="1"/>
    <col min="39" max="39" width="20.5703125" style="1" bestFit="1" customWidth="1"/>
    <col min="40" max="40" width="11.140625" style="1" bestFit="1" customWidth="1"/>
    <col min="41" max="50" width="13.85546875" style="1" bestFit="1" customWidth="1"/>
    <col min="51" max="51" width="13.7109375" style="1" bestFit="1" customWidth="1"/>
    <col min="52" max="61" width="18.7109375" style="1" hidden="1" customWidth="1"/>
    <col min="62" max="62" width="18.140625" style="1" bestFit="1" customWidth="1"/>
    <col min="63" max="63" width="13.140625" style="1" bestFit="1" customWidth="1"/>
    <col min="64" max="65" width="17.7109375" style="1" bestFit="1" customWidth="1"/>
    <col min="66" max="67" width="17.7109375" style="1" customWidth="1"/>
    <col min="68" max="68" width="17.7109375" style="1" bestFit="1" customWidth="1"/>
    <col min="69" max="70" width="21.85546875" style="1" bestFit="1" customWidth="1"/>
    <col min="71" max="16384" width="16" style="1"/>
  </cols>
  <sheetData>
    <row r="1" spans="1:69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13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99</v>
      </c>
      <c r="L1" s="16" t="s">
        <v>10</v>
      </c>
      <c r="M1" s="7" t="s">
        <v>5</v>
      </c>
      <c r="N1" s="7" t="s">
        <v>78</v>
      </c>
      <c r="O1" s="7" t="s">
        <v>79</v>
      </c>
      <c r="P1" s="7" t="s">
        <v>80</v>
      </c>
      <c r="Q1" s="7" t="s">
        <v>81</v>
      </c>
      <c r="R1" s="7" t="s">
        <v>82</v>
      </c>
      <c r="S1" s="7" t="s">
        <v>83</v>
      </c>
      <c r="T1" s="7" t="s">
        <v>84</v>
      </c>
      <c r="U1" s="7" t="s">
        <v>85</v>
      </c>
      <c r="V1" s="7" t="s">
        <v>86</v>
      </c>
      <c r="W1" s="7" t="s">
        <v>87</v>
      </c>
      <c r="X1" s="7" t="s">
        <v>88</v>
      </c>
      <c r="Y1" s="7" t="s">
        <v>89</v>
      </c>
      <c r="Z1" s="9" t="s">
        <v>90</v>
      </c>
      <c r="AA1" s="7" t="s">
        <v>91</v>
      </c>
      <c r="AB1" s="10" t="s">
        <v>92</v>
      </c>
      <c r="AC1" s="7" t="s">
        <v>36</v>
      </c>
      <c r="AD1" s="7" t="s">
        <v>37</v>
      </c>
      <c r="AE1" s="7" t="s">
        <v>38</v>
      </c>
      <c r="AF1" s="7" t="s">
        <v>39</v>
      </c>
      <c r="AG1" s="7" t="s">
        <v>40</v>
      </c>
      <c r="AH1" s="7" t="s">
        <v>41</v>
      </c>
      <c r="AI1" s="7" t="s">
        <v>42</v>
      </c>
      <c r="AJ1" s="7" t="s">
        <v>43</v>
      </c>
      <c r="AK1" s="7" t="s">
        <v>44</v>
      </c>
      <c r="AL1" s="7" t="s">
        <v>45</v>
      </c>
      <c r="AM1" s="7" t="s">
        <v>46</v>
      </c>
      <c r="AN1" s="7" t="s">
        <v>93</v>
      </c>
      <c r="AO1" s="7" t="s">
        <v>47</v>
      </c>
      <c r="AP1" s="7" t="s">
        <v>48</v>
      </c>
      <c r="AQ1" s="7" t="s">
        <v>49</v>
      </c>
      <c r="AR1" s="7" t="s">
        <v>50</v>
      </c>
      <c r="AS1" s="7" t="s">
        <v>51</v>
      </c>
      <c r="AT1" s="7" t="s">
        <v>52</v>
      </c>
      <c r="AU1" s="7" t="s">
        <v>53</v>
      </c>
      <c r="AV1" s="7" t="s">
        <v>54</v>
      </c>
      <c r="AW1" s="7" t="s">
        <v>55</v>
      </c>
      <c r="AX1" s="7" t="s">
        <v>56</v>
      </c>
      <c r="AY1" s="7" t="s">
        <v>57</v>
      </c>
      <c r="AZ1" s="7" t="s">
        <v>58</v>
      </c>
      <c r="BA1" s="7" t="s">
        <v>67</v>
      </c>
      <c r="BB1" s="7" t="s">
        <v>68</v>
      </c>
      <c r="BC1" s="7" t="s">
        <v>69</v>
      </c>
      <c r="BD1" s="7" t="s">
        <v>70</v>
      </c>
      <c r="BE1" s="7" t="s">
        <v>71</v>
      </c>
      <c r="BF1" s="7" t="s">
        <v>72</v>
      </c>
      <c r="BG1" s="7" t="s">
        <v>73</v>
      </c>
      <c r="BH1" s="7" t="s">
        <v>74</v>
      </c>
      <c r="BI1" s="7" t="s">
        <v>75</v>
      </c>
      <c r="BJ1" s="9" t="s">
        <v>59</v>
      </c>
      <c r="BK1" s="13" t="s">
        <v>60</v>
      </c>
      <c r="BL1" s="10" t="s">
        <v>95</v>
      </c>
      <c r="BM1" s="10" t="s">
        <v>96</v>
      </c>
      <c r="BN1" s="10" t="s">
        <v>97</v>
      </c>
      <c r="BO1" s="10" t="s">
        <v>94</v>
      </c>
      <c r="BP1" s="10" t="s">
        <v>98</v>
      </c>
      <c r="BQ1" s="12" t="s">
        <v>77</v>
      </c>
    </row>
    <row r="2" spans="1:69" x14ac:dyDescent="0.25">
      <c r="A2" s="1" t="s">
        <v>986</v>
      </c>
      <c r="B2" s="1" t="s">
        <v>987</v>
      </c>
      <c r="C2" s="1" t="s">
        <v>109</v>
      </c>
      <c r="D2" s="1" t="s">
        <v>110</v>
      </c>
      <c r="E2" s="1" t="s">
        <v>102</v>
      </c>
      <c r="F2" s="1">
        <v>0.6</v>
      </c>
      <c r="G2" s="19"/>
      <c r="H2" s="19"/>
      <c r="I2" s="19"/>
      <c r="J2" s="19"/>
      <c r="K2" s="1"/>
      <c r="L2" s="19"/>
      <c r="M2" s="1">
        <v>2012</v>
      </c>
      <c r="O2" s="1">
        <v>5.0999999999999996</v>
      </c>
      <c r="P2" s="1">
        <v>5.2</v>
      </c>
      <c r="Q2" s="1">
        <v>4.8</v>
      </c>
      <c r="R2" s="1">
        <v>4.8</v>
      </c>
      <c r="S2" s="1">
        <v>3.2</v>
      </c>
      <c r="T2" s="1">
        <v>5</v>
      </c>
      <c r="U2" s="1">
        <v>4.8</v>
      </c>
      <c r="V2" s="1">
        <v>4.5999999999999996</v>
      </c>
      <c r="W2" s="1">
        <v>4.8</v>
      </c>
      <c r="X2" s="1">
        <v>4.9000000000000004</v>
      </c>
      <c r="Z2" s="3">
        <f xml:space="preserve"> IFERROR(AVEDEV(Table1[[#This Row],[GP 2012]:[GP 2021]]) / Table1[[#This Row],[Avg GP]], "x")</f>
        <v>7.565011820330976E-2</v>
      </c>
      <c r="AA2" s="2">
        <f xml:space="preserve"> IFERROR(AVERAGE(Table1[[#This Row],[GP 2012]:[GP 2021]]), "x")</f>
        <v>4.6999999999999993</v>
      </c>
      <c r="AB2" s="11" t="e">
        <f>Table1[Equity]/Table1[Market Capital]</f>
        <v>#VALUE!</v>
      </c>
      <c r="AD2" s="1">
        <v>13.5</v>
      </c>
      <c r="AE2" s="1">
        <v>13.1</v>
      </c>
      <c r="AF2" s="1">
        <v>17.7</v>
      </c>
      <c r="AG2" s="1">
        <v>12.2</v>
      </c>
      <c r="AH2" s="1">
        <v>11.5</v>
      </c>
      <c r="AI2" s="1">
        <v>11.2</v>
      </c>
      <c r="AJ2" s="1">
        <v>11</v>
      </c>
      <c r="AK2" s="1">
        <v>12.9</v>
      </c>
      <c r="AL2" s="1">
        <v>31.8</v>
      </c>
      <c r="AM2" s="1">
        <v>19.399999999999999</v>
      </c>
      <c r="AN2" s="1" t="s">
        <v>1035</v>
      </c>
      <c r="AO2" s="3" t="str">
        <f xml:space="preserve"> IFERROR(Table1[[#This Row],[GP 2012]]/Table1[[#This Row],[Total Assets 2012]], "x")</f>
        <v>x</v>
      </c>
      <c r="AP2" s="3">
        <f xml:space="preserve"> IFERROR(Table1[[#This Row],[GP 2013]]/Table1[[#This Row],[Total Assets 2013]], "x")</f>
        <v>0.37777777777777777</v>
      </c>
      <c r="AQ2" s="3">
        <f xml:space="preserve"> IFERROR(Table1[[#This Row],[GP 2014]]/Table1[[#This Row],[Total Assets 2014]], "x")</f>
        <v>0.39694656488549623</v>
      </c>
      <c r="AR2" s="3">
        <f xml:space="preserve"> IFERROR(Table1[[#This Row],[GP 2015]]/Table1[[#This Row],[Total Assets 2015]], "x")</f>
        <v>0.2711864406779661</v>
      </c>
      <c r="AS2" s="3">
        <f xml:space="preserve"> IFERROR(Table1[[#This Row],[GP 2016]]/Table1[[#This Row],[Total Assets 2016]], "x")</f>
        <v>0.39344262295081966</v>
      </c>
      <c r="AT2" s="3">
        <f xml:space="preserve"> IFERROR(Table1[[#This Row],[GP 2017]]/Table1[[#This Row],[Total Assets 2017]], "x")</f>
        <v>0.27826086956521739</v>
      </c>
      <c r="AU2" s="3">
        <f xml:space="preserve"> IFERROR(Table1[[#This Row],[GP 2018]]/Table1[[#This Row],[Total Assets 2018]], "x")</f>
        <v>0.44642857142857145</v>
      </c>
      <c r="AV2" s="3">
        <f xml:space="preserve"> IFERROR(Table1[[#This Row],[GP 2019]]/Table1[[#This Row],[Total Assets 2019]], "x")</f>
        <v>0.43636363636363634</v>
      </c>
      <c r="AW2" s="3">
        <f xml:space="preserve"> IFERROR(Table1[[#This Row],[GP 2020]]/Table1[[#This Row],[Total Assets 2020]], "x")</f>
        <v>0.35658914728682167</v>
      </c>
      <c r="AX2" s="3">
        <f xml:space="preserve"> IFERROR(Table1[[#This Row],[GP 2021]]/Table1[[#This Row],[Total Assets 2021]], "x")</f>
        <v>0.15094339622641509</v>
      </c>
      <c r="AY2" s="3">
        <f xml:space="preserve"> IFERROR(Table1[[#This Row],[GP TTM]]/Table1[[#This Row],[Total Assets TTM]], "x")</f>
        <v>0.25257731958762891</v>
      </c>
      <c r="BA2" s="3" t="str">
        <f xml:space="preserve"> IFERROR(ABS(Table1[[#This Row],[ROA 2013]]-Table1[[#This Row],[ROA 2012]]), "x")</f>
        <v>x</v>
      </c>
      <c r="BB2" s="3">
        <f xml:space="preserve"> IFERROR(ABS(Table1[[#This Row],[ROA 2014]]-Table1[[#This Row],[ROA 2013]]), "x")</f>
        <v>1.9168787107718466E-2</v>
      </c>
      <c r="BC2" s="3">
        <f xml:space="preserve"> IFERROR(ABS(Table1[[#This Row],[ROA 2015]]-Table1[[#This Row],[ROA 2014]]), "x")</f>
        <v>0.12576012420753013</v>
      </c>
      <c r="BD2" s="3">
        <f xml:space="preserve"> IFERROR(ABS(Table1[[#This Row],[ROA 2016]]-Table1[[#This Row],[ROA 2015]]), "x")</f>
        <v>0.12225618227285356</v>
      </c>
      <c r="BE2" s="3">
        <f xml:space="preserve"> IFERROR(ABS(Table1[[#This Row],[ROA 2017]]-Table1[[#This Row],[ROA 2016]]), "x")</f>
        <v>0.11518175338560227</v>
      </c>
      <c r="BF2" s="3">
        <f xml:space="preserve"> IFERROR(ABS(Table1[[#This Row],[ROA 2018]]-Table1[[#This Row],[ROA 2017]]), "x")</f>
        <v>0.16816770186335406</v>
      </c>
      <c r="BG2" s="3">
        <f xml:space="preserve"> IFERROR(ABS(Table1[[#This Row],[ROA 2019]]-Table1[[#This Row],[ROA 2018]]), "x")</f>
        <v>1.006493506493511E-2</v>
      </c>
      <c r="BH2" s="3">
        <f xml:space="preserve"> IFERROR(ABS(Table1[[#This Row],[ROA 2020]]-Table1[[#This Row],[ROA 2019]]), "x")</f>
        <v>7.977448907681467E-2</v>
      </c>
      <c r="BI2" s="3">
        <f xml:space="preserve"> IFERROR(ABS(Table1[[#This Row],[ROA 2021]]-Table1[[#This Row],[ROA 2020]]), "x")</f>
        <v>0.20564575106040658</v>
      </c>
      <c r="BJ2" s="3">
        <f xml:space="preserve"> IFERROR(AVERAGE(Table1[[#This Row],[ROA 2013-2012]:[ROA 2021-2020]]), "x")</f>
        <v>0.10575246550490186</v>
      </c>
      <c r="BK2" s="3">
        <f>IFERROR(AVERAGE(Table1[[#This Row],[ROA 2012]:[ROA 2021]]), "x")</f>
        <v>0.34532655857363576</v>
      </c>
      <c r="BN2" s="1">
        <f>SUM(Table1[[#This Row],[B/M Rank]:[ROA Rank]])</f>
        <v>0</v>
      </c>
    </row>
    <row r="3" spans="1:69" x14ac:dyDescent="0.25">
      <c r="A3" s="1" t="s">
        <v>664</v>
      </c>
      <c r="B3" s="1" t="s">
        <v>665</v>
      </c>
      <c r="C3" s="1" t="s">
        <v>270</v>
      </c>
      <c r="D3" s="1" t="s">
        <v>11</v>
      </c>
      <c r="E3" s="1" t="s">
        <v>102</v>
      </c>
      <c r="F3" s="1">
        <v>1.19</v>
      </c>
      <c r="G3" s="19"/>
      <c r="H3" s="19"/>
      <c r="I3" s="19"/>
      <c r="J3" s="19"/>
      <c r="K3" s="1"/>
      <c r="L3" s="19"/>
      <c r="M3" s="1">
        <v>2015</v>
      </c>
      <c r="R3" s="1" t="s">
        <v>1035</v>
      </c>
      <c r="S3" s="1" t="s">
        <v>1035</v>
      </c>
      <c r="T3" s="1" t="s">
        <v>1035</v>
      </c>
      <c r="U3" s="1">
        <v>0.1</v>
      </c>
      <c r="V3" s="1">
        <v>-0.2</v>
      </c>
      <c r="W3" s="1">
        <v>-0.2</v>
      </c>
      <c r="X3" s="1">
        <v>0.3</v>
      </c>
      <c r="Z3" s="3">
        <f xml:space="preserve"> IFERROR(AVEDEV(Table1[[#This Row],[GP 2012]:[GP 2021]]) / Table1[[#This Row],[Avg GP]], "x")</f>
        <v>-1.333333333333333</v>
      </c>
      <c r="AA3" s="2">
        <f xml:space="preserve"> IFERROR(AVERAGE(Table1[[#This Row],[GP 2012]:[GP 2021]]), "x")</f>
        <v>-0.10000000000000002</v>
      </c>
      <c r="AB3" s="11">
        <f>Table1[Equity]/Table1[Market Capital]</f>
        <v>-2.1008403361344539</v>
      </c>
      <c r="AG3" s="1">
        <v>0.3</v>
      </c>
      <c r="AH3" s="1">
        <v>0.2</v>
      </c>
      <c r="AI3" s="1">
        <v>1</v>
      </c>
      <c r="AJ3" s="1">
        <v>1.9</v>
      </c>
      <c r="AK3" s="1">
        <v>0.5</v>
      </c>
      <c r="AL3" s="1">
        <v>0.6</v>
      </c>
      <c r="AM3" s="1">
        <v>0.6</v>
      </c>
      <c r="AN3" s="1">
        <v>-2.5</v>
      </c>
      <c r="AO3" s="3" t="str">
        <f xml:space="preserve"> IFERROR(Table1[[#This Row],[GP 2012]]/Table1[[#This Row],[Total Assets 2012]], "x")</f>
        <v>x</v>
      </c>
      <c r="AP3" s="3" t="str">
        <f xml:space="preserve"> IFERROR(Table1[[#This Row],[GP 2013]]/Table1[[#This Row],[Total Assets 2013]], "x")</f>
        <v>x</v>
      </c>
      <c r="AQ3" s="3" t="str">
        <f xml:space="preserve"> IFERROR(Table1[[#This Row],[GP 2014]]/Table1[[#This Row],[Total Assets 2014]], "x")</f>
        <v>x</v>
      </c>
      <c r="AR3" s="3" t="str">
        <f xml:space="preserve"> IFERROR(Table1[[#This Row],[GP 2015]]/Table1[[#This Row],[Total Assets 2015]], "x")</f>
        <v>x</v>
      </c>
      <c r="AS3" s="3" t="str">
        <f xml:space="preserve"> IFERROR(Table1[[#This Row],[GP 2016]]/Table1[[#This Row],[Total Assets 2016]], "x")</f>
        <v>x</v>
      </c>
      <c r="AT3" s="3" t="str">
        <f xml:space="preserve"> IFERROR(Table1[[#This Row],[GP 2017]]/Table1[[#This Row],[Total Assets 2017]], "x")</f>
        <v>x</v>
      </c>
      <c r="AU3" s="3" t="str">
        <f xml:space="preserve"> IFERROR(Table1[[#This Row],[GP 2018]]/Table1[[#This Row],[Total Assets 2018]], "x")</f>
        <v>x</v>
      </c>
      <c r="AV3" s="3">
        <f xml:space="preserve"> IFERROR(Table1[[#This Row],[GP 2019]]/Table1[[#This Row],[Total Assets 2019]], "x")</f>
        <v>5.2631578947368425E-2</v>
      </c>
      <c r="AW3" s="3">
        <f xml:space="preserve"> IFERROR(Table1[[#This Row],[GP 2020]]/Table1[[#This Row],[Total Assets 2020]], "x")</f>
        <v>-0.4</v>
      </c>
      <c r="AX3" s="3">
        <f xml:space="preserve"> IFERROR(Table1[[#This Row],[GP 2021]]/Table1[[#This Row],[Total Assets 2021]], "x")</f>
        <v>-0.33333333333333337</v>
      </c>
      <c r="AY3" s="3">
        <f xml:space="preserve"> IFERROR(Table1[[#This Row],[GP TTM]]/Table1[[#This Row],[Total Assets TTM]], "x")</f>
        <v>0.5</v>
      </c>
      <c r="BA3" s="3" t="str">
        <f xml:space="preserve"> IFERROR(ABS(Table1[[#This Row],[ROA 2013]]-Table1[[#This Row],[ROA 2012]]), "x")</f>
        <v>x</v>
      </c>
      <c r="BB3" s="3" t="str">
        <f xml:space="preserve"> IFERROR(ABS(Table1[[#This Row],[ROA 2014]]-Table1[[#This Row],[ROA 2013]]), "x")</f>
        <v>x</v>
      </c>
      <c r="BC3" s="3" t="str">
        <f xml:space="preserve"> IFERROR(ABS(Table1[[#This Row],[ROA 2015]]-Table1[[#This Row],[ROA 2014]]), "x")</f>
        <v>x</v>
      </c>
      <c r="BD3" s="3" t="str">
        <f xml:space="preserve"> IFERROR(ABS(Table1[[#This Row],[ROA 2016]]-Table1[[#This Row],[ROA 2015]]), "x")</f>
        <v>x</v>
      </c>
      <c r="BE3" s="3" t="str">
        <f xml:space="preserve"> IFERROR(ABS(Table1[[#This Row],[ROA 2017]]-Table1[[#This Row],[ROA 2016]]), "x")</f>
        <v>x</v>
      </c>
      <c r="BF3" s="3" t="str">
        <f xml:space="preserve"> IFERROR(ABS(Table1[[#This Row],[ROA 2018]]-Table1[[#This Row],[ROA 2017]]), "x")</f>
        <v>x</v>
      </c>
      <c r="BG3" s="3" t="str">
        <f xml:space="preserve"> IFERROR(ABS(Table1[[#This Row],[ROA 2019]]-Table1[[#This Row],[ROA 2018]]), "x")</f>
        <v>x</v>
      </c>
      <c r="BH3" s="3">
        <f xml:space="preserve"> IFERROR(ABS(Table1[[#This Row],[ROA 2020]]-Table1[[#This Row],[ROA 2019]]), "x")</f>
        <v>0.45263157894736844</v>
      </c>
      <c r="BI3" s="3">
        <f xml:space="preserve"> IFERROR(ABS(Table1[[#This Row],[ROA 2021]]-Table1[[#This Row],[ROA 2020]]), "x")</f>
        <v>6.6666666666666652E-2</v>
      </c>
      <c r="BJ3" s="3">
        <f xml:space="preserve"> IFERROR(AVERAGE(Table1[[#This Row],[ROA 2013-2012]:[ROA 2021-2020]]), "x")</f>
        <v>0.25964912280701757</v>
      </c>
      <c r="BK3" s="3">
        <f>IFERROR(AVERAGE(Table1[[#This Row],[ROA 2012]:[ROA 2021]]), "x")</f>
        <v>-0.22690058479532169</v>
      </c>
      <c r="BN3" s="1">
        <f>SUM(Table1[[#This Row],[B/M Rank]:[ROA Rank]])</f>
        <v>0</v>
      </c>
    </row>
    <row r="4" spans="1:69" x14ac:dyDescent="0.25">
      <c r="A4" s="1" t="s">
        <v>1026</v>
      </c>
      <c r="B4" s="1" t="s">
        <v>1027</v>
      </c>
      <c r="C4" s="1" t="s">
        <v>201</v>
      </c>
      <c r="D4" s="1" t="s">
        <v>110</v>
      </c>
      <c r="E4" s="1" t="s">
        <v>102</v>
      </c>
      <c r="F4" s="1">
        <v>2.37</v>
      </c>
      <c r="G4" s="19"/>
      <c r="H4" s="19"/>
      <c r="I4" s="19"/>
      <c r="J4" s="19"/>
      <c r="K4" s="1"/>
      <c r="L4" s="19"/>
      <c r="Z4" s="3" t="str">
        <f xml:space="preserve"> IFERROR(AVEDEV(Table1[[#This Row],[GP 2012]:[GP 2021]]) / Table1[[#This Row],[Avg GP]], "x")</f>
        <v>x</v>
      </c>
      <c r="AA4" s="2" t="str">
        <f xml:space="preserve"> IFERROR(AVERAGE(Table1[[#This Row],[GP 2012]:[GP 2021]]), "x")</f>
        <v>x</v>
      </c>
      <c r="AB4" s="11">
        <f>Table1[Equity]/Table1[Market Capital]</f>
        <v>0</v>
      </c>
      <c r="AO4" s="3" t="str">
        <f xml:space="preserve"> IFERROR(Table1[[#This Row],[GP 2012]]/Table1[[#This Row],[Total Assets 2012]], "x")</f>
        <v>x</v>
      </c>
      <c r="AP4" s="3" t="str">
        <f xml:space="preserve"> IFERROR(Table1[[#This Row],[GP 2013]]/Table1[[#This Row],[Total Assets 2013]], "x")</f>
        <v>x</v>
      </c>
      <c r="AQ4" s="3" t="str">
        <f xml:space="preserve"> IFERROR(Table1[[#This Row],[GP 2014]]/Table1[[#This Row],[Total Assets 2014]], "x")</f>
        <v>x</v>
      </c>
      <c r="AR4" s="3" t="str">
        <f xml:space="preserve"> IFERROR(Table1[[#This Row],[GP 2015]]/Table1[[#This Row],[Total Assets 2015]], "x")</f>
        <v>x</v>
      </c>
      <c r="AS4" s="3" t="str">
        <f xml:space="preserve"> IFERROR(Table1[[#This Row],[GP 2016]]/Table1[[#This Row],[Total Assets 2016]], "x")</f>
        <v>x</v>
      </c>
      <c r="AT4" s="3" t="str">
        <f xml:space="preserve"> IFERROR(Table1[[#This Row],[GP 2017]]/Table1[[#This Row],[Total Assets 2017]], "x")</f>
        <v>x</v>
      </c>
      <c r="AU4" s="3" t="str">
        <f xml:space="preserve"> IFERROR(Table1[[#This Row],[GP 2018]]/Table1[[#This Row],[Total Assets 2018]], "x")</f>
        <v>x</v>
      </c>
      <c r="AV4" s="3" t="str">
        <f xml:space="preserve"> IFERROR(Table1[[#This Row],[GP 2019]]/Table1[[#This Row],[Total Assets 2019]], "x")</f>
        <v>x</v>
      </c>
      <c r="AW4" s="3" t="str">
        <f xml:space="preserve"> IFERROR(Table1[[#This Row],[GP 2020]]/Table1[[#This Row],[Total Assets 2020]], "x")</f>
        <v>x</v>
      </c>
      <c r="AX4" s="3" t="str">
        <f xml:space="preserve"> IFERROR(Table1[[#This Row],[GP 2021]]/Table1[[#This Row],[Total Assets 2021]], "x")</f>
        <v>x</v>
      </c>
      <c r="AY4" s="3" t="str">
        <f xml:space="preserve"> IFERROR(Table1[[#This Row],[GP TTM]]/Table1[[#This Row],[Total Assets TTM]], "x")</f>
        <v>x</v>
      </c>
      <c r="BA4" s="3" t="str">
        <f xml:space="preserve"> IFERROR(ABS(Table1[[#This Row],[ROA 2013]]-Table1[[#This Row],[ROA 2012]]), "x")</f>
        <v>x</v>
      </c>
      <c r="BB4" s="3" t="str">
        <f xml:space="preserve"> IFERROR(ABS(Table1[[#This Row],[ROA 2014]]-Table1[[#This Row],[ROA 2013]]), "x")</f>
        <v>x</v>
      </c>
      <c r="BC4" s="3" t="str">
        <f xml:space="preserve"> IFERROR(ABS(Table1[[#This Row],[ROA 2015]]-Table1[[#This Row],[ROA 2014]]), "x")</f>
        <v>x</v>
      </c>
      <c r="BD4" s="3" t="str">
        <f xml:space="preserve"> IFERROR(ABS(Table1[[#This Row],[ROA 2016]]-Table1[[#This Row],[ROA 2015]]), "x")</f>
        <v>x</v>
      </c>
      <c r="BE4" s="3" t="str">
        <f xml:space="preserve"> IFERROR(ABS(Table1[[#This Row],[ROA 2017]]-Table1[[#This Row],[ROA 2016]]), "x")</f>
        <v>x</v>
      </c>
      <c r="BF4" s="3" t="str">
        <f xml:space="preserve"> IFERROR(ABS(Table1[[#This Row],[ROA 2018]]-Table1[[#This Row],[ROA 2017]]), "x")</f>
        <v>x</v>
      </c>
      <c r="BG4" s="3" t="str">
        <f xml:space="preserve"> IFERROR(ABS(Table1[[#This Row],[ROA 2019]]-Table1[[#This Row],[ROA 2018]]), "x")</f>
        <v>x</v>
      </c>
      <c r="BH4" s="3" t="str">
        <f xml:space="preserve"> IFERROR(ABS(Table1[[#This Row],[ROA 2020]]-Table1[[#This Row],[ROA 2019]]), "x")</f>
        <v>x</v>
      </c>
      <c r="BI4" s="3" t="str">
        <f xml:space="preserve"> IFERROR(ABS(Table1[[#This Row],[ROA 2021]]-Table1[[#This Row],[ROA 2020]]), "x")</f>
        <v>x</v>
      </c>
      <c r="BJ4" s="3" t="str">
        <f xml:space="preserve"> IFERROR(AVERAGE(Table1[[#This Row],[ROA 2013-2012]:[ROA 2021-2020]]), "x")</f>
        <v>x</v>
      </c>
      <c r="BK4" s="3" t="str">
        <f>IFERROR(AVERAGE(Table1[[#This Row],[ROA 2012]:[ROA 2021]]), "x")</f>
        <v>x</v>
      </c>
      <c r="BN4" s="1">
        <f>SUM(Table1[[#This Row],[B/M Rank]:[ROA Rank]])</f>
        <v>0</v>
      </c>
    </row>
    <row r="5" spans="1:69" x14ac:dyDescent="0.25">
      <c r="A5" s="1" t="s">
        <v>288</v>
      </c>
      <c r="B5" s="1" t="s">
        <v>289</v>
      </c>
      <c r="C5" s="1" t="s">
        <v>290</v>
      </c>
      <c r="D5" s="1" t="s">
        <v>106</v>
      </c>
      <c r="E5" s="1" t="s">
        <v>102</v>
      </c>
      <c r="F5" s="1">
        <v>2.54</v>
      </c>
      <c r="G5" s="19"/>
      <c r="H5" s="19"/>
      <c r="I5" s="19"/>
      <c r="J5" s="19"/>
      <c r="K5" s="1"/>
      <c r="L5" s="19"/>
      <c r="M5" s="1">
        <v>2013</v>
      </c>
      <c r="R5" s="1">
        <v>50.8</v>
      </c>
      <c r="S5" s="1">
        <v>57</v>
      </c>
      <c r="T5" s="1">
        <v>71.5</v>
      </c>
      <c r="U5" s="1">
        <v>82.6</v>
      </c>
      <c r="V5" s="1">
        <v>106.5</v>
      </c>
      <c r="W5" s="1">
        <v>109.5</v>
      </c>
      <c r="X5" s="1">
        <v>119.3</v>
      </c>
      <c r="Z5" s="3">
        <f xml:space="preserve"> IFERROR(AVEDEV(Table1[[#This Row],[GP 2012]:[GP 2021]]) / Table1[[#This Row],[Avg GP]], "x")</f>
        <v>0.24963381460556605</v>
      </c>
      <c r="AA5" s="2">
        <f xml:space="preserve"> IFERROR(AVERAGE(Table1[[#This Row],[GP 2012]:[GP 2021]]), "x")</f>
        <v>79.649999999999991</v>
      </c>
      <c r="AB5" s="11">
        <f>Table1[Equity]/Table1[Market Capital]</f>
        <v>3.937007874015748E-2</v>
      </c>
      <c r="AG5" s="1">
        <v>113.4</v>
      </c>
      <c r="AH5" s="1">
        <v>120.5</v>
      </c>
      <c r="AI5" s="1">
        <v>177.5</v>
      </c>
      <c r="AJ5" s="1">
        <v>299.39999999999998</v>
      </c>
      <c r="AK5" s="1">
        <v>350.3</v>
      </c>
      <c r="AL5" s="1">
        <v>353.5</v>
      </c>
      <c r="AM5" s="1">
        <v>563.6</v>
      </c>
      <c r="AN5" s="1">
        <v>0.1</v>
      </c>
      <c r="AO5" s="3" t="str">
        <f xml:space="preserve"> IFERROR(Table1[[#This Row],[GP 2012]]/Table1[[#This Row],[Total Assets 2012]], "x")</f>
        <v>x</v>
      </c>
      <c r="AP5" s="3" t="str">
        <f xml:space="preserve"> IFERROR(Table1[[#This Row],[GP 2013]]/Table1[[#This Row],[Total Assets 2013]], "x")</f>
        <v>x</v>
      </c>
      <c r="AQ5" s="3" t="str">
        <f xml:space="preserve"> IFERROR(Table1[[#This Row],[GP 2014]]/Table1[[#This Row],[Total Assets 2014]], "x")</f>
        <v>x</v>
      </c>
      <c r="AR5" s="3" t="str">
        <f xml:space="preserve"> IFERROR(Table1[[#This Row],[GP 2015]]/Table1[[#This Row],[Total Assets 2015]], "x")</f>
        <v>x</v>
      </c>
      <c r="AS5" s="3">
        <f xml:space="preserve"> IFERROR(Table1[[#This Row],[GP 2016]]/Table1[[#This Row],[Total Assets 2016]], "x")</f>
        <v>0.44797178130511461</v>
      </c>
      <c r="AT5" s="3">
        <f xml:space="preserve"> IFERROR(Table1[[#This Row],[GP 2017]]/Table1[[#This Row],[Total Assets 2017]], "x")</f>
        <v>0.47302904564315351</v>
      </c>
      <c r="AU5" s="3">
        <f xml:space="preserve"> IFERROR(Table1[[#This Row],[GP 2018]]/Table1[[#This Row],[Total Assets 2018]], "x")</f>
        <v>0.40281690140845072</v>
      </c>
      <c r="AV5" s="3">
        <f xml:space="preserve"> IFERROR(Table1[[#This Row],[GP 2019]]/Table1[[#This Row],[Total Assets 2019]], "x")</f>
        <v>0.27588510354041418</v>
      </c>
      <c r="AW5" s="3">
        <f xml:space="preserve"> IFERROR(Table1[[#This Row],[GP 2020]]/Table1[[#This Row],[Total Assets 2020]], "x")</f>
        <v>0.30402512132457893</v>
      </c>
      <c r="AX5" s="3">
        <f xml:space="preserve"> IFERROR(Table1[[#This Row],[GP 2021]]/Table1[[#This Row],[Total Assets 2021]], "x")</f>
        <v>0.30975954738330974</v>
      </c>
      <c r="AY5" s="3">
        <f xml:space="preserve"> IFERROR(Table1[[#This Row],[GP TTM]]/Table1[[#This Row],[Total Assets TTM]], "x")</f>
        <v>0.2116749467707594</v>
      </c>
      <c r="BA5" s="3" t="str">
        <f xml:space="preserve"> IFERROR(ABS(Table1[[#This Row],[ROA 2013]]-Table1[[#This Row],[ROA 2012]]), "x")</f>
        <v>x</v>
      </c>
      <c r="BB5" s="3" t="str">
        <f xml:space="preserve"> IFERROR(ABS(Table1[[#This Row],[ROA 2014]]-Table1[[#This Row],[ROA 2013]]), "x")</f>
        <v>x</v>
      </c>
      <c r="BC5" s="3" t="str">
        <f xml:space="preserve"> IFERROR(ABS(Table1[[#This Row],[ROA 2015]]-Table1[[#This Row],[ROA 2014]]), "x")</f>
        <v>x</v>
      </c>
      <c r="BD5" s="3" t="str">
        <f xml:space="preserve"> IFERROR(ABS(Table1[[#This Row],[ROA 2016]]-Table1[[#This Row],[ROA 2015]]), "x")</f>
        <v>x</v>
      </c>
      <c r="BE5" s="3">
        <f xml:space="preserve"> IFERROR(ABS(Table1[[#This Row],[ROA 2017]]-Table1[[#This Row],[ROA 2016]]), "x")</f>
        <v>2.5057264338038898E-2</v>
      </c>
      <c r="BF5" s="3">
        <f xml:space="preserve"> IFERROR(ABS(Table1[[#This Row],[ROA 2018]]-Table1[[#This Row],[ROA 2017]]), "x")</f>
        <v>7.0212144234702789E-2</v>
      </c>
      <c r="BG5" s="3">
        <f xml:space="preserve"> IFERROR(ABS(Table1[[#This Row],[ROA 2019]]-Table1[[#This Row],[ROA 2018]]), "x")</f>
        <v>0.12693179786803654</v>
      </c>
      <c r="BH5" s="3">
        <f xml:space="preserve"> IFERROR(ABS(Table1[[#This Row],[ROA 2020]]-Table1[[#This Row],[ROA 2019]]), "x")</f>
        <v>2.814001778416475E-2</v>
      </c>
      <c r="BI5" s="3">
        <f xml:space="preserve"> IFERROR(ABS(Table1[[#This Row],[ROA 2021]]-Table1[[#This Row],[ROA 2020]]), "x")</f>
        <v>5.7344260587308127E-3</v>
      </c>
      <c r="BJ5" s="3">
        <f xml:space="preserve"> IFERROR(AVERAGE(Table1[[#This Row],[ROA 2013-2012]:[ROA 2021-2020]]), "x")</f>
        <v>5.121513005673476E-2</v>
      </c>
      <c r="BK5" s="3">
        <f>IFERROR(AVERAGE(Table1[[#This Row],[ROA 2012]:[ROA 2021]]), "x")</f>
        <v>0.36891458343417033</v>
      </c>
      <c r="BN5" s="1">
        <f>SUM(Table1[[#This Row],[B/M Rank]:[ROA Rank]])</f>
        <v>0</v>
      </c>
    </row>
    <row r="6" spans="1:69" x14ac:dyDescent="0.25">
      <c r="A6" s="1" t="s">
        <v>683</v>
      </c>
      <c r="B6" s="1" t="s">
        <v>684</v>
      </c>
      <c r="C6" s="1" t="s">
        <v>1040</v>
      </c>
      <c r="D6" s="1" t="s">
        <v>130</v>
      </c>
      <c r="E6" s="1" t="s">
        <v>102</v>
      </c>
      <c r="F6" s="1">
        <v>2.65</v>
      </c>
      <c r="G6" s="19"/>
      <c r="H6" s="19"/>
      <c r="I6" s="19"/>
      <c r="J6" s="19"/>
      <c r="K6" s="1"/>
      <c r="L6" s="19"/>
      <c r="M6" s="1">
        <v>2017</v>
      </c>
      <c r="T6" s="1">
        <v>0.9</v>
      </c>
      <c r="U6" s="1">
        <v>0.3</v>
      </c>
      <c r="V6" s="1">
        <v>0.8</v>
      </c>
      <c r="W6" s="1">
        <v>1.1000000000000001</v>
      </c>
      <c r="X6" s="1">
        <v>1.3</v>
      </c>
      <c r="Z6" s="3">
        <f xml:space="preserve"> IFERROR(AVEDEV(Table1[[#This Row],[GP 2012]:[GP 2021]]) / Table1[[#This Row],[Avg GP]], "x")</f>
        <v>0.30645161290322587</v>
      </c>
      <c r="AA6" s="2">
        <f xml:space="preserve"> IFERROR(AVERAGE(Table1[[#This Row],[GP 2012]:[GP 2021]]), "x")</f>
        <v>0.77500000000000002</v>
      </c>
      <c r="AB6" s="11">
        <f>Table1[Equity]/Table1[Market Capital]</f>
        <v>3.7735849056603779E-2</v>
      </c>
      <c r="AI6" s="1">
        <v>2.2000000000000002</v>
      </c>
      <c r="AJ6" s="1">
        <v>4.9000000000000004</v>
      </c>
      <c r="AK6" s="1">
        <v>2.5</v>
      </c>
      <c r="AL6" s="1">
        <v>1.4</v>
      </c>
      <c r="AM6" s="1">
        <v>1.4</v>
      </c>
      <c r="AN6" s="1">
        <v>0.1</v>
      </c>
      <c r="AO6" s="3" t="str">
        <f xml:space="preserve"> IFERROR(Table1[[#This Row],[GP 2012]]/Table1[[#This Row],[Total Assets 2012]], "x")</f>
        <v>x</v>
      </c>
      <c r="AP6" s="3" t="str">
        <f xml:space="preserve"> IFERROR(Table1[[#This Row],[GP 2013]]/Table1[[#This Row],[Total Assets 2013]], "x")</f>
        <v>x</v>
      </c>
      <c r="AQ6" s="3" t="str">
        <f xml:space="preserve"> IFERROR(Table1[[#This Row],[GP 2014]]/Table1[[#This Row],[Total Assets 2014]], "x")</f>
        <v>x</v>
      </c>
      <c r="AR6" s="3" t="str">
        <f xml:space="preserve"> IFERROR(Table1[[#This Row],[GP 2015]]/Table1[[#This Row],[Total Assets 2015]], "x")</f>
        <v>x</v>
      </c>
      <c r="AS6" s="3" t="str">
        <f xml:space="preserve"> IFERROR(Table1[[#This Row],[GP 2016]]/Table1[[#This Row],[Total Assets 2016]], "x")</f>
        <v>x</v>
      </c>
      <c r="AT6" s="3" t="str">
        <f xml:space="preserve"> IFERROR(Table1[[#This Row],[GP 2017]]/Table1[[#This Row],[Total Assets 2017]], "x")</f>
        <v>x</v>
      </c>
      <c r="AU6" s="3">
        <f xml:space="preserve"> IFERROR(Table1[[#This Row],[GP 2018]]/Table1[[#This Row],[Total Assets 2018]], "x")</f>
        <v>0.40909090909090906</v>
      </c>
      <c r="AV6" s="3">
        <f xml:space="preserve"> IFERROR(Table1[[#This Row],[GP 2019]]/Table1[[#This Row],[Total Assets 2019]], "x")</f>
        <v>6.1224489795918359E-2</v>
      </c>
      <c r="AW6" s="3">
        <f xml:space="preserve"> IFERROR(Table1[[#This Row],[GP 2020]]/Table1[[#This Row],[Total Assets 2020]], "x")</f>
        <v>0.32</v>
      </c>
      <c r="AX6" s="3">
        <f xml:space="preserve"> IFERROR(Table1[[#This Row],[GP 2021]]/Table1[[#This Row],[Total Assets 2021]], "x")</f>
        <v>0.78571428571428581</v>
      </c>
      <c r="AY6" s="3">
        <f xml:space="preserve"> IFERROR(Table1[[#This Row],[GP TTM]]/Table1[[#This Row],[Total Assets TTM]], "x")</f>
        <v>0.92857142857142871</v>
      </c>
      <c r="BA6" s="3" t="str">
        <f xml:space="preserve"> IFERROR(ABS(Table1[[#This Row],[ROA 2013]]-Table1[[#This Row],[ROA 2012]]), "x")</f>
        <v>x</v>
      </c>
      <c r="BB6" s="3" t="str">
        <f xml:space="preserve"> IFERROR(ABS(Table1[[#This Row],[ROA 2014]]-Table1[[#This Row],[ROA 2013]]), "x")</f>
        <v>x</v>
      </c>
      <c r="BC6" s="3" t="str">
        <f xml:space="preserve"> IFERROR(ABS(Table1[[#This Row],[ROA 2015]]-Table1[[#This Row],[ROA 2014]]), "x")</f>
        <v>x</v>
      </c>
      <c r="BD6" s="3" t="str">
        <f xml:space="preserve"> IFERROR(ABS(Table1[[#This Row],[ROA 2016]]-Table1[[#This Row],[ROA 2015]]), "x")</f>
        <v>x</v>
      </c>
      <c r="BE6" s="3" t="str">
        <f xml:space="preserve"> IFERROR(ABS(Table1[[#This Row],[ROA 2017]]-Table1[[#This Row],[ROA 2016]]), "x")</f>
        <v>x</v>
      </c>
      <c r="BF6" s="3" t="str">
        <f xml:space="preserve"> IFERROR(ABS(Table1[[#This Row],[ROA 2018]]-Table1[[#This Row],[ROA 2017]]), "x")</f>
        <v>x</v>
      </c>
      <c r="BG6" s="3">
        <f xml:space="preserve"> IFERROR(ABS(Table1[[#This Row],[ROA 2019]]-Table1[[#This Row],[ROA 2018]]), "x")</f>
        <v>0.34786641929499068</v>
      </c>
      <c r="BH6" s="3">
        <f xml:space="preserve"> IFERROR(ABS(Table1[[#This Row],[ROA 2020]]-Table1[[#This Row],[ROA 2019]]), "x")</f>
        <v>0.25877551020408163</v>
      </c>
      <c r="BI6" s="3">
        <f xml:space="preserve"> IFERROR(ABS(Table1[[#This Row],[ROA 2021]]-Table1[[#This Row],[ROA 2020]]), "x")</f>
        <v>0.4657142857142858</v>
      </c>
      <c r="BJ6" s="3">
        <f xml:space="preserve"> IFERROR(AVERAGE(Table1[[#This Row],[ROA 2013-2012]:[ROA 2021-2020]]), "x")</f>
        <v>0.35745207173778604</v>
      </c>
      <c r="BK6" s="3">
        <f>IFERROR(AVERAGE(Table1[[#This Row],[ROA 2012]:[ROA 2021]]), "x")</f>
        <v>0.39400742115027831</v>
      </c>
      <c r="BN6" s="1">
        <f>SUM(Table1[[#This Row],[B/M Rank]:[ROA Rank]])</f>
        <v>0</v>
      </c>
    </row>
    <row r="7" spans="1:69" x14ac:dyDescent="0.25">
      <c r="A7" s="1" t="s">
        <v>660</v>
      </c>
      <c r="B7" s="1" t="s">
        <v>661</v>
      </c>
      <c r="C7" s="1" t="s">
        <v>542</v>
      </c>
      <c r="D7" s="1" t="s">
        <v>103</v>
      </c>
      <c r="E7" s="1" t="s">
        <v>102</v>
      </c>
      <c r="F7" s="1">
        <v>3.41</v>
      </c>
      <c r="G7" s="19"/>
      <c r="H7" s="19"/>
      <c r="I7" s="19"/>
      <c r="J7" s="19"/>
      <c r="K7" s="1"/>
      <c r="L7" s="19"/>
      <c r="M7" s="1" t="s">
        <v>1031</v>
      </c>
      <c r="N7" s="1" t="s">
        <v>616</v>
      </c>
      <c r="O7" s="1" t="s">
        <v>616</v>
      </c>
      <c r="P7" s="1" t="s">
        <v>616</v>
      </c>
      <c r="Q7" s="1">
        <v>4.2</v>
      </c>
      <c r="R7" s="1">
        <v>4.0999999999999996</v>
      </c>
      <c r="S7" s="1">
        <v>0.3</v>
      </c>
      <c r="T7" s="1">
        <v>0.5</v>
      </c>
      <c r="U7" s="1">
        <v>0</v>
      </c>
      <c r="V7" s="1">
        <v>0.1</v>
      </c>
      <c r="W7" s="1">
        <v>-0.2</v>
      </c>
      <c r="X7" s="1">
        <v>-0.3</v>
      </c>
      <c r="Z7" s="3">
        <f xml:space="preserve"> IFERROR(AVEDEV(Table1[[#This Row],[GP 2012]:[GP 2021]]) / Table1[[#This Row],[Avg GP]], "x")</f>
        <v>1.2730158730158727</v>
      </c>
      <c r="AA7" s="2">
        <f xml:space="preserve"> IFERROR(AVERAGE(Table1[[#This Row],[GP 2012]:[GP 2021]]), "x")</f>
        <v>1.285714285714286</v>
      </c>
      <c r="AB7" s="11">
        <f>Table1[Equity]/Table1[Market Capital]</f>
        <v>12.052785923753666</v>
      </c>
      <c r="AC7" s="1" t="s">
        <v>616</v>
      </c>
      <c r="AD7" s="1" t="s">
        <v>616</v>
      </c>
      <c r="AE7" s="1" t="s">
        <v>616</v>
      </c>
      <c r="AF7" s="1">
        <v>10.5</v>
      </c>
      <c r="AG7" s="1">
        <v>15</v>
      </c>
      <c r="AH7" s="1">
        <v>2.9</v>
      </c>
      <c r="AI7" s="1">
        <v>3.1</v>
      </c>
      <c r="AJ7" s="1">
        <v>4.0999999999999996</v>
      </c>
      <c r="AK7" s="1">
        <v>39.5</v>
      </c>
      <c r="AL7" s="1">
        <v>40.299999999999997</v>
      </c>
      <c r="AM7" s="1">
        <v>42.6</v>
      </c>
      <c r="AN7" s="1">
        <v>41.1</v>
      </c>
      <c r="AO7" s="3" t="str">
        <f xml:space="preserve"> IFERROR(Table1[[#This Row],[GP 2012]]/Table1[[#This Row],[Total Assets 2012]], "x")</f>
        <v>x</v>
      </c>
      <c r="AP7" s="3" t="str">
        <f xml:space="preserve"> IFERROR(Table1[[#This Row],[GP 2013]]/Table1[[#This Row],[Total Assets 2013]], "x")</f>
        <v>x</v>
      </c>
      <c r="AQ7" s="3" t="str">
        <f xml:space="preserve"> IFERROR(Table1[[#This Row],[GP 2014]]/Table1[[#This Row],[Total Assets 2014]], "x")</f>
        <v>x</v>
      </c>
      <c r="AR7" s="3">
        <f xml:space="preserve"> IFERROR(Table1[[#This Row],[GP 2015]]/Table1[[#This Row],[Total Assets 2015]], "x")</f>
        <v>0.4</v>
      </c>
      <c r="AS7" s="3">
        <f xml:space="preserve"> IFERROR(Table1[[#This Row],[GP 2016]]/Table1[[#This Row],[Total Assets 2016]], "x")</f>
        <v>0.27333333333333332</v>
      </c>
      <c r="AT7" s="3">
        <f xml:space="preserve"> IFERROR(Table1[[#This Row],[GP 2017]]/Table1[[#This Row],[Total Assets 2017]], "x")</f>
        <v>0.10344827586206896</v>
      </c>
      <c r="AU7" s="3">
        <f xml:space="preserve"> IFERROR(Table1[[#This Row],[GP 2018]]/Table1[[#This Row],[Total Assets 2018]], "x")</f>
        <v>0.16129032258064516</v>
      </c>
      <c r="AV7" s="3">
        <f xml:space="preserve"> IFERROR(Table1[[#This Row],[GP 2019]]/Table1[[#This Row],[Total Assets 2019]], "x")</f>
        <v>0</v>
      </c>
      <c r="AW7" s="3">
        <f xml:space="preserve"> IFERROR(Table1[[#This Row],[GP 2020]]/Table1[[#This Row],[Total Assets 2020]], "x")</f>
        <v>2.5316455696202532E-3</v>
      </c>
      <c r="AX7" s="3">
        <f xml:space="preserve"> IFERROR(Table1[[#This Row],[GP 2021]]/Table1[[#This Row],[Total Assets 2021]], "x")</f>
        <v>-4.9627791563275443E-3</v>
      </c>
      <c r="AY7" s="3">
        <f xml:space="preserve"> IFERROR(Table1[[#This Row],[GP TTM]]/Table1[[#This Row],[Total Assets TTM]], "x")</f>
        <v>-7.0422535211267599E-3</v>
      </c>
      <c r="BA7" s="3" t="str">
        <f xml:space="preserve"> IFERROR(ABS(Table1[[#This Row],[ROA 2013]]-Table1[[#This Row],[ROA 2012]]), "x")</f>
        <v>x</v>
      </c>
      <c r="BB7" s="3" t="str">
        <f xml:space="preserve"> IFERROR(ABS(Table1[[#This Row],[ROA 2014]]-Table1[[#This Row],[ROA 2013]]), "x")</f>
        <v>x</v>
      </c>
      <c r="BC7" s="3" t="str">
        <f xml:space="preserve"> IFERROR(ABS(Table1[[#This Row],[ROA 2015]]-Table1[[#This Row],[ROA 2014]]), "x")</f>
        <v>x</v>
      </c>
      <c r="BD7" s="3">
        <f xml:space="preserve"> IFERROR(ABS(Table1[[#This Row],[ROA 2016]]-Table1[[#This Row],[ROA 2015]]), "x")</f>
        <v>0.12666666666666671</v>
      </c>
      <c r="BE7" s="3">
        <f xml:space="preserve"> IFERROR(ABS(Table1[[#This Row],[ROA 2017]]-Table1[[#This Row],[ROA 2016]]), "x")</f>
        <v>0.16988505747126437</v>
      </c>
      <c r="BF7" s="3">
        <f xml:space="preserve"> IFERROR(ABS(Table1[[#This Row],[ROA 2018]]-Table1[[#This Row],[ROA 2017]]), "x")</f>
        <v>5.7842046718576193E-2</v>
      </c>
      <c r="BG7" s="3">
        <f xml:space="preserve"> IFERROR(ABS(Table1[[#This Row],[ROA 2019]]-Table1[[#This Row],[ROA 2018]]), "x")</f>
        <v>0.16129032258064516</v>
      </c>
      <c r="BH7" s="3">
        <f xml:space="preserve"> IFERROR(ABS(Table1[[#This Row],[ROA 2020]]-Table1[[#This Row],[ROA 2019]]), "x")</f>
        <v>2.5316455696202532E-3</v>
      </c>
      <c r="BI7" s="3">
        <f xml:space="preserve"> IFERROR(ABS(Table1[[#This Row],[ROA 2021]]-Table1[[#This Row],[ROA 2020]]), "x")</f>
        <v>7.4944247259477979E-3</v>
      </c>
      <c r="BJ7" s="3">
        <f xml:space="preserve"> IFERROR(AVERAGE(Table1[[#This Row],[ROA 2013-2012]:[ROA 2021-2020]]), "x")</f>
        <v>8.761836062212007E-2</v>
      </c>
      <c r="BK7" s="3">
        <f>IFERROR(AVERAGE(Table1[[#This Row],[ROA 2012]:[ROA 2021]]), "x")</f>
        <v>0.13366297116990572</v>
      </c>
      <c r="BN7" s="1">
        <f>SUM(Table1[[#This Row],[B/M Rank]:[ROA Rank]])</f>
        <v>0</v>
      </c>
    </row>
    <row r="8" spans="1:69" x14ac:dyDescent="0.25">
      <c r="A8" s="1" t="s">
        <v>377</v>
      </c>
      <c r="B8" s="1" t="s">
        <v>378</v>
      </c>
      <c r="C8" s="1" t="s">
        <v>109</v>
      </c>
      <c r="D8" s="1" t="s">
        <v>110</v>
      </c>
      <c r="E8" s="1" t="s">
        <v>102</v>
      </c>
      <c r="F8" s="1">
        <v>3.7</v>
      </c>
      <c r="G8" s="19"/>
      <c r="H8" s="19"/>
      <c r="I8" s="19"/>
      <c r="J8" s="19"/>
      <c r="K8" s="1"/>
      <c r="L8" s="19"/>
      <c r="M8" s="1">
        <v>2012</v>
      </c>
      <c r="Q8" s="1">
        <v>138</v>
      </c>
      <c r="R8" s="1">
        <v>166.2</v>
      </c>
      <c r="S8" s="1">
        <v>285.39999999999998</v>
      </c>
      <c r="T8" s="1">
        <v>380.7</v>
      </c>
      <c r="U8" s="1">
        <v>527.79999999999995</v>
      </c>
      <c r="V8" s="1">
        <v>745.1</v>
      </c>
      <c r="W8" s="1">
        <v>971.3</v>
      </c>
      <c r="X8" s="15">
        <v>1221</v>
      </c>
      <c r="Z8" s="3">
        <f xml:space="preserve"> IFERROR(AVEDEV(Table1[[#This Row],[GP 2012]:[GP 2021]]) / Table1[[#This Row],[Avg GP]], "x")</f>
        <v>0.53915516743328218</v>
      </c>
      <c r="AA8" s="2">
        <f xml:space="preserve"> IFERROR(AVERAGE(Table1[[#This Row],[GP 2012]:[GP 2021]]), "x")</f>
        <v>459.21428571428572</v>
      </c>
      <c r="AB8" s="11">
        <f>Table1[Equity]/Table1[Market Capital]</f>
        <v>625.62162162162167</v>
      </c>
      <c r="AF8" s="15">
        <v>1127.9000000000001</v>
      </c>
      <c r="AG8" s="15">
        <v>1430.5</v>
      </c>
      <c r="AH8" s="15">
        <v>1995.2</v>
      </c>
      <c r="AI8" s="15">
        <v>2935.5</v>
      </c>
      <c r="AJ8" s="15">
        <v>3482.1</v>
      </c>
      <c r="AK8" s="15">
        <v>4532.8</v>
      </c>
      <c r="AL8" s="15">
        <v>5854.9</v>
      </c>
      <c r="AM8" s="15">
        <v>7001.5</v>
      </c>
      <c r="AN8" s="15">
        <v>2314.8000000000002</v>
      </c>
      <c r="AO8" s="3" t="str">
        <f xml:space="preserve"> IFERROR(Table1[[#This Row],[GP 2012]]/Table1[[#This Row],[Total Assets 2012]], "x")</f>
        <v>x</v>
      </c>
      <c r="AP8" s="3" t="str">
        <f xml:space="preserve"> IFERROR(Table1[[#This Row],[GP 2013]]/Table1[[#This Row],[Total Assets 2013]], "x")</f>
        <v>x</v>
      </c>
      <c r="AQ8" s="3" t="str">
        <f xml:space="preserve"> IFERROR(Table1[[#This Row],[GP 2014]]/Table1[[#This Row],[Total Assets 2014]], "x")</f>
        <v>x</v>
      </c>
      <c r="AR8" s="3">
        <f xml:space="preserve"> IFERROR(Table1[[#This Row],[GP 2015]]/Table1[[#This Row],[Total Assets 2015]], "x")</f>
        <v>0.12235127227591097</v>
      </c>
      <c r="AS8" s="3">
        <f xml:space="preserve"> IFERROR(Table1[[#This Row],[GP 2016]]/Table1[[#This Row],[Total Assets 2016]], "x")</f>
        <v>0.11618315274379587</v>
      </c>
      <c r="AT8" s="3">
        <f xml:space="preserve"> IFERROR(Table1[[#This Row],[GP 2017]]/Table1[[#This Row],[Total Assets 2017]], "x")</f>
        <v>0.14304330392943063</v>
      </c>
      <c r="AU8" s="3">
        <f xml:space="preserve"> IFERROR(Table1[[#This Row],[GP 2018]]/Table1[[#This Row],[Total Assets 2018]], "x")</f>
        <v>0.12968829841594276</v>
      </c>
      <c r="AV8" s="3">
        <f xml:space="preserve"> IFERROR(Table1[[#This Row],[GP 2019]]/Table1[[#This Row],[Total Assets 2019]], "x")</f>
        <v>0.15157519887424253</v>
      </c>
      <c r="AW8" s="3">
        <f xml:space="preserve"> IFERROR(Table1[[#This Row],[GP 2020]]/Table1[[#This Row],[Total Assets 2020]], "x")</f>
        <v>0.16437963289798799</v>
      </c>
      <c r="AX8" s="3">
        <f xml:space="preserve"> IFERROR(Table1[[#This Row],[GP 2021]]/Table1[[#This Row],[Total Assets 2021]], "x")</f>
        <v>0.16589523305265674</v>
      </c>
      <c r="AY8" s="3">
        <f xml:space="preserve"> IFERROR(Table1[[#This Row],[GP TTM]]/Table1[[#This Row],[Total Assets TTM]], "x")</f>
        <v>0.17439120188531029</v>
      </c>
      <c r="BA8" s="3" t="str">
        <f xml:space="preserve"> IFERROR(ABS(Table1[[#This Row],[ROA 2013]]-Table1[[#This Row],[ROA 2012]]), "x")</f>
        <v>x</v>
      </c>
      <c r="BB8" s="3" t="str">
        <f xml:space="preserve"> IFERROR(ABS(Table1[[#This Row],[ROA 2014]]-Table1[[#This Row],[ROA 2013]]), "x")</f>
        <v>x</v>
      </c>
      <c r="BC8" s="3" t="str">
        <f xml:space="preserve"> IFERROR(ABS(Table1[[#This Row],[ROA 2015]]-Table1[[#This Row],[ROA 2014]]), "x")</f>
        <v>x</v>
      </c>
      <c r="BD8" s="3">
        <f xml:space="preserve"> IFERROR(ABS(Table1[[#This Row],[ROA 2016]]-Table1[[#This Row],[ROA 2015]]), "x")</f>
        <v>6.1681195321151017E-3</v>
      </c>
      <c r="BE8" s="3">
        <f xml:space="preserve"> IFERROR(ABS(Table1[[#This Row],[ROA 2017]]-Table1[[#This Row],[ROA 2016]]), "x")</f>
        <v>2.6860151185634756E-2</v>
      </c>
      <c r="BF8" s="3">
        <f xml:space="preserve"> IFERROR(ABS(Table1[[#This Row],[ROA 2018]]-Table1[[#This Row],[ROA 2017]]), "x")</f>
        <v>1.3355005513487866E-2</v>
      </c>
      <c r="BG8" s="3">
        <f xml:space="preserve"> IFERROR(ABS(Table1[[#This Row],[ROA 2019]]-Table1[[#This Row],[ROA 2018]]), "x")</f>
        <v>2.1886900458299774E-2</v>
      </c>
      <c r="BH8" s="3">
        <f xml:space="preserve"> IFERROR(ABS(Table1[[#This Row],[ROA 2020]]-Table1[[#This Row],[ROA 2019]]), "x")</f>
        <v>1.2804434023745453E-2</v>
      </c>
      <c r="BI8" s="3">
        <f xml:space="preserve"> IFERROR(ABS(Table1[[#This Row],[ROA 2021]]-Table1[[#This Row],[ROA 2020]]), "x")</f>
        <v>1.5156001546687559E-3</v>
      </c>
      <c r="BJ8" s="3">
        <f xml:space="preserve"> IFERROR(AVERAGE(Table1[[#This Row],[ROA 2013-2012]:[ROA 2021-2020]]), "x")</f>
        <v>1.3765035144658619E-2</v>
      </c>
      <c r="BK8" s="3">
        <f>IFERROR(AVERAGE(Table1[[#This Row],[ROA 2012]:[ROA 2021]]), "x")</f>
        <v>0.14187372745570964</v>
      </c>
      <c r="BN8" s="1">
        <f>SUM(Table1[[#This Row],[B/M Rank]:[ROA Rank]])</f>
        <v>0</v>
      </c>
    </row>
    <row r="9" spans="1:69" x14ac:dyDescent="0.25">
      <c r="A9" s="1" t="s">
        <v>936</v>
      </c>
      <c r="B9" s="1" t="s">
        <v>937</v>
      </c>
      <c r="C9" s="1" t="s">
        <v>1039</v>
      </c>
      <c r="D9" s="1" t="s">
        <v>106</v>
      </c>
      <c r="E9" s="1" t="s">
        <v>102</v>
      </c>
      <c r="F9" s="1">
        <v>3.7</v>
      </c>
      <c r="G9" s="19"/>
      <c r="H9" s="19"/>
      <c r="I9" s="19"/>
      <c r="J9" s="19"/>
      <c r="K9" s="1"/>
      <c r="L9" s="19"/>
      <c r="M9" s="1">
        <v>2012</v>
      </c>
      <c r="N9" s="1">
        <v>4.0999999999999996</v>
      </c>
      <c r="O9" s="1">
        <v>10.3</v>
      </c>
      <c r="P9" s="1">
        <v>23.5</v>
      </c>
      <c r="Q9" s="1">
        <v>42.6</v>
      </c>
      <c r="R9" s="1">
        <v>51.8</v>
      </c>
      <c r="S9" s="1">
        <v>48.1</v>
      </c>
      <c r="T9" s="1">
        <v>25.7</v>
      </c>
      <c r="U9" s="1">
        <v>18</v>
      </c>
      <c r="V9" s="1">
        <v>16.2</v>
      </c>
      <c r="W9" s="1">
        <v>10.199999999999999</v>
      </c>
      <c r="X9" s="1">
        <v>11.5</v>
      </c>
      <c r="Z9" s="3">
        <f xml:space="preserve"> IFERROR(AVEDEV(Table1[[#This Row],[GP 2012]:[GP 2021]]) / Table1[[#This Row],[Avg GP]], "x")</f>
        <v>0.54291417165668665</v>
      </c>
      <c r="AA9" s="2">
        <f xml:space="preserve"> IFERROR(AVERAGE(Table1[[#This Row],[GP 2012]:[GP 2021]]), "x")</f>
        <v>25.049999999999997</v>
      </c>
      <c r="AB9" s="11">
        <f>Table1[Equity]/Table1[Market Capital]</f>
        <v>0.64864864864864857</v>
      </c>
      <c r="AC9" s="1">
        <v>6.7</v>
      </c>
      <c r="AD9" s="1">
        <v>16.399999999999999</v>
      </c>
      <c r="AE9" s="1">
        <v>57</v>
      </c>
      <c r="AF9" s="1">
        <v>161.30000000000001</v>
      </c>
      <c r="AG9" s="1">
        <v>121.7</v>
      </c>
      <c r="AH9" s="1">
        <v>82</v>
      </c>
      <c r="AI9" s="1">
        <v>30</v>
      </c>
      <c r="AJ9" s="1">
        <v>24.8</v>
      </c>
      <c r="AK9" s="1">
        <v>21</v>
      </c>
      <c r="AL9" s="1">
        <v>12.3</v>
      </c>
      <c r="AM9" s="1">
        <v>11.7</v>
      </c>
      <c r="AN9" s="1">
        <v>2.4</v>
      </c>
      <c r="AO9" s="3">
        <f xml:space="preserve"> IFERROR(Table1[[#This Row],[GP 2012]]/Table1[[#This Row],[Total Assets 2012]], "x")</f>
        <v>0.61194029850746257</v>
      </c>
      <c r="AP9" s="3">
        <f xml:space="preserve"> IFERROR(Table1[[#This Row],[GP 2013]]/Table1[[#This Row],[Total Assets 2013]], "x")</f>
        <v>0.62804878048780499</v>
      </c>
      <c r="AQ9" s="3">
        <f xml:space="preserve"> IFERROR(Table1[[#This Row],[GP 2014]]/Table1[[#This Row],[Total Assets 2014]], "x")</f>
        <v>0.41228070175438597</v>
      </c>
      <c r="AR9" s="3">
        <f xml:space="preserve"> IFERROR(Table1[[#This Row],[GP 2015]]/Table1[[#This Row],[Total Assets 2015]], "x")</f>
        <v>0.26410415375077495</v>
      </c>
      <c r="AS9" s="3">
        <f xml:space="preserve"> IFERROR(Table1[[#This Row],[GP 2016]]/Table1[[#This Row],[Total Assets 2016]], "x")</f>
        <v>0.42563681183237467</v>
      </c>
      <c r="AT9" s="3">
        <f xml:space="preserve"> IFERROR(Table1[[#This Row],[GP 2017]]/Table1[[#This Row],[Total Assets 2017]], "x")</f>
        <v>0.5865853658536585</v>
      </c>
      <c r="AU9" s="3">
        <f xml:space="preserve"> IFERROR(Table1[[#This Row],[GP 2018]]/Table1[[#This Row],[Total Assets 2018]], "x")</f>
        <v>0.85666666666666669</v>
      </c>
      <c r="AV9" s="3">
        <f xml:space="preserve"> IFERROR(Table1[[#This Row],[GP 2019]]/Table1[[#This Row],[Total Assets 2019]], "x")</f>
        <v>0.72580645161290325</v>
      </c>
      <c r="AW9" s="3">
        <f xml:space="preserve"> IFERROR(Table1[[#This Row],[GP 2020]]/Table1[[#This Row],[Total Assets 2020]], "x")</f>
        <v>0.77142857142857135</v>
      </c>
      <c r="AX9" s="3">
        <f xml:space="preserve"> IFERROR(Table1[[#This Row],[GP 2021]]/Table1[[#This Row],[Total Assets 2021]], "x")</f>
        <v>0.82926829268292668</v>
      </c>
      <c r="AY9" s="3">
        <f xml:space="preserve"> IFERROR(Table1[[#This Row],[GP TTM]]/Table1[[#This Row],[Total Assets TTM]], "x")</f>
        <v>0.98290598290598297</v>
      </c>
      <c r="BA9" s="3">
        <f xml:space="preserve"> IFERROR(ABS(Table1[[#This Row],[ROA 2013]]-Table1[[#This Row],[ROA 2012]]), "x")</f>
        <v>1.6108481980342426E-2</v>
      </c>
      <c r="BB9" s="3">
        <f xml:space="preserve"> IFERROR(ABS(Table1[[#This Row],[ROA 2014]]-Table1[[#This Row],[ROA 2013]]), "x")</f>
        <v>0.21576807873341902</v>
      </c>
      <c r="BC9" s="3">
        <f xml:space="preserve"> IFERROR(ABS(Table1[[#This Row],[ROA 2015]]-Table1[[#This Row],[ROA 2014]]), "x")</f>
        <v>0.14817654800361102</v>
      </c>
      <c r="BD9" s="3">
        <f xml:space="preserve"> IFERROR(ABS(Table1[[#This Row],[ROA 2016]]-Table1[[#This Row],[ROA 2015]]), "x")</f>
        <v>0.16153265808159972</v>
      </c>
      <c r="BE9" s="3">
        <f xml:space="preserve"> IFERROR(ABS(Table1[[#This Row],[ROA 2017]]-Table1[[#This Row],[ROA 2016]]), "x")</f>
        <v>0.16094855402128383</v>
      </c>
      <c r="BF9" s="3">
        <f xml:space="preserve"> IFERROR(ABS(Table1[[#This Row],[ROA 2018]]-Table1[[#This Row],[ROA 2017]]), "x")</f>
        <v>0.27008130081300818</v>
      </c>
      <c r="BG9" s="3">
        <f xml:space="preserve"> IFERROR(ABS(Table1[[#This Row],[ROA 2019]]-Table1[[#This Row],[ROA 2018]]), "x")</f>
        <v>0.13086021505376344</v>
      </c>
      <c r="BH9" s="3">
        <f xml:space="preserve"> IFERROR(ABS(Table1[[#This Row],[ROA 2020]]-Table1[[#This Row],[ROA 2019]]), "x")</f>
        <v>4.5622119815668105E-2</v>
      </c>
      <c r="BI9" s="3">
        <f xml:space="preserve"> IFERROR(ABS(Table1[[#This Row],[ROA 2021]]-Table1[[#This Row],[ROA 2020]]), "x")</f>
        <v>5.7839721254355325E-2</v>
      </c>
      <c r="BJ9" s="3">
        <f xml:space="preserve"> IFERROR(AVERAGE(Table1[[#This Row],[ROA 2013-2012]:[ROA 2021-2020]]), "x")</f>
        <v>0.13410418641745012</v>
      </c>
      <c r="BK9" s="3">
        <f>IFERROR(AVERAGE(Table1[[#This Row],[ROA 2012]:[ROA 2021]]), "x")</f>
        <v>0.61117660945775287</v>
      </c>
      <c r="BN9" s="1">
        <f>SUM(Table1[[#This Row],[B/M Rank]:[ROA Rank]])</f>
        <v>0</v>
      </c>
    </row>
    <row r="10" spans="1:69" x14ac:dyDescent="0.25">
      <c r="A10" s="1" t="s">
        <v>788</v>
      </c>
      <c r="B10" s="1" t="s">
        <v>789</v>
      </c>
      <c r="C10" s="1" t="s">
        <v>201</v>
      </c>
      <c r="D10" s="1" t="s">
        <v>110</v>
      </c>
      <c r="E10" s="1" t="s">
        <v>102</v>
      </c>
      <c r="F10" s="1">
        <v>4.18</v>
      </c>
      <c r="G10" s="19"/>
      <c r="H10" s="19"/>
      <c r="I10" s="19"/>
      <c r="J10" s="19"/>
      <c r="K10" s="1"/>
      <c r="L10" s="19"/>
      <c r="M10" s="1">
        <v>2012</v>
      </c>
      <c r="O10" s="1">
        <v>1.4</v>
      </c>
      <c r="P10" s="1">
        <v>1.2</v>
      </c>
      <c r="Q10" s="1">
        <v>1.1000000000000001</v>
      </c>
      <c r="R10" s="1">
        <v>0</v>
      </c>
      <c r="S10" s="1">
        <v>0</v>
      </c>
      <c r="T10" s="1">
        <v>-0.2</v>
      </c>
      <c r="U10" s="1">
        <v>-1.2</v>
      </c>
      <c r="V10" s="1">
        <v>-1.8</v>
      </c>
      <c r="W10" s="1">
        <v>-1.8</v>
      </c>
      <c r="X10" s="1">
        <v>-1.8</v>
      </c>
      <c r="Z10" s="3">
        <f xml:space="preserve"> IFERROR(AVEDEV(Table1[[#This Row],[GP 2012]:[GP 2021]]) / Table1[[#This Row],[Avg GP]], "x")</f>
        <v>-6.8034188034188006</v>
      </c>
      <c r="AA10" s="2">
        <f xml:space="preserve"> IFERROR(AVERAGE(Table1[[#This Row],[GP 2012]:[GP 2021]]), "x")</f>
        <v>-0.14444444444444449</v>
      </c>
      <c r="AB10" s="11">
        <f>Table1[Equity]/Table1[Market Capital]</f>
        <v>0</v>
      </c>
      <c r="AD10" s="1">
        <v>4.3</v>
      </c>
      <c r="AE10" s="1">
        <v>3.9</v>
      </c>
      <c r="AF10" s="1">
        <v>3.9</v>
      </c>
      <c r="AG10" s="1">
        <v>3.3</v>
      </c>
      <c r="AH10" s="1">
        <v>2.9</v>
      </c>
      <c r="AI10" s="1">
        <v>3</v>
      </c>
      <c r="AJ10" s="1">
        <v>2</v>
      </c>
      <c r="AK10" s="1">
        <v>3</v>
      </c>
      <c r="AL10" s="1">
        <v>3.9</v>
      </c>
      <c r="AM10" s="1">
        <v>3.9</v>
      </c>
      <c r="AN10" s="1">
        <v>0</v>
      </c>
      <c r="AO10" s="3" t="str">
        <f xml:space="preserve"> IFERROR(Table1[[#This Row],[GP 2012]]/Table1[[#This Row],[Total Assets 2012]], "x")</f>
        <v>x</v>
      </c>
      <c r="AP10" s="3">
        <f xml:space="preserve"> IFERROR(Table1[[#This Row],[GP 2013]]/Table1[[#This Row],[Total Assets 2013]], "x")</f>
        <v>0.32558139534883718</v>
      </c>
      <c r="AQ10" s="3">
        <f xml:space="preserve"> IFERROR(Table1[[#This Row],[GP 2014]]/Table1[[#This Row],[Total Assets 2014]], "x")</f>
        <v>0.30769230769230771</v>
      </c>
      <c r="AR10" s="3">
        <f xml:space="preserve"> IFERROR(Table1[[#This Row],[GP 2015]]/Table1[[#This Row],[Total Assets 2015]], "x")</f>
        <v>0.2820512820512821</v>
      </c>
      <c r="AS10" s="3">
        <f xml:space="preserve"> IFERROR(Table1[[#This Row],[GP 2016]]/Table1[[#This Row],[Total Assets 2016]], "x")</f>
        <v>0</v>
      </c>
      <c r="AT10" s="3">
        <f xml:space="preserve"> IFERROR(Table1[[#This Row],[GP 2017]]/Table1[[#This Row],[Total Assets 2017]], "x")</f>
        <v>0</v>
      </c>
      <c r="AU10" s="3">
        <f xml:space="preserve"> IFERROR(Table1[[#This Row],[GP 2018]]/Table1[[#This Row],[Total Assets 2018]], "x")</f>
        <v>-6.6666666666666666E-2</v>
      </c>
      <c r="AV10" s="3">
        <f xml:space="preserve"> IFERROR(Table1[[#This Row],[GP 2019]]/Table1[[#This Row],[Total Assets 2019]], "x")</f>
        <v>-0.6</v>
      </c>
      <c r="AW10" s="3">
        <f xml:space="preserve"> IFERROR(Table1[[#This Row],[GP 2020]]/Table1[[#This Row],[Total Assets 2020]], "x")</f>
        <v>-0.6</v>
      </c>
      <c r="AX10" s="3">
        <f xml:space="preserve"> IFERROR(Table1[[#This Row],[GP 2021]]/Table1[[#This Row],[Total Assets 2021]], "x")</f>
        <v>-0.46153846153846156</v>
      </c>
      <c r="AY10" s="3">
        <f xml:space="preserve"> IFERROR(Table1[[#This Row],[GP TTM]]/Table1[[#This Row],[Total Assets TTM]], "x")</f>
        <v>-0.46153846153846156</v>
      </c>
      <c r="BA10" s="3" t="str">
        <f xml:space="preserve"> IFERROR(ABS(Table1[[#This Row],[ROA 2013]]-Table1[[#This Row],[ROA 2012]]), "x")</f>
        <v>x</v>
      </c>
      <c r="BB10" s="3">
        <f xml:space="preserve"> IFERROR(ABS(Table1[[#This Row],[ROA 2014]]-Table1[[#This Row],[ROA 2013]]), "x")</f>
        <v>1.7889087656529468E-2</v>
      </c>
      <c r="BC10" s="3">
        <f xml:space="preserve"> IFERROR(ABS(Table1[[#This Row],[ROA 2015]]-Table1[[#This Row],[ROA 2014]]), "x")</f>
        <v>2.5641025641025605E-2</v>
      </c>
      <c r="BD10" s="3">
        <f xml:space="preserve"> IFERROR(ABS(Table1[[#This Row],[ROA 2016]]-Table1[[#This Row],[ROA 2015]]), "x")</f>
        <v>0.2820512820512821</v>
      </c>
      <c r="BE10" s="3">
        <f xml:space="preserve"> IFERROR(ABS(Table1[[#This Row],[ROA 2017]]-Table1[[#This Row],[ROA 2016]]), "x")</f>
        <v>0</v>
      </c>
      <c r="BF10" s="3">
        <f xml:space="preserve"> IFERROR(ABS(Table1[[#This Row],[ROA 2018]]-Table1[[#This Row],[ROA 2017]]), "x")</f>
        <v>6.6666666666666666E-2</v>
      </c>
      <c r="BG10" s="3">
        <f xml:space="preserve"> IFERROR(ABS(Table1[[#This Row],[ROA 2019]]-Table1[[#This Row],[ROA 2018]]), "x")</f>
        <v>0.53333333333333333</v>
      </c>
      <c r="BH10" s="3">
        <f xml:space="preserve"> IFERROR(ABS(Table1[[#This Row],[ROA 2020]]-Table1[[#This Row],[ROA 2019]]), "x")</f>
        <v>0</v>
      </c>
      <c r="BI10" s="3">
        <f xml:space="preserve"> IFERROR(ABS(Table1[[#This Row],[ROA 2021]]-Table1[[#This Row],[ROA 2020]]), "x")</f>
        <v>0.13846153846153841</v>
      </c>
      <c r="BJ10" s="3">
        <f xml:space="preserve"> IFERROR(AVERAGE(Table1[[#This Row],[ROA 2013-2012]:[ROA 2021-2020]]), "x")</f>
        <v>0.13300536672629695</v>
      </c>
      <c r="BK10" s="3">
        <f>IFERROR(AVERAGE(Table1[[#This Row],[ROA 2012]:[ROA 2021]]), "x")</f>
        <v>-9.0320015901411241E-2</v>
      </c>
      <c r="BN10" s="1">
        <f>SUM(Table1[[#This Row],[B/M Rank]:[ROA Rank]])</f>
        <v>0</v>
      </c>
    </row>
    <row r="11" spans="1:69" x14ac:dyDescent="0.25">
      <c r="A11" s="1" t="s">
        <v>859</v>
      </c>
      <c r="B11" s="1" t="s">
        <v>860</v>
      </c>
      <c r="C11" s="1" t="s">
        <v>109</v>
      </c>
      <c r="D11" s="1" t="s">
        <v>110</v>
      </c>
      <c r="E11" s="1" t="s">
        <v>102</v>
      </c>
      <c r="F11" s="1">
        <v>6.21</v>
      </c>
      <c r="G11" s="19"/>
      <c r="H11" s="19"/>
      <c r="I11" s="19"/>
      <c r="J11" s="19"/>
      <c r="K11" s="1"/>
      <c r="L11" s="19"/>
      <c r="M11" s="1">
        <v>2012</v>
      </c>
      <c r="N11" s="1">
        <v>10.7</v>
      </c>
      <c r="O11" s="1">
        <v>10.8</v>
      </c>
      <c r="P11" s="1">
        <v>9.1999999999999993</v>
      </c>
      <c r="Q11" s="1">
        <v>10.4</v>
      </c>
      <c r="R11" s="1">
        <v>11.6</v>
      </c>
      <c r="S11" s="1">
        <v>14.4</v>
      </c>
      <c r="T11" s="1">
        <v>15.4</v>
      </c>
      <c r="U11" s="1">
        <v>16.899999999999999</v>
      </c>
      <c r="V11" s="1">
        <v>16.3</v>
      </c>
      <c r="W11" s="1">
        <v>20.8</v>
      </c>
      <c r="X11" s="1">
        <v>20.8</v>
      </c>
      <c r="Z11" s="3">
        <f xml:space="preserve"> IFERROR(AVEDEV(Table1[[#This Row],[GP 2012]:[GP 2021]]) / Table1[[#This Row],[Avg GP]], "x")</f>
        <v>0.22783882783882786</v>
      </c>
      <c r="AA11" s="2">
        <f xml:space="preserve"> IFERROR(AVERAGE(Table1[[#This Row],[GP 2012]:[GP 2021]]), "x")</f>
        <v>13.65</v>
      </c>
      <c r="AB11" s="11">
        <f>Table1[Equity]/Table1[Market Capital]</f>
        <v>1.3043478260869565</v>
      </c>
      <c r="AC11" s="1">
        <v>20.6</v>
      </c>
      <c r="AD11" s="1">
        <v>15.6</v>
      </c>
      <c r="AE11" s="1">
        <v>8.5</v>
      </c>
      <c r="AF11" s="1">
        <v>8</v>
      </c>
      <c r="AG11" s="1">
        <v>10.3</v>
      </c>
      <c r="AH11" s="1">
        <v>6.7</v>
      </c>
      <c r="AI11" s="1">
        <v>7.5</v>
      </c>
      <c r="AJ11" s="1">
        <v>9.6999999999999993</v>
      </c>
      <c r="AK11" s="1">
        <v>10.6</v>
      </c>
      <c r="AL11" s="1">
        <v>12</v>
      </c>
      <c r="AM11" s="1">
        <v>12</v>
      </c>
      <c r="AN11" s="1">
        <v>8.1</v>
      </c>
      <c r="AO11" s="3">
        <f xml:space="preserve"> IFERROR(Table1[[#This Row],[GP 2012]]/Table1[[#This Row],[Total Assets 2012]], "x")</f>
        <v>0.51941747572815522</v>
      </c>
      <c r="AP11" s="3">
        <f xml:space="preserve"> IFERROR(Table1[[#This Row],[GP 2013]]/Table1[[#This Row],[Total Assets 2013]], "x")</f>
        <v>0.6923076923076924</v>
      </c>
      <c r="AQ11" s="3">
        <f xml:space="preserve"> IFERROR(Table1[[#This Row],[GP 2014]]/Table1[[#This Row],[Total Assets 2014]], "x")</f>
        <v>1.0823529411764705</v>
      </c>
      <c r="AR11" s="3">
        <f xml:space="preserve"> IFERROR(Table1[[#This Row],[GP 2015]]/Table1[[#This Row],[Total Assets 2015]], "x")</f>
        <v>1.3</v>
      </c>
      <c r="AS11" s="3">
        <f xml:space="preserve"> IFERROR(Table1[[#This Row],[GP 2016]]/Table1[[#This Row],[Total Assets 2016]], "x")</f>
        <v>1.1262135922330097</v>
      </c>
      <c r="AT11" s="3">
        <f xml:space="preserve"> IFERROR(Table1[[#This Row],[GP 2017]]/Table1[[#This Row],[Total Assets 2017]], "x")</f>
        <v>2.1492537313432836</v>
      </c>
      <c r="AU11" s="3">
        <f xml:space="preserve"> IFERROR(Table1[[#This Row],[GP 2018]]/Table1[[#This Row],[Total Assets 2018]], "x")</f>
        <v>2.0533333333333332</v>
      </c>
      <c r="AV11" s="3">
        <f xml:space="preserve"> IFERROR(Table1[[#This Row],[GP 2019]]/Table1[[#This Row],[Total Assets 2019]], "x")</f>
        <v>1.7422680412371134</v>
      </c>
      <c r="AW11" s="3">
        <f xml:space="preserve"> IFERROR(Table1[[#This Row],[GP 2020]]/Table1[[#This Row],[Total Assets 2020]], "x")</f>
        <v>1.537735849056604</v>
      </c>
      <c r="AX11" s="3">
        <f xml:space="preserve"> IFERROR(Table1[[#This Row],[GP 2021]]/Table1[[#This Row],[Total Assets 2021]], "x")</f>
        <v>1.7333333333333334</v>
      </c>
      <c r="AY11" s="3">
        <f xml:space="preserve"> IFERROR(Table1[[#This Row],[GP TTM]]/Table1[[#This Row],[Total Assets TTM]], "x")</f>
        <v>1.7333333333333334</v>
      </c>
      <c r="BA11" s="3">
        <f xml:space="preserve"> IFERROR(ABS(Table1[[#This Row],[ROA 2013]]-Table1[[#This Row],[ROA 2012]]), "x")</f>
        <v>0.17289021657953718</v>
      </c>
      <c r="BB11" s="3">
        <f xml:space="preserve"> IFERROR(ABS(Table1[[#This Row],[ROA 2014]]-Table1[[#This Row],[ROA 2013]]), "x")</f>
        <v>0.39004524886877812</v>
      </c>
      <c r="BC11" s="3">
        <f xml:space="preserve"> IFERROR(ABS(Table1[[#This Row],[ROA 2015]]-Table1[[#This Row],[ROA 2014]]), "x")</f>
        <v>0.21764705882352953</v>
      </c>
      <c r="BD11" s="3">
        <f xml:space="preserve"> IFERROR(ABS(Table1[[#This Row],[ROA 2016]]-Table1[[#This Row],[ROA 2015]]), "x")</f>
        <v>0.17378640776699039</v>
      </c>
      <c r="BE11" s="3">
        <f xml:space="preserve"> IFERROR(ABS(Table1[[#This Row],[ROA 2017]]-Table1[[#This Row],[ROA 2016]]), "x")</f>
        <v>1.0230401391102739</v>
      </c>
      <c r="BF11" s="3">
        <f xml:space="preserve"> IFERROR(ABS(Table1[[#This Row],[ROA 2018]]-Table1[[#This Row],[ROA 2017]]), "x")</f>
        <v>9.5920398009950336E-2</v>
      </c>
      <c r="BG11" s="3">
        <f xml:space="preserve"> IFERROR(ABS(Table1[[#This Row],[ROA 2019]]-Table1[[#This Row],[ROA 2018]]), "x")</f>
        <v>0.3110652920962198</v>
      </c>
      <c r="BH11" s="3">
        <f xml:space="preserve"> IFERROR(ABS(Table1[[#This Row],[ROA 2020]]-Table1[[#This Row],[ROA 2019]]), "x")</f>
        <v>0.20453219218050944</v>
      </c>
      <c r="BI11" s="3">
        <f xml:space="preserve"> IFERROR(ABS(Table1[[#This Row],[ROA 2021]]-Table1[[#This Row],[ROA 2020]]), "x")</f>
        <v>0.19559748427672941</v>
      </c>
      <c r="BJ11" s="3">
        <f xml:space="preserve"> IFERROR(AVERAGE(Table1[[#This Row],[ROA 2013-2012]:[ROA 2021-2020]]), "x")</f>
        <v>0.30939160419027978</v>
      </c>
      <c r="BK11" s="3">
        <f>IFERROR(AVERAGE(Table1[[#This Row],[ROA 2012]:[ROA 2021]]), "x")</f>
        <v>1.3936215989748995</v>
      </c>
      <c r="BN11" s="1">
        <f>SUM(Table1[[#This Row],[B/M Rank]:[ROA Rank]])</f>
        <v>0</v>
      </c>
    </row>
    <row r="12" spans="1:69" x14ac:dyDescent="0.25">
      <c r="A12" s="1" t="s">
        <v>851</v>
      </c>
      <c r="B12" s="1" t="s">
        <v>852</v>
      </c>
      <c r="C12" s="1" t="s">
        <v>161</v>
      </c>
      <c r="D12" s="1" t="s">
        <v>110</v>
      </c>
      <c r="E12" s="1" t="s">
        <v>102</v>
      </c>
      <c r="F12" s="1">
        <v>6.61</v>
      </c>
      <c r="G12" s="19"/>
      <c r="H12" s="19"/>
      <c r="I12" s="19"/>
      <c r="J12" s="19"/>
      <c r="K12" s="1"/>
      <c r="L12" s="19"/>
      <c r="M12" s="1">
        <v>2012</v>
      </c>
      <c r="N12" s="1">
        <v>1.7</v>
      </c>
      <c r="O12" s="1">
        <v>1.4</v>
      </c>
      <c r="P12" s="1">
        <v>2.1</v>
      </c>
      <c r="Q12" s="1">
        <v>2.8</v>
      </c>
      <c r="R12" s="1">
        <v>2</v>
      </c>
      <c r="S12" s="1">
        <v>1.4</v>
      </c>
      <c r="T12" s="1">
        <v>2.5</v>
      </c>
      <c r="U12" s="1">
        <v>1.9</v>
      </c>
      <c r="V12" s="1">
        <v>2.4</v>
      </c>
      <c r="W12" s="1">
        <v>2</v>
      </c>
      <c r="X12" s="1">
        <v>2</v>
      </c>
      <c r="Z12" s="3">
        <f xml:space="preserve"> IFERROR(AVEDEV(Table1[[#This Row],[GP 2012]:[GP 2021]]) / Table1[[#This Row],[Avg GP]], "x")</f>
        <v>0.17029702970297031</v>
      </c>
      <c r="AA12" s="2">
        <f xml:space="preserve"> IFERROR(AVERAGE(Table1[[#This Row],[GP 2012]:[GP 2021]]), "x")</f>
        <v>2.02</v>
      </c>
      <c r="AB12" s="11">
        <f>Table1[Equity]/Table1[Market Capital]</f>
        <v>0.55975794251134647</v>
      </c>
      <c r="AC12" s="1">
        <v>2.7</v>
      </c>
      <c r="AD12" s="1">
        <v>2.4</v>
      </c>
      <c r="AE12" s="1">
        <v>3.1</v>
      </c>
      <c r="AF12" s="1">
        <v>3.3</v>
      </c>
      <c r="AG12" s="1">
        <v>3.9</v>
      </c>
      <c r="AH12" s="1">
        <v>3.5</v>
      </c>
      <c r="AI12" s="1">
        <v>4.0999999999999996</v>
      </c>
      <c r="AJ12" s="1">
        <v>3.9</v>
      </c>
      <c r="AK12" s="1">
        <v>4.5999999999999996</v>
      </c>
      <c r="AL12" s="1">
        <v>4.5</v>
      </c>
      <c r="AM12" s="1">
        <v>4.5</v>
      </c>
      <c r="AN12" s="1">
        <v>3.7</v>
      </c>
      <c r="AO12" s="3">
        <f xml:space="preserve"> IFERROR(Table1[[#This Row],[GP 2012]]/Table1[[#This Row],[Total Assets 2012]], "x")</f>
        <v>0.62962962962962954</v>
      </c>
      <c r="AP12" s="3">
        <f xml:space="preserve"> IFERROR(Table1[[#This Row],[GP 2013]]/Table1[[#This Row],[Total Assets 2013]], "x")</f>
        <v>0.58333333333333337</v>
      </c>
      <c r="AQ12" s="3">
        <f xml:space="preserve"> IFERROR(Table1[[#This Row],[GP 2014]]/Table1[[#This Row],[Total Assets 2014]], "x")</f>
        <v>0.67741935483870974</v>
      </c>
      <c r="AR12" s="3">
        <f xml:space="preserve"> IFERROR(Table1[[#This Row],[GP 2015]]/Table1[[#This Row],[Total Assets 2015]], "x")</f>
        <v>0.84848484848484851</v>
      </c>
      <c r="AS12" s="3">
        <f xml:space="preserve"> IFERROR(Table1[[#This Row],[GP 2016]]/Table1[[#This Row],[Total Assets 2016]], "x")</f>
        <v>0.51282051282051289</v>
      </c>
      <c r="AT12" s="3">
        <f xml:space="preserve"> IFERROR(Table1[[#This Row],[GP 2017]]/Table1[[#This Row],[Total Assets 2017]], "x")</f>
        <v>0.39999999999999997</v>
      </c>
      <c r="AU12" s="3">
        <f xml:space="preserve"> IFERROR(Table1[[#This Row],[GP 2018]]/Table1[[#This Row],[Total Assets 2018]], "x")</f>
        <v>0.60975609756097571</v>
      </c>
      <c r="AV12" s="3">
        <f xml:space="preserve"> IFERROR(Table1[[#This Row],[GP 2019]]/Table1[[#This Row],[Total Assets 2019]], "x")</f>
        <v>0.48717948717948717</v>
      </c>
      <c r="AW12" s="3">
        <f xml:space="preserve"> IFERROR(Table1[[#This Row],[GP 2020]]/Table1[[#This Row],[Total Assets 2020]], "x")</f>
        <v>0.52173913043478259</v>
      </c>
      <c r="AX12" s="3">
        <f xml:space="preserve"> IFERROR(Table1[[#This Row],[GP 2021]]/Table1[[#This Row],[Total Assets 2021]], "x")</f>
        <v>0.44444444444444442</v>
      </c>
      <c r="AY12" s="3">
        <f xml:space="preserve"> IFERROR(Table1[[#This Row],[GP TTM]]/Table1[[#This Row],[Total Assets TTM]], "x")</f>
        <v>0.44444444444444442</v>
      </c>
      <c r="BA12" s="3">
        <f xml:space="preserve"> IFERROR(ABS(Table1[[#This Row],[ROA 2013]]-Table1[[#This Row],[ROA 2012]]), "x")</f>
        <v>4.6296296296296169E-2</v>
      </c>
      <c r="BB12" s="3">
        <f xml:space="preserve"> IFERROR(ABS(Table1[[#This Row],[ROA 2014]]-Table1[[#This Row],[ROA 2013]]), "x")</f>
        <v>9.4086021505376372E-2</v>
      </c>
      <c r="BC12" s="3">
        <f xml:space="preserve"> IFERROR(ABS(Table1[[#This Row],[ROA 2015]]-Table1[[#This Row],[ROA 2014]]), "x")</f>
        <v>0.17106549364613877</v>
      </c>
      <c r="BD12" s="3">
        <f xml:space="preserve"> IFERROR(ABS(Table1[[#This Row],[ROA 2016]]-Table1[[#This Row],[ROA 2015]]), "x")</f>
        <v>0.33566433566433562</v>
      </c>
      <c r="BE12" s="3">
        <f xml:space="preserve"> IFERROR(ABS(Table1[[#This Row],[ROA 2017]]-Table1[[#This Row],[ROA 2016]]), "x")</f>
        <v>0.11282051282051292</v>
      </c>
      <c r="BF12" s="3">
        <f xml:space="preserve"> IFERROR(ABS(Table1[[#This Row],[ROA 2018]]-Table1[[#This Row],[ROA 2017]]), "x")</f>
        <v>0.20975609756097574</v>
      </c>
      <c r="BG12" s="3">
        <f xml:space="preserve"> IFERROR(ABS(Table1[[#This Row],[ROA 2019]]-Table1[[#This Row],[ROA 2018]]), "x")</f>
        <v>0.12257661038148854</v>
      </c>
      <c r="BH12" s="3">
        <f xml:space="preserve"> IFERROR(ABS(Table1[[#This Row],[ROA 2020]]-Table1[[#This Row],[ROA 2019]]), "x")</f>
        <v>3.4559643255295425E-2</v>
      </c>
      <c r="BI12" s="3">
        <f xml:space="preserve"> IFERROR(ABS(Table1[[#This Row],[ROA 2021]]-Table1[[#This Row],[ROA 2020]]), "x")</f>
        <v>7.7294685990338174E-2</v>
      </c>
      <c r="BJ12" s="3">
        <f xml:space="preserve"> IFERROR(AVERAGE(Table1[[#This Row],[ROA 2013-2012]:[ROA 2021-2020]]), "x")</f>
        <v>0.13379107745786201</v>
      </c>
      <c r="BK12" s="3">
        <f>IFERROR(AVERAGE(Table1[[#This Row],[ROA 2012]:[ROA 2021]]), "x")</f>
        <v>0.57148068387267237</v>
      </c>
      <c r="BN12" s="1">
        <f>SUM(Table1[[#This Row],[B/M Rank]:[ROA Rank]])</f>
        <v>0</v>
      </c>
    </row>
    <row r="13" spans="1:69" x14ac:dyDescent="0.25">
      <c r="A13" s="1" t="s">
        <v>536</v>
      </c>
      <c r="B13" s="1" t="s">
        <v>537</v>
      </c>
      <c r="C13" s="1" t="s">
        <v>525</v>
      </c>
      <c r="D13" s="1" t="s">
        <v>11</v>
      </c>
      <c r="E13" s="1" t="s">
        <v>102</v>
      </c>
      <c r="F13" s="1">
        <v>7.53</v>
      </c>
      <c r="G13" s="19"/>
      <c r="H13" s="19"/>
      <c r="I13" s="19"/>
      <c r="J13" s="19"/>
      <c r="K13" s="1"/>
      <c r="L13" s="19"/>
      <c r="M13" s="1">
        <v>2012</v>
      </c>
      <c r="N13" s="1">
        <v>0.7</v>
      </c>
      <c r="O13" s="1">
        <v>1.1000000000000001</v>
      </c>
      <c r="P13" s="1">
        <v>0.8</v>
      </c>
      <c r="Q13" s="1">
        <v>0.9</v>
      </c>
      <c r="R13" s="1">
        <v>2.6</v>
      </c>
      <c r="S13" s="1">
        <v>1.6</v>
      </c>
      <c r="T13" s="1">
        <v>1.1000000000000001</v>
      </c>
      <c r="U13" s="1">
        <v>0.9</v>
      </c>
      <c r="V13" s="1">
        <v>0.7</v>
      </c>
      <c r="W13" s="1">
        <v>6.1</v>
      </c>
      <c r="X13" s="1">
        <v>6.1</v>
      </c>
      <c r="Z13" s="3">
        <f xml:space="preserve"> IFERROR(AVEDEV(Table1[[#This Row],[GP 2012]:[GP 2021]]) / Table1[[#This Row],[Avg GP]], "x")</f>
        <v>0.65454545454545454</v>
      </c>
      <c r="AA13" s="2">
        <f xml:space="preserve"> IFERROR(AVERAGE(Table1[[#This Row],[GP 2012]:[GP 2021]]), "x")</f>
        <v>1.65</v>
      </c>
      <c r="AB13" s="11">
        <f>Table1[Equity]/Table1[Market Capital]</f>
        <v>2.5365205843293492</v>
      </c>
      <c r="AC13" s="1">
        <v>6.9</v>
      </c>
      <c r="AD13" s="1">
        <v>11.1</v>
      </c>
      <c r="AE13" s="1">
        <v>11.3</v>
      </c>
      <c r="AF13" s="1">
        <v>12.6</v>
      </c>
      <c r="AG13" s="1">
        <v>18.2</v>
      </c>
      <c r="AH13" s="1">
        <v>19.8</v>
      </c>
      <c r="AI13" s="1">
        <v>21.8</v>
      </c>
      <c r="AJ13" s="1">
        <v>14</v>
      </c>
      <c r="AK13" s="1">
        <v>6.8</v>
      </c>
      <c r="AL13" s="1">
        <v>24.7</v>
      </c>
      <c r="AM13" s="1">
        <v>22.4</v>
      </c>
      <c r="AN13" s="1">
        <v>19.100000000000001</v>
      </c>
      <c r="AO13" s="3">
        <f xml:space="preserve"> IFERROR(Table1[[#This Row],[GP 2012]]/Table1[[#This Row],[Total Assets 2012]], "x")</f>
        <v>0.10144927536231883</v>
      </c>
      <c r="AP13" s="3">
        <f xml:space="preserve"> IFERROR(Table1[[#This Row],[GP 2013]]/Table1[[#This Row],[Total Assets 2013]], "x")</f>
        <v>9.9099099099099114E-2</v>
      </c>
      <c r="AQ13" s="3">
        <f xml:space="preserve"> IFERROR(Table1[[#This Row],[GP 2014]]/Table1[[#This Row],[Total Assets 2014]], "x")</f>
        <v>7.0796460176991149E-2</v>
      </c>
      <c r="AR13" s="3">
        <f xml:space="preserve"> IFERROR(Table1[[#This Row],[GP 2015]]/Table1[[#This Row],[Total Assets 2015]], "x")</f>
        <v>7.1428571428571438E-2</v>
      </c>
      <c r="AS13" s="3">
        <f xml:space="preserve"> IFERROR(Table1[[#This Row],[GP 2016]]/Table1[[#This Row],[Total Assets 2016]], "x")</f>
        <v>0.14285714285714288</v>
      </c>
      <c r="AT13" s="3">
        <f xml:space="preserve"> IFERROR(Table1[[#This Row],[GP 2017]]/Table1[[#This Row],[Total Assets 2017]], "x")</f>
        <v>8.0808080808080815E-2</v>
      </c>
      <c r="AU13" s="3">
        <f xml:space="preserve"> IFERROR(Table1[[#This Row],[GP 2018]]/Table1[[#This Row],[Total Assets 2018]], "x")</f>
        <v>5.0458715596330278E-2</v>
      </c>
      <c r="AV13" s="3">
        <f xml:space="preserve"> IFERROR(Table1[[#This Row],[GP 2019]]/Table1[[#This Row],[Total Assets 2019]], "x")</f>
        <v>6.4285714285714293E-2</v>
      </c>
      <c r="AW13" s="3">
        <f xml:space="preserve"> IFERROR(Table1[[#This Row],[GP 2020]]/Table1[[#This Row],[Total Assets 2020]], "x")</f>
        <v>0.10294117647058823</v>
      </c>
      <c r="AX13" s="3">
        <f xml:space="preserve"> IFERROR(Table1[[#This Row],[GP 2021]]/Table1[[#This Row],[Total Assets 2021]], "x")</f>
        <v>0.24696356275303644</v>
      </c>
      <c r="AY13" s="3">
        <f xml:space="preserve"> IFERROR(Table1[[#This Row],[GP TTM]]/Table1[[#This Row],[Total Assets TTM]], "x")</f>
        <v>0.27232142857142855</v>
      </c>
      <c r="BA13" s="3">
        <f xml:space="preserve"> IFERROR(ABS(Table1[[#This Row],[ROA 2013]]-Table1[[#This Row],[ROA 2012]]), "x")</f>
        <v>2.3501762632197193E-3</v>
      </c>
      <c r="BB13" s="3">
        <f xml:space="preserve"> IFERROR(ABS(Table1[[#This Row],[ROA 2014]]-Table1[[#This Row],[ROA 2013]]), "x")</f>
        <v>2.8302638922107964E-2</v>
      </c>
      <c r="BC13" s="3">
        <f xml:space="preserve"> IFERROR(ABS(Table1[[#This Row],[ROA 2015]]-Table1[[#This Row],[ROA 2014]]), "x")</f>
        <v>6.3211125158028902E-4</v>
      </c>
      <c r="BD13" s="3">
        <f xml:space="preserve"> IFERROR(ABS(Table1[[#This Row],[ROA 2016]]-Table1[[#This Row],[ROA 2015]]), "x")</f>
        <v>7.1428571428571438E-2</v>
      </c>
      <c r="BE13" s="3">
        <f xml:space="preserve"> IFERROR(ABS(Table1[[#This Row],[ROA 2017]]-Table1[[#This Row],[ROA 2016]]), "x")</f>
        <v>6.2049062049062062E-2</v>
      </c>
      <c r="BF13" s="3">
        <f xml:space="preserve"> IFERROR(ABS(Table1[[#This Row],[ROA 2018]]-Table1[[#This Row],[ROA 2017]]), "x")</f>
        <v>3.0349365211750537E-2</v>
      </c>
      <c r="BG13" s="3">
        <f xml:space="preserve"> IFERROR(ABS(Table1[[#This Row],[ROA 2019]]-Table1[[#This Row],[ROA 2018]]), "x")</f>
        <v>1.3826998689384015E-2</v>
      </c>
      <c r="BH13" s="3">
        <f xml:space="preserve"> IFERROR(ABS(Table1[[#This Row],[ROA 2020]]-Table1[[#This Row],[ROA 2019]]), "x")</f>
        <v>3.8655462184873937E-2</v>
      </c>
      <c r="BI13" s="3">
        <f xml:space="preserve"> IFERROR(ABS(Table1[[#This Row],[ROA 2021]]-Table1[[#This Row],[ROA 2020]]), "x")</f>
        <v>0.14402238628244821</v>
      </c>
      <c r="BJ13" s="3">
        <f xml:space="preserve"> IFERROR(AVERAGE(Table1[[#This Row],[ROA 2013-2012]:[ROA 2021-2020]]), "x")</f>
        <v>4.3512974698110912E-2</v>
      </c>
      <c r="BK13" s="3">
        <f>IFERROR(AVERAGE(Table1[[#This Row],[ROA 2012]:[ROA 2021]]), "x")</f>
        <v>0.10310877988378735</v>
      </c>
      <c r="BN13" s="1">
        <f>SUM(Table1[[#This Row],[B/M Rank]:[ROA Rank]])</f>
        <v>0</v>
      </c>
    </row>
    <row r="14" spans="1:69" x14ac:dyDescent="0.25">
      <c r="A14" s="1" t="s">
        <v>895</v>
      </c>
      <c r="B14" s="1" t="s">
        <v>896</v>
      </c>
      <c r="C14" s="1" t="s">
        <v>147</v>
      </c>
      <c r="D14" s="1" t="s">
        <v>116</v>
      </c>
      <c r="E14" s="1" t="s">
        <v>102</v>
      </c>
      <c r="F14" s="1">
        <v>7.9</v>
      </c>
      <c r="G14" s="19"/>
      <c r="H14" s="19"/>
      <c r="I14" s="19"/>
      <c r="J14" s="19"/>
      <c r="K14" s="1"/>
      <c r="L14" s="19"/>
      <c r="M14" s="1">
        <v>2012</v>
      </c>
      <c r="P14" s="1">
        <v>19.399999999999999</v>
      </c>
      <c r="Q14" s="1">
        <v>33.299999999999997</v>
      </c>
      <c r="R14" s="1">
        <v>7.4</v>
      </c>
      <c r="S14" s="1">
        <v>13</v>
      </c>
      <c r="T14" s="1">
        <v>12.7</v>
      </c>
      <c r="U14" s="1">
        <v>25.3</v>
      </c>
      <c r="V14" s="1">
        <v>35.4</v>
      </c>
      <c r="W14" s="1">
        <v>22.4</v>
      </c>
      <c r="X14" s="1">
        <v>3.2</v>
      </c>
      <c r="Z14" s="3">
        <f xml:space="preserve"> IFERROR(AVEDEV(Table1[[#This Row],[GP 2012]:[GP 2021]]) / Table1[[#This Row],[Avg GP]], "x")</f>
        <v>0.37833037300177613</v>
      </c>
      <c r="AA14" s="2">
        <f xml:space="preserve"> IFERROR(AVERAGE(Table1[[#This Row],[GP 2012]:[GP 2021]]), "x")</f>
        <v>21.112500000000001</v>
      </c>
      <c r="AB14" s="11">
        <f>Table1[Equity]/Table1[Market Capital]</f>
        <v>-1.8481012658227847</v>
      </c>
      <c r="AE14" s="1">
        <v>206.5</v>
      </c>
      <c r="AF14" s="1">
        <v>194.4</v>
      </c>
      <c r="AG14" s="1">
        <v>130.19999999999999</v>
      </c>
      <c r="AH14" s="1">
        <v>92.1</v>
      </c>
      <c r="AI14" s="1">
        <v>95.1</v>
      </c>
      <c r="AJ14" s="1">
        <v>87.9</v>
      </c>
      <c r="AK14" s="1">
        <v>104.1</v>
      </c>
      <c r="AL14" s="1">
        <v>83.7</v>
      </c>
      <c r="AM14" s="1">
        <v>75.7</v>
      </c>
      <c r="AN14" s="1">
        <v>-14.6</v>
      </c>
      <c r="AO14" s="3" t="str">
        <f xml:space="preserve"> IFERROR(Table1[[#This Row],[GP 2012]]/Table1[[#This Row],[Total Assets 2012]], "x")</f>
        <v>x</v>
      </c>
      <c r="AP14" s="3" t="str">
        <f xml:space="preserve"> IFERROR(Table1[[#This Row],[GP 2013]]/Table1[[#This Row],[Total Assets 2013]], "x")</f>
        <v>x</v>
      </c>
      <c r="AQ14" s="3">
        <f xml:space="preserve"> IFERROR(Table1[[#This Row],[GP 2014]]/Table1[[#This Row],[Total Assets 2014]], "x")</f>
        <v>9.3946731234866826E-2</v>
      </c>
      <c r="AR14" s="3">
        <f xml:space="preserve"> IFERROR(Table1[[#This Row],[GP 2015]]/Table1[[#This Row],[Total Assets 2015]], "x")</f>
        <v>0.17129629629629628</v>
      </c>
      <c r="AS14" s="3">
        <f xml:space="preserve"> IFERROR(Table1[[#This Row],[GP 2016]]/Table1[[#This Row],[Total Assets 2016]], "x")</f>
        <v>5.6835637480798777E-2</v>
      </c>
      <c r="AT14" s="3">
        <f xml:space="preserve"> IFERROR(Table1[[#This Row],[GP 2017]]/Table1[[#This Row],[Total Assets 2017]], "x")</f>
        <v>0.14115092290988057</v>
      </c>
      <c r="AU14" s="3">
        <f xml:space="preserve"> IFERROR(Table1[[#This Row],[GP 2018]]/Table1[[#This Row],[Total Assets 2018]], "x")</f>
        <v>0.13354363827549948</v>
      </c>
      <c r="AV14" s="3">
        <f xml:space="preserve"> IFERROR(Table1[[#This Row],[GP 2019]]/Table1[[#This Row],[Total Assets 2019]], "x")</f>
        <v>0.28782707622298065</v>
      </c>
      <c r="AW14" s="3">
        <f xml:space="preserve"> IFERROR(Table1[[#This Row],[GP 2020]]/Table1[[#This Row],[Total Assets 2020]], "x")</f>
        <v>0.34005763688760809</v>
      </c>
      <c r="AX14" s="3">
        <f xml:space="preserve"> IFERROR(Table1[[#This Row],[GP 2021]]/Table1[[#This Row],[Total Assets 2021]], "x")</f>
        <v>0.26762246117084826</v>
      </c>
      <c r="AY14" s="3">
        <f xml:space="preserve"> IFERROR(Table1[[#This Row],[GP TTM]]/Table1[[#This Row],[Total Assets TTM]], "x")</f>
        <v>4.2272126816380449E-2</v>
      </c>
      <c r="BA14" s="3" t="str">
        <f xml:space="preserve"> IFERROR(ABS(Table1[[#This Row],[ROA 2013]]-Table1[[#This Row],[ROA 2012]]), "x")</f>
        <v>x</v>
      </c>
      <c r="BB14" s="3" t="str">
        <f xml:space="preserve"> IFERROR(ABS(Table1[[#This Row],[ROA 2014]]-Table1[[#This Row],[ROA 2013]]), "x")</f>
        <v>x</v>
      </c>
      <c r="BC14" s="3">
        <f xml:space="preserve"> IFERROR(ABS(Table1[[#This Row],[ROA 2015]]-Table1[[#This Row],[ROA 2014]]), "x")</f>
        <v>7.7349565061429454E-2</v>
      </c>
      <c r="BD14" s="3">
        <f xml:space="preserve"> IFERROR(ABS(Table1[[#This Row],[ROA 2016]]-Table1[[#This Row],[ROA 2015]]), "x")</f>
        <v>0.1144606588154975</v>
      </c>
      <c r="BE14" s="3">
        <f xml:space="preserve"> IFERROR(ABS(Table1[[#This Row],[ROA 2017]]-Table1[[#This Row],[ROA 2016]]), "x")</f>
        <v>8.4315285429081788E-2</v>
      </c>
      <c r="BF14" s="3">
        <f xml:space="preserve"> IFERROR(ABS(Table1[[#This Row],[ROA 2018]]-Table1[[#This Row],[ROA 2017]]), "x")</f>
        <v>7.6072846343810951E-3</v>
      </c>
      <c r="BG14" s="3">
        <f xml:space="preserve"> IFERROR(ABS(Table1[[#This Row],[ROA 2019]]-Table1[[#This Row],[ROA 2018]]), "x")</f>
        <v>0.15428343794748117</v>
      </c>
      <c r="BH14" s="3">
        <f xml:space="preserve"> IFERROR(ABS(Table1[[#This Row],[ROA 2020]]-Table1[[#This Row],[ROA 2019]]), "x")</f>
        <v>5.2230560664627446E-2</v>
      </c>
      <c r="BI14" s="3">
        <f xml:space="preserve"> IFERROR(ABS(Table1[[#This Row],[ROA 2021]]-Table1[[#This Row],[ROA 2020]]), "x")</f>
        <v>7.2435175716759836E-2</v>
      </c>
      <c r="BJ14" s="3">
        <f xml:space="preserve"> IFERROR(AVERAGE(Table1[[#This Row],[ROA 2013-2012]:[ROA 2021-2020]]), "x")</f>
        <v>8.0383138324179759E-2</v>
      </c>
      <c r="BK14" s="3">
        <f>IFERROR(AVERAGE(Table1[[#This Row],[ROA 2012]:[ROA 2021]]), "x")</f>
        <v>0.18653505005984736</v>
      </c>
      <c r="BN14" s="1">
        <f>SUM(Table1[[#This Row],[B/M Rank]:[ROA Rank]])</f>
        <v>0</v>
      </c>
    </row>
    <row r="15" spans="1:69" x14ac:dyDescent="0.25">
      <c r="A15" s="1" t="s">
        <v>994</v>
      </c>
      <c r="B15" s="1" t="s">
        <v>995</v>
      </c>
      <c r="C15" s="1" t="s">
        <v>201</v>
      </c>
      <c r="D15" s="1" t="s">
        <v>110</v>
      </c>
      <c r="E15" s="1" t="s">
        <v>102</v>
      </c>
      <c r="F15" s="1">
        <v>8.6</v>
      </c>
      <c r="G15" s="19"/>
      <c r="H15" s="19"/>
      <c r="I15" s="19"/>
      <c r="J15" s="19"/>
      <c r="K15" s="1"/>
      <c r="L15" s="19"/>
      <c r="M15" s="1">
        <v>2013</v>
      </c>
      <c r="O15" s="1">
        <v>0</v>
      </c>
      <c r="P15" s="1" t="s">
        <v>1035</v>
      </c>
      <c r="Q15" s="1" t="s">
        <v>1035</v>
      </c>
      <c r="R15" s="1" t="s">
        <v>1035</v>
      </c>
      <c r="S15" s="1">
        <v>0</v>
      </c>
      <c r="T15" s="1">
        <v>-0.5</v>
      </c>
      <c r="U15" s="1">
        <v>0.1</v>
      </c>
      <c r="V15" s="1">
        <v>0.3</v>
      </c>
      <c r="W15" s="1">
        <v>5.3</v>
      </c>
      <c r="X15" s="1">
        <v>5.3</v>
      </c>
      <c r="Z15" s="3">
        <f xml:space="preserve"> IFERROR(AVEDEV(Table1[[#This Row],[GP 2012]:[GP 2021]]) / Table1[[#This Row],[Avg GP]], "x")</f>
        <v>1.7051282051282051</v>
      </c>
      <c r="AA15" s="2">
        <f xml:space="preserve"> IFERROR(AVERAGE(Table1[[#This Row],[GP 2012]:[GP 2021]]), "x")</f>
        <v>0.8666666666666667</v>
      </c>
      <c r="AB15" s="11">
        <f>Table1[Equity]/Table1[Market Capital]</f>
        <v>1.2558139534883723</v>
      </c>
      <c r="AD15" s="1">
        <v>0.2</v>
      </c>
      <c r="AE15" s="1">
        <v>0.2</v>
      </c>
      <c r="AF15" s="1">
        <v>0.2</v>
      </c>
      <c r="AG15" s="1">
        <v>0.2</v>
      </c>
      <c r="AH15" s="1">
        <v>1</v>
      </c>
      <c r="AI15" s="1">
        <v>1.3</v>
      </c>
      <c r="AJ15" s="1">
        <v>2.2000000000000002</v>
      </c>
      <c r="AK15" s="1">
        <v>2.1</v>
      </c>
      <c r="AL15" s="1">
        <v>17.100000000000001</v>
      </c>
      <c r="AM15" s="1">
        <v>17.100000000000001</v>
      </c>
      <c r="AN15" s="1">
        <v>10.8</v>
      </c>
      <c r="AO15" s="3" t="str">
        <f xml:space="preserve"> IFERROR(Table1[[#This Row],[GP 2012]]/Table1[[#This Row],[Total Assets 2012]], "x")</f>
        <v>x</v>
      </c>
      <c r="AP15" s="3">
        <f xml:space="preserve"> IFERROR(Table1[[#This Row],[GP 2013]]/Table1[[#This Row],[Total Assets 2013]], "x")</f>
        <v>0</v>
      </c>
      <c r="AQ15" s="3" t="str">
        <f xml:space="preserve"> IFERROR(Table1[[#This Row],[GP 2014]]/Table1[[#This Row],[Total Assets 2014]], "x")</f>
        <v>x</v>
      </c>
      <c r="AR15" s="3" t="str">
        <f xml:space="preserve"> IFERROR(Table1[[#This Row],[GP 2015]]/Table1[[#This Row],[Total Assets 2015]], "x")</f>
        <v>x</v>
      </c>
      <c r="AS15" s="3" t="str">
        <f xml:space="preserve"> IFERROR(Table1[[#This Row],[GP 2016]]/Table1[[#This Row],[Total Assets 2016]], "x")</f>
        <v>x</v>
      </c>
      <c r="AT15" s="3">
        <f xml:space="preserve"> IFERROR(Table1[[#This Row],[GP 2017]]/Table1[[#This Row],[Total Assets 2017]], "x")</f>
        <v>0</v>
      </c>
      <c r="AU15" s="3">
        <f xml:space="preserve"> IFERROR(Table1[[#This Row],[GP 2018]]/Table1[[#This Row],[Total Assets 2018]], "x")</f>
        <v>-0.38461538461538458</v>
      </c>
      <c r="AV15" s="3">
        <f xml:space="preserve"> IFERROR(Table1[[#This Row],[GP 2019]]/Table1[[#This Row],[Total Assets 2019]], "x")</f>
        <v>4.5454545454545456E-2</v>
      </c>
      <c r="AW15" s="3">
        <f xml:space="preserve"> IFERROR(Table1[[#This Row],[GP 2020]]/Table1[[#This Row],[Total Assets 2020]], "x")</f>
        <v>0.14285714285714285</v>
      </c>
      <c r="AX15" s="3">
        <f xml:space="preserve"> IFERROR(Table1[[#This Row],[GP 2021]]/Table1[[#This Row],[Total Assets 2021]], "x")</f>
        <v>0.30994152046783624</v>
      </c>
      <c r="AY15" s="3">
        <f xml:space="preserve"> IFERROR(Table1[[#This Row],[GP TTM]]/Table1[[#This Row],[Total Assets TTM]], "x")</f>
        <v>0.30994152046783624</v>
      </c>
      <c r="BA15" s="3" t="str">
        <f xml:space="preserve"> IFERROR(ABS(Table1[[#This Row],[ROA 2013]]-Table1[[#This Row],[ROA 2012]]), "x")</f>
        <v>x</v>
      </c>
      <c r="BB15" s="3" t="str">
        <f xml:space="preserve"> IFERROR(ABS(Table1[[#This Row],[ROA 2014]]-Table1[[#This Row],[ROA 2013]]), "x")</f>
        <v>x</v>
      </c>
      <c r="BC15" s="3" t="str">
        <f xml:space="preserve"> IFERROR(ABS(Table1[[#This Row],[ROA 2015]]-Table1[[#This Row],[ROA 2014]]), "x")</f>
        <v>x</v>
      </c>
      <c r="BD15" s="3" t="str">
        <f xml:space="preserve"> IFERROR(ABS(Table1[[#This Row],[ROA 2016]]-Table1[[#This Row],[ROA 2015]]), "x")</f>
        <v>x</v>
      </c>
      <c r="BE15" s="3" t="str">
        <f xml:space="preserve"> IFERROR(ABS(Table1[[#This Row],[ROA 2017]]-Table1[[#This Row],[ROA 2016]]), "x")</f>
        <v>x</v>
      </c>
      <c r="BF15" s="3">
        <f xml:space="preserve"> IFERROR(ABS(Table1[[#This Row],[ROA 2018]]-Table1[[#This Row],[ROA 2017]]), "x")</f>
        <v>0.38461538461538458</v>
      </c>
      <c r="BG15" s="3">
        <f xml:space="preserve"> IFERROR(ABS(Table1[[#This Row],[ROA 2019]]-Table1[[#This Row],[ROA 2018]]), "x")</f>
        <v>0.43006993006993005</v>
      </c>
      <c r="BH15" s="3">
        <f xml:space="preserve"> IFERROR(ABS(Table1[[#This Row],[ROA 2020]]-Table1[[#This Row],[ROA 2019]]), "x")</f>
        <v>9.7402597402597393E-2</v>
      </c>
      <c r="BI15" s="3">
        <f xml:space="preserve"> IFERROR(ABS(Table1[[#This Row],[ROA 2021]]-Table1[[#This Row],[ROA 2020]]), "x")</f>
        <v>0.16708437761069339</v>
      </c>
      <c r="BJ15" s="3">
        <f xml:space="preserve"> IFERROR(AVERAGE(Table1[[#This Row],[ROA 2013-2012]:[ROA 2021-2020]]), "x")</f>
        <v>0.26979307242465134</v>
      </c>
      <c r="BK15" s="3">
        <f>IFERROR(AVERAGE(Table1[[#This Row],[ROA 2012]:[ROA 2021]]), "x")</f>
        <v>1.8939637360689997E-2</v>
      </c>
      <c r="BN15" s="1">
        <f>SUM(Table1[[#This Row],[B/M Rank]:[ROA Rank]])</f>
        <v>0</v>
      </c>
    </row>
    <row r="16" spans="1:69" x14ac:dyDescent="0.25">
      <c r="A16" s="1" t="s">
        <v>658</v>
      </c>
      <c r="B16" s="1" t="s">
        <v>659</v>
      </c>
      <c r="C16" s="1" t="s">
        <v>525</v>
      </c>
      <c r="D16" s="1" t="s">
        <v>11</v>
      </c>
      <c r="E16" s="1" t="s">
        <v>102</v>
      </c>
      <c r="F16" s="1">
        <v>9.3000000000000007</v>
      </c>
      <c r="G16" s="19"/>
      <c r="H16" s="19"/>
      <c r="I16" s="19"/>
      <c r="J16" s="19"/>
      <c r="K16" s="1"/>
      <c r="L16" s="19"/>
      <c r="M16" s="1">
        <v>2012</v>
      </c>
      <c r="N16" s="1">
        <v>0.1</v>
      </c>
      <c r="O16" s="1">
        <v>0.1</v>
      </c>
      <c r="P16" s="1">
        <v>0.3</v>
      </c>
      <c r="Q16" s="1" t="s">
        <v>1035</v>
      </c>
      <c r="R16" s="1" t="s">
        <v>1035</v>
      </c>
      <c r="S16" s="1" t="s">
        <v>1035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Z16" s="3">
        <f xml:space="preserve"> IFERROR(AVEDEV(Table1[[#This Row],[GP 2012]:[GP 2021]]) / Table1[[#This Row],[Avg GP]], "x")</f>
        <v>1.1428571428571426</v>
      </c>
      <c r="AA16" s="2">
        <f xml:space="preserve"> IFERROR(AVERAGE(Table1[[#This Row],[GP 2012]:[GP 2021]]), "x")</f>
        <v>7.1428571428571425E-2</v>
      </c>
      <c r="AB16" s="11">
        <f>Table1[Equity]/Table1[Market Capital]</f>
        <v>1.9247311827956985</v>
      </c>
      <c r="AC16" s="1">
        <v>6.3</v>
      </c>
      <c r="AD16" s="1">
        <v>10.3</v>
      </c>
      <c r="AE16" s="1">
        <v>8.8000000000000007</v>
      </c>
      <c r="AF16" s="1">
        <v>11</v>
      </c>
      <c r="AG16" s="1">
        <v>10.1</v>
      </c>
      <c r="AH16" s="1">
        <v>12.5</v>
      </c>
      <c r="AI16" s="1">
        <v>16.399999999999999</v>
      </c>
      <c r="AJ16" s="1">
        <v>17.899999999999999</v>
      </c>
      <c r="AK16" s="1">
        <v>22.3</v>
      </c>
      <c r="AL16" s="1">
        <v>18.3</v>
      </c>
      <c r="AM16" s="1">
        <v>18.3</v>
      </c>
      <c r="AN16" s="1">
        <v>17.899999999999999</v>
      </c>
      <c r="AO16" s="3">
        <f xml:space="preserve"> IFERROR(Table1[[#This Row],[GP 2012]]/Table1[[#This Row],[Total Assets 2012]], "x")</f>
        <v>1.5873015873015876E-2</v>
      </c>
      <c r="AP16" s="3">
        <f xml:space="preserve"> IFERROR(Table1[[#This Row],[GP 2013]]/Table1[[#This Row],[Total Assets 2013]], "x")</f>
        <v>9.7087378640776691E-3</v>
      </c>
      <c r="AQ16" s="3">
        <f xml:space="preserve"> IFERROR(Table1[[#This Row],[GP 2014]]/Table1[[#This Row],[Total Assets 2014]], "x")</f>
        <v>3.4090909090909088E-2</v>
      </c>
      <c r="AR16" s="3" t="str">
        <f xml:space="preserve"> IFERROR(Table1[[#This Row],[GP 2015]]/Table1[[#This Row],[Total Assets 2015]], "x")</f>
        <v>x</v>
      </c>
      <c r="AS16" s="3" t="str">
        <f xml:space="preserve"> IFERROR(Table1[[#This Row],[GP 2016]]/Table1[[#This Row],[Total Assets 2016]], "x")</f>
        <v>x</v>
      </c>
      <c r="AT16" s="3" t="str">
        <f xml:space="preserve"> IFERROR(Table1[[#This Row],[GP 2017]]/Table1[[#This Row],[Total Assets 2017]], "x")</f>
        <v>x</v>
      </c>
      <c r="AU16" s="3">
        <f xml:space="preserve"> IFERROR(Table1[[#This Row],[GP 2018]]/Table1[[#This Row],[Total Assets 2018]], "x")</f>
        <v>0</v>
      </c>
      <c r="AV16" s="3">
        <f xml:space="preserve"> IFERROR(Table1[[#This Row],[GP 2019]]/Table1[[#This Row],[Total Assets 2019]], "x")</f>
        <v>0</v>
      </c>
      <c r="AW16" s="3">
        <f xml:space="preserve"> IFERROR(Table1[[#This Row],[GP 2020]]/Table1[[#This Row],[Total Assets 2020]], "x")</f>
        <v>0</v>
      </c>
      <c r="AX16" s="3">
        <f xml:space="preserve"> IFERROR(Table1[[#This Row],[GP 2021]]/Table1[[#This Row],[Total Assets 2021]], "x")</f>
        <v>0</v>
      </c>
      <c r="AY16" s="3">
        <f xml:space="preserve"> IFERROR(Table1[[#This Row],[GP TTM]]/Table1[[#This Row],[Total Assets TTM]], "x")</f>
        <v>0</v>
      </c>
      <c r="BA16" s="3">
        <f xml:space="preserve"> IFERROR(ABS(Table1[[#This Row],[ROA 2013]]-Table1[[#This Row],[ROA 2012]]), "x")</f>
        <v>6.1642780089382065E-3</v>
      </c>
      <c r="BB16" s="3">
        <f xml:space="preserve"> IFERROR(ABS(Table1[[#This Row],[ROA 2014]]-Table1[[#This Row],[ROA 2013]]), "x")</f>
        <v>2.4382171226831419E-2</v>
      </c>
      <c r="BC16" s="3" t="str">
        <f xml:space="preserve"> IFERROR(ABS(Table1[[#This Row],[ROA 2015]]-Table1[[#This Row],[ROA 2014]]), "x")</f>
        <v>x</v>
      </c>
      <c r="BD16" s="3" t="str">
        <f xml:space="preserve"> IFERROR(ABS(Table1[[#This Row],[ROA 2016]]-Table1[[#This Row],[ROA 2015]]), "x")</f>
        <v>x</v>
      </c>
      <c r="BE16" s="3" t="str">
        <f xml:space="preserve"> IFERROR(ABS(Table1[[#This Row],[ROA 2017]]-Table1[[#This Row],[ROA 2016]]), "x")</f>
        <v>x</v>
      </c>
      <c r="BF16" s="3" t="str">
        <f xml:space="preserve"> IFERROR(ABS(Table1[[#This Row],[ROA 2018]]-Table1[[#This Row],[ROA 2017]]), "x")</f>
        <v>x</v>
      </c>
      <c r="BG16" s="3">
        <f xml:space="preserve"> IFERROR(ABS(Table1[[#This Row],[ROA 2019]]-Table1[[#This Row],[ROA 2018]]), "x")</f>
        <v>0</v>
      </c>
      <c r="BH16" s="3">
        <f xml:space="preserve"> IFERROR(ABS(Table1[[#This Row],[ROA 2020]]-Table1[[#This Row],[ROA 2019]]), "x")</f>
        <v>0</v>
      </c>
      <c r="BI16" s="3">
        <f xml:space="preserve"> IFERROR(ABS(Table1[[#This Row],[ROA 2021]]-Table1[[#This Row],[ROA 2020]]), "x")</f>
        <v>0</v>
      </c>
      <c r="BJ16" s="3">
        <f xml:space="preserve"> IFERROR(AVERAGE(Table1[[#This Row],[ROA 2013-2012]:[ROA 2021-2020]]), "x")</f>
        <v>6.1092898471539255E-3</v>
      </c>
      <c r="BK16" s="3">
        <f>IFERROR(AVERAGE(Table1[[#This Row],[ROA 2012]:[ROA 2021]]), "x")</f>
        <v>8.5246661182860912E-3</v>
      </c>
      <c r="BN16" s="1">
        <f>SUM(Table1[[#This Row],[B/M Rank]:[ROA Rank]])</f>
        <v>0</v>
      </c>
    </row>
    <row r="17" spans="1:66" x14ac:dyDescent="0.25">
      <c r="A17" s="1" t="s">
        <v>695</v>
      </c>
      <c r="B17" s="1" t="s">
        <v>696</v>
      </c>
      <c r="C17" s="1" t="s">
        <v>109</v>
      </c>
      <c r="D17" s="1" t="s">
        <v>110</v>
      </c>
      <c r="E17" s="1" t="s">
        <v>102</v>
      </c>
      <c r="F17" s="1">
        <v>9.32</v>
      </c>
      <c r="G17" s="19"/>
      <c r="H17" s="19"/>
      <c r="I17" s="19"/>
      <c r="J17" s="19"/>
      <c r="K17" s="1"/>
      <c r="L17" s="19"/>
      <c r="M17" s="1">
        <v>2012</v>
      </c>
      <c r="N17" s="1">
        <v>7.7</v>
      </c>
      <c r="O17" s="1">
        <v>5.0999999999999996</v>
      </c>
      <c r="P17" s="1">
        <v>6.5</v>
      </c>
      <c r="Q17" s="1">
        <v>5.2</v>
      </c>
      <c r="R17" s="1">
        <v>5.3</v>
      </c>
      <c r="S17" s="1">
        <v>2.1</v>
      </c>
      <c r="T17" s="1">
        <v>2</v>
      </c>
      <c r="U17" s="1">
        <v>3.7</v>
      </c>
      <c r="V17" s="1">
        <v>3.6</v>
      </c>
      <c r="W17" s="1">
        <v>3.3</v>
      </c>
      <c r="X17" s="1">
        <v>3.3</v>
      </c>
      <c r="Z17" s="3">
        <f xml:space="preserve"> IFERROR(AVEDEV(Table1[[#This Row],[GP 2012]:[GP 2021]]) / Table1[[#This Row],[Avg GP]], "x")</f>
        <v>0.33932584269662919</v>
      </c>
      <c r="AA17" s="2">
        <f xml:space="preserve"> IFERROR(AVERAGE(Table1[[#This Row],[GP 2012]:[GP 2021]]), "x")</f>
        <v>4.4500000000000011</v>
      </c>
      <c r="AB17" s="11">
        <f>Table1[Equity]/Table1[Market Capital]</f>
        <v>0.5901287553648068</v>
      </c>
      <c r="AC17" s="1">
        <v>10.199999999999999</v>
      </c>
      <c r="AD17" s="1">
        <v>8.6999999999999993</v>
      </c>
      <c r="AE17" s="1">
        <v>10.4</v>
      </c>
      <c r="AF17" s="1">
        <v>9.6</v>
      </c>
      <c r="AG17" s="1">
        <v>8.4</v>
      </c>
      <c r="AH17" s="1">
        <v>10.6</v>
      </c>
      <c r="AI17" s="1">
        <v>6.1</v>
      </c>
      <c r="AJ17" s="1">
        <v>7.5</v>
      </c>
      <c r="AK17" s="1">
        <v>9.5</v>
      </c>
      <c r="AL17" s="1">
        <v>8.1</v>
      </c>
      <c r="AM17" s="1">
        <v>8.1</v>
      </c>
      <c r="AN17" s="1">
        <v>5.5</v>
      </c>
      <c r="AO17" s="3">
        <f xml:space="preserve"> IFERROR(Table1[[#This Row],[GP 2012]]/Table1[[#This Row],[Total Assets 2012]], "x")</f>
        <v>0.75490196078431382</v>
      </c>
      <c r="AP17" s="3">
        <f xml:space="preserve"> IFERROR(Table1[[#This Row],[GP 2013]]/Table1[[#This Row],[Total Assets 2013]], "x")</f>
        <v>0.5862068965517242</v>
      </c>
      <c r="AQ17" s="3">
        <f xml:space="preserve"> IFERROR(Table1[[#This Row],[GP 2014]]/Table1[[#This Row],[Total Assets 2014]], "x")</f>
        <v>0.625</v>
      </c>
      <c r="AR17" s="3">
        <f xml:space="preserve"> IFERROR(Table1[[#This Row],[GP 2015]]/Table1[[#This Row],[Total Assets 2015]], "x")</f>
        <v>0.54166666666666674</v>
      </c>
      <c r="AS17" s="3">
        <f xml:space="preserve"> IFERROR(Table1[[#This Row],[GP 2016]]/Table1[[#This Row],[Total Assets 2016]], "x")</f>
        <v>0.63095238095238093</v>
      </c>
      <c r="AT17" s="3">
        <f xml:space="preserve"> IFERROR(Table1[[#This Row],[GP 2017]]/Table1[[#This Row],[Total Assets 2017]], "x")</f>
        <v>0.19811320754716982</v>
      </c>
      <c r="AU17" s="3">
        <f xml:space="preserve"> IFERROR(Table1[[#This Row],[GP 2018]]/Table1[[#This Row],[Total Assets 2018]], "x")</f>
        <v>0.32786885245901642</v>
      </c>
      <c r="AV17" s="3">
        <f xml:space="preserve"> IFERROR(Table1[[#This Row],[GP 2019]]/Table1[[#This Row],[Total Assets 2019]], "x")</f>
        <v>0.49333333333333335</v>
      </c>
      <c r="AW17" s="3">
        <f xml:space="preserve"> IFERROR(Table1[[#This Row],[GP 2020]]/Table1[[#This Row],[Total Assets 2020]], "x")</f>
        <v>0.37894736842105264</v>
      </c>
      <c r="AX17" s="3">
        <f xml:space="preserve"> IFERROR(Table1[[#This Row],[GP 2021]]/Table1[[#This Row],[Total Assets 2021]], "x")</f>
        <v>0.40740740740740738</v>
      </c>
      <c r="AY17" s="3">
        <f xml:space="preserve"> IFERROR(Table1[[#This Row],[GP TTM]]/Table1[[#This Row],[Total Assets TTM]], "x")</f>
        <v>0.40740740740740738</v>
      </c>
      <c r="BA17" s="3">
        <f xml:space="preserve"> IFERROR(ABS(Table1[[#This Row],[ROA 2013]]-Table1[[#This Row],[ROA 2012]]), "x")</f>
        <v>0.16869506423258962</v>
      </c>
      <c r="BB17" s="3">
        <f xml:space="preserve"> IFERROR(ABS(Table1[[#This Row],[ROA 2014]]-Table1[[#This Row],[ROA 2013]]), "x")</f>
        <v>3.8793103448275801E-2</v>
      </c>
      <c r="BC17" s="3">
        <f xml:space="preserve"> IFERROR(ABS(Table1[[#This Row],[ROA 2015]]-Table1[[#This Row],[ROA 2014]]), "x")</f>
        <v>8.3333333333333259E-2</v>
      </c>
      <c r="BD17" s="3">
        <f xml:space="preserve"> IFERROR(ABS(Table1[[#This Row],[ROA 2016]]-Table1[[#This Row],[ROA 2015]]), "x")</f>
        <v>8.9285714285714191E-2</v>
      </c>
      <c r="BE17" s="3">
        <f xml:space="preserve"> IFERROR(ABS(Table1[[#This Row],[ROA 2017]]-Table1[[#This Row],[ROA 2016]]), "x")</f>
        <v>0.43283917340521111</v>
      </c>
      <c r="BF17" s="3">
        <f xml:space="preserve"> IFERROR(ABS(Table1[[#This Row],[ROA 2018]]-Table1[[#This Row],[ROA 2017]]), "x")</f>
        <v>0.1297556449118466</v>
      </c>
      <c r="BG17" s="3">
        <f xml:space="preserve"> IFERROR(ABS(Table1[[#This Row],[ROA 2019]]-Table1[[#This Row],[ROA 2018]]), "x")</f>
        <v>0.16546448087431692</v>
      </c>
      <c r="BH17" s="3">
        <f xml:space="preserve"> IFERROR(ABS(Table1[[#This Row],[ROA 2020]]-Table1[[#This Row],[ROA 2019]]), "x")</f>
        <v>0.1143859649122807</v>
      </c>
      <c r="BI17" s="3">
        <f xml:space="preserve"> IFERROR(ABS(Table1[[#This Row],[ROA 2021]]-Table1[[#This Row],[ROA 2020]]), "x")</f>
        <v>2.8460038986354741E-2</v>
      </c>
      <c r="BJ17" s="3">
        <f xml:space="preserve"> IFERROR(AVERAGE(Table1[[#This Row],[ROA 2013-2012]:[ROA 2021-2020]]), "x")</f>
        <v>0.13900139093221367</v>
      </c>
      <c r="BK17" s="3">
        <f>IFERROR(AVERAGE(Table1[[#This Row],[ROA 2012]:[ROA 2021]]), "x")</f>
        <v>0.49443980741230653</v>
      </c>
      <c r="BN17" s="1">
        <f>SUM(Table1[[#This Row],[B/M Rank]:[ROA Rank]])</f>
        <v>0</v>
      </c>
    </row>
    <row r="18" spans="1:66" x14ac:dyDescent="0.25">
      <c r="A18" s="1" t="s">
        <v>650</v>
      </c>
      <c r="B18" s="1" t="s">
        <v>651</v>
      </c>
      <c r="C18" s="1" t="s">
        <v>1038</v>
      </c>
      <c r="D18" s="1" t="s">
        <v>103</v>
      </c>
      <c r="E18" s="1" t="s">
        <v>102</v>
      </c>
      <c r="F18" s="1">
        <v>11.13</v>
      </c>
      <c r="G18" s="19"/>
      <c r="H18" s="19"/>
      <c r="I18" s="19"/>
      <c r="J18" s="19"/>
      <c r="K18" s="1"/>
      <c r="L18" s="19"/>
      <c r="M18" s="1">
        <v>2019</v>
      </c>
      <c r="U18" s="1" t="s">
        <v>1035</v>
      </c>
      <c r="V18" s="1" t="s">
        <v>1035</v>
      </c>
      <c r="W18" s="1">
        <v>0</v>
      </c>
      <c r="X18" s="1">
        <v>0</v>
      </c>
      <c r="Z18" s="3" t="str">
        <f xml:space="preserve"> IFERROR(AVEDEV(Table1[[#This Row],[GP 2012]:[GP 2021]]) / Table1[[#This Row],[Avg GP]], "x")</f>
        <v>x</v>
      </c>
      <c r="AA18" s="2">
        <f xml:space="preserve"> IFERROR(AVERAGE(Table1[[#This Row],[GP 2012]:[GP 2021]]), "x")</f>
        <v>0</v>
      </c>
      <c r="AB18" s="11">
        <f>Table1[Equity]/Table1[Market Capital]</f>
        <v>1.2219227313566936</v>
      </c>
      <c r="AJ18" s="1">
        <v>2.4</v>
      </c>
      <c r="AK18" s="1">
        <v>2.4</v>
      </c>
      <c r="AL18" s="1">
        <v>14</v>
      </c>
      <c r="AM18" s="1">
        <v>14</v>
      </c>
      <c r="AN18" s="1">
        <v>13.6</v>
      </c>
      <c r="AO18" s="3" t="str">
        <f xml:space="preserve"> IFERROR(Table1[[#This Row],[GP 2012]]/Table1[[#This Row],[Total Assets 2012]], "x")</f>
        <v>x</v>
      </c>
      <c r="AP18" s="3" t="str">
        <f xml:space="preserve"> IFERROR(Table1[[#This Row],[GP 2013]]/Table1[[#This Row],[Total Assets 2013]], "x")</f>
        <v>x</v>
      </c>
      <c r="AQ18" s="3" t="str">
        <f xml:space="preserve"> IFERROR(Table1[[#This Row],[GP 2014]]/Table1[[#This Row],[Total Assets 2014]], "x")</f>
        <v>x</v>
      </c>
      <c r="AR18" s="3" t="str">
        <f xml:space="preserve"> IFERROR(Table1[[#This Row],[GP 2015]]/Table1[[#This Row],[Total Assets 2015]], "x")</f>
        <v>x</v>
      </c>
      <c r="AS18" s="3" t="str">
        <f xml:space="preserve"> IFERROR(Table1[[#This Row],[GP 2016]]/Table1[[#This Row],[Total Assets 2016]], "x")</f>
        <v>x</v>
      </c>
      <c r="AT18" s="3" t="str">
        <f xml:space="preserve"> IFERROR(Table1[[#This Row],[GP 2017]]/Table1[[#This Row],[Total Assets 2017]], "x")</f>
        <v>x</v>
      </c>
      <c r="AU18" s="3" t="str">
        <f xml:space="preserve"> IFERROR(Table1[[#This Row],[GP 2018]]/Table1[[#This Row],[Total Assets 2018]], "x")</f>
        <v>x</v>
      </c>
      <c r="AV18" s="3" t="str">
        <f xml:space="preserve"> IFERROR(Table1[[#This Row],[GP 2019]]/Table1[[#This Row],[Total Assets 2019]], "x")</f>
        <v>x</v>
      </c>
      <c r="AW18" s="3" t="str">
        <f xml:space="preserve"> IFERROR(Table1[[#This Row],[GP 2020]]/Table1[[#This Row],[Total Assets 2020]], "x")</f>
        <v>x</v>
      </c>
      <c r="AX18" s="3">
        <f xml:space="preserve"> IFERROR(Table1[[#This Row],[GP 2021]]/Table1[[#This Row],[Total Assets 2021]], "x")</f>
        <v>0</v>
      </c>
      <c r="AY18" s="3">
        <f xml:space="preserve"> IFERROR(Table1[[#This Row],[GP TTM]]/Table1[[#This Row],[Total Assets TTM]], "x")</f>
        <v>0</v>
      </c>
      <c r="BA18" s="3" t="str">
        <f xml:space="preserve"> IFERROR(ABS(Table1[[#This Row],[ROA 2013]]-Table1[[#This Row],[ROA 2012]]), "x")</f>
        <v>x</v>
      </c>
      <c r="BB18" s="3" t="str">
        <f xml:space="preserve"> IFERROR(ABS(Table1[[#This Row],[ROA 2014]]-Table1[[#This Row],[ROA 2013]]), "x")</f>
        <v>x</v>
      </c>
      <c r="BC18" s="3" t="str">
        <f xml:space="preserve"> IFERROR(ABS(Table1[[#This Row],[ROA 2015]]-Table1[[#This Row],[ROA 2014]]), "x")</f>
        <v>x</v>
      </c>
      <c r="BD18" s="3" t="str">
        <f xml:space="preserve"> IFERROR(ABS(Table1[[#This Row],[ROA 2016]]-Table1[[#This Row],[ROA 2015]]), "x")</f>
        <v>x</v>
      </c>
      <c r="BE18" s="3" t="str">
        <f xml:space="preserve"> IFERROR(ABS(Table1[[#This Row],[ROA 2017]]-Table1[[#This Row],[ROA 2016]]), "x")</f>
        <v>x</v>
      </c>
      <c r="BF18" s="3" t="str">
        <f xml:space="preserve"> IFERROR(ABS(Table1[[#This Row],[ROA 2018]]-Table1[[#This Row],[ROA 2017]]), "x")</f>
        <v>x</v>
      </c>
      <c r="BG18" s="3" t="str">
        <f xml:space="preserve"> IFERROR(ABS(Table1[[#This Row],[ROA 2019]]-Table1[[#This Row],[ROA 2018]]), "x")</f>
        <v>x</v>
      </c>
      <c r="BH18" s="3" t="str">
        <f xml:space="preserve"> IFERROR(ABS(Table1[[#This Row],[ROA 2020]]-Table1[[#This Row],[ROA 2019]]), "x")</f>
        <v>x</v>
      </c>
      <c r="BI18" s="3" t="str">
        <f xml:space="preserve"> IFERROR(ABS(Table1[[#This Row],[ROA 2021]]-Table1[[#This Row],[ROA 2020]]), "x")</f>
        <v>x</v>
      </c>
      <c r="BJ18" s="3" t="str">
        <f xml:space="preserve"> IFERROR(AVERAGE(Table1[[#This Row],[ROA 2013-2012]:[ROA 2021-2020]]), "x")</f>
        <v>x</v>
      </c>
      <c r="BK18" s="3">
        <f>IFERROR(AVERAGE(Table1[[#This Row],[ROA 2012]:[ROA 2021]]), "x")</f>
        <v>0</v>
      </c>
      <c r="BN18" s="1">
        <f>SUM(Table1[[#This Row],[B/M Rank]:[ROA Rank]])</f>
        <v>0</v>
      </c>
    </row>
    <row r="19" spans="1:66" x14ac:dyDescent="0.25">
      <c r="A19" s="1" t="s">
        <v>711</v>
      </c>
      <c r="B19" s="1" t="s">
        <v>712</v>
      </c>
      <c r="C19" s="1" t="s">
        <v>336</v>
      </c>
      <c r="D19" s="1" t="s">
        <v>116</v>
      </c>
      <c r="E19" s="1" t="s">
        <v>102</v>
      </c>
      <c r="F19" s="1">
        <v>11.69</v>
      </c>
      <c r="G19" s="19"/>
      <c r="H19" s="19"/>
      <c r="I19" s="19"/>
      <c r="J19" s="19"/>
      <c r="K19" s="1"/>
      <c r="L19" s="19"/>
      <c r="M19" s="1">
        <v>2017</v>
      </c>
      <c r="S19" s="1" t="s">
        <v>1035</v>
      </c>
      <c r="T19" s="1">
        <v>4.3</v>
      </c>
      <c r="U19" s="1">
        <v>14.4</v>
      </c>
      <c r="V19" s="1">
        <v>11.9</v>
      </c>
      <c r="W19" s="1">
        <v>30.1</v>
      </c>
      <c r="X19" s="1">
        <v>30.1</v>
      </c>
      <c r="Z19" s="3">
        <f xml:space="preserve"> IFERROR(AVEDEV(Table1[[#This Row],[GP 2012]:[GP 2021]]) / Table1[[#This Row],[Avg GP]], "x")</f>
        <v>0.4917627677100494</v>
      </c>
      <c r="AA19" s="2">
        <f xml:space="preserve"> IFERROR(AVERAGE(Table1[[#This Row],[GP 2012]:[GP 2021]]), "x")</f>
        <v>15.175000000000001</v>
      </c>
      <c r="AB19" s="11">
        <f>Table1[Equity]/Table1[Market Capital]</f>
        <v>6.3815226689478184</v>
      </c>
      <c r="AH19" s="1">
        <v>0.3</v>
      </c>
      <c r="AI19" s="1">
        <v>47.5</v>
      </c>
      <c r="AJ19" s="1">
        <v>81.599999999999994</v>
      </c>
      <c r="AK19" s="1">
        <v>150</v>
      </c>
      <c r="AL19" s="1">
        <v>184.3</v>
      </c>
      <c r="AM19" s="1">
        <v>184.3</v>
      </c>
      <c r="AN19" s="1">
        <v>74.599999999999994</v>
      </c>
      <c r="AO19" s="3" t="str">
        <f xml:space="preserve"> IFERROR(Table1[[#This Row],[GP 2012]]/Table1[[#This Row],[Total Assets 2012]], "x")</f>
        <v>x</v>
      </c>
      <c r="AP19" s="3" t="str">
        <f xml:space="preserve"> IFERROR(Table1[[#This Row],[GP 2013]]/Table1[[#This Row],[Total Assets 2013]], "x")</f>
        <v>x</v>
      </c>
      <c r="AQ19" s="3" t="str">
        <f xml:space="preserve"> IFERROR(Table1[[#This Row],[GP 2014]]/Table1[[#This Row],[Total Assets 2014]], "x")</f>
        <v>x</v>
      </c>
      <c r="AR19" s="3" t="str">
        <f xml:space="preserve"> IFERROR(Table1[[#This Row],[GP 2015]]/Table1[[#This Row],[Total Assets 2015]], "x")</f>
        <v>x</v>
      </c>
      <c r="AS19" s="3" t="str">
        <f xml:space="preserve"> IFERROR(Table1[[#This Row],[GP 2016]]/Table1[[#This Row],[Total Assets 2016]], "x")</f>
        <v>x</v>
      </c>
      <c r="AT19" s="3" t="str">
        <f xml:space="preserve"> IFERROR(Table1[[#This Row],[GP 2017]]/Table1[[#This Row],[Total Assets 2017]], "x")</f>
        <v>x</v>
      </c>
      <c r="AU19" s="3">
        <f xml:space="preserve"> IFERROR(Table1[[#This Row],[GP 2018]]/Table1[[#This Row],[Total Assets 2018]], "x")</f>
        <v>9.0526315789473677E-2</v>
      </c>
      <c r="AV19" s="3">
        <f xml:space="preserve"> IFERROR(Table1[[#This Row],[GP 2019]]/Table1[[#This Row],[Total Assets 2019]], "x")</f>
        <v>0.17647058823529413</v>
      </c>
      <c r="AW19" s="3">
        <f xml:space="preserve"> IFERROR(Table1[[#This Row],[GP 2020]]/Table1[[#This Row],[Total Assets 2020]], "x")</f>
        <v>7.9333333333333339E-2</v>
      </c>
      <c r="AX19" s="3">
        <f xml:space="preserve"> IFERROR(Table1[[#This Row],[GP 2021]]/Table1[[#This Row],[Total Assets 2021]], "x")</f>
        <v>0.16332067281606077</v>
      </c>
      <c r="AY19" s="3">
        <f xml:space="preserve"> IFERROR(Table1[[#This Row],[GP TTM]]/Table1[[#This Row],[Total Assets TTM]], "x")</f>
        <v>0.16332067281606077</v>
      </c>
      <c r="BA19" s="3" t="str">
        <f xml:space="preserve"> IFERROR(ABS(Table1[[#This Row],[ROA 2013]]-Table1[[#This Row],[ROA 2012]]), "x")</f>
        <v>x</v>
      </c>
      <c r="BB19" s="3" t="str">
        <f xml:space="preserve"> IFERROR(ABS(Table1[[#This Row],[ROA 2014]]-Table1[[#This Row],[ROA 2013]]), "x")</f>
        <v>x</v>
      </c>
      <c r="BC19" s="3" t="str">
        <f xml:space="preserve"> IFERROR(ABS(Table1[[#This Row],[ROA 2015]]-Table1[[#This Row],[ROA 2014]]), "x")</f>
        <v>x</v>
      </c>
      <c r="BD19" s="3" t="str">
        <f xml:space="preserve"> IFERROR(ABS(Table1[[#This Row],[ROA 2016]]-Table1[[#This Row],[ROA 2015]]), "x")</f>
        <v>x</v>
      </c>
      <c r="BE19" s="3" t="str">
        <f xml:space="preserve"> IFERROR(ABS(Table1[[#This Row],[ROA 2017]]-Table1[[#This Row],[ROA 2016]]), "x")</f>
        <v>x</v>
      </c>
      <c r="BF19" s="3" t="str">
        <f xml:space="preserve"> IFERROR(ABS(Table1[[#This Row],[ROA 2018]]-Table1[[#This Row],[ROA 2017]]), "x")</f>
        <v>x</v>
      </c>
      <c r="BG19" s="3">
        <f xml:space="preserve"> IFERROR(ABS(Table1[[#This Row],[ROA 2019]]-Table1[[#This Row],[ROA 2018]]), "x")</f>
        <v>8.5944272445820452E-2</v>
      </c>
      <c r="BH19" s="3">
        <f xml:space="preserve"> IFERROR(ABS(Table1[[#This Row],[ROA 2020]]-Table1[[#This Row],[ROA 2019]]), "x")</f>
        <v>9.713725490196079E-2</v>
      </c>
      <c r="BI19" s="3">
        <f xml:space="preserve"> IFERROR(ABS(Table1[[#This Row],[ROA 2021]]-Table1[[#This Row],[ROA 2020]]), "x")</f>
        <v>8.3987339482727436E-2</v>
      </c>
      <c r="BJ19" s="3">
        <f xml:space="preserve"> IFERROR(AVERAGE(Table1[[#This Row],[ROA 2013-2012]:[ROA 2021-2020]]), "x")</f>
        <v>8.9022955610169555E-2</v>
      </c>
      <c r="BK19" s="3">
        <f>IFERROR(AVERAGE(Table1[[#This Row],[ROA 2012]:[ROA 2021]]), "x")</f>
        <v>0.12741272754354049</v>
      </c>
      <c r="BN19" s="1">
        <f>SUM(Table1[[#This Row],[B/M Rank]:[ROA Rank]])</f>
        <v>0</v>
      </c>
    </row>
    <row r="20" spans="1:66" x14ac:dyDescent="0.25">
      <c r="A20" s="1" t="s">
        <v>654</v>
      </c>
      <c r="B20" s="1" t="s">
        <v>655</v>
      </c>
      <c r="C20" s="1" t="s">
        <v>318</v>
      </c>
      <c r="D20" s="1" t="s">
        <v>116</v>
      </c>
      <c r="E20" s="1" t="s">
        <v>102</v>
      </c>
      <c r="F20" s="1">
        <v>12.5</v>
      </c>
      <c r="G20" s="19"/>
      <c r="H20" s="19"/>
      <c r="I20" s="19"/>
      <c r="J20" s="19"/>
      <c r="K20" s="1"/>
      <c r="L20" s="19"/>
      <c r="M20" s="1" t="s">
        <v>1032</v>
      </c>
      <c r="N20" s="1" t="s">
        <v>616</v>
      </c>
      <c r="O20" s="1" t="s">
        <v>616</v>
      </c>
      <c r="P20" s="1">
        <v>31.5</v>
      </c>
      <c r="Q20" s="1">
        <v>39.200000000000003</v>
      </c>
      <c r="R20" s="1">
        <v>15.8</v>
      </c>
      <c r="S20" s="1">
        <v>0</v>
      </c>
      <c r="T20" s="1">
        <v>0.3</v>
      </c>
      <c r="U20" s="1">
        <v>1.1000000000000001</v>
      </c>
      <c r="V20" s="1">
        <v>1.5</v>
      </c>
      <c r="W20" s="1">
        <v>3.3</v>
      </c>
      <c r="X20" s="1">
        <v>-1.1000000000000001</v>
      </c>
      <c r="Z20" s="3">
        <f xml:space="preserve"> IFERROR(AVEDEV(Table1[[#This Row],[GP 2012]:[GP 2021]]) / Table1[[#This Row],[Avg GP]], "x")</f>
        <v>1.1162351672060411</v>
      </c>
      <c r="AA20" s="2">
        <f xml:space="preserve"> IFERROR(AVERAGE(Table1[[#This Row],[GP 2012]:[GP 2021]]), "x")</f>
        <v>11.587499999999999</v>
      </c>
      <c r="AB20" s="11">
        <f>Table1[Equity]/Table1[Market Capital]</f>
        <v>4.8879999999999999</v>
      </c>
      <c r="AC20" s="1" t="s">
        <v>616</v>
      </c>
      <c r="AD20" s="1" t="s">
        <v>616</v>
      </c>
      <c r="AE20" s="1">
        <v>197.4</v>
      </c>
      <c r="AF20" s="1">
        <v>240.2</v>
      </c>
      <c r="AG20" s="1">
        <v>158.19999999999999</v>
      </c>
      <c r="AH20" s="1">
        <v>139.4</v>
      </c>
      <c r="AI20" s="1">
        <v>123.7</v>
      </c>
      <c r="AJ20" s="1">
        <v>115</v>
      </c>
      <c r="AK20" s="1">
        <v>118</v>
      </c>
      <c r="AL20" s="1">
        <v>73.900000000000006</v>
      </c>
      <c r="AM20" s="1">
        <v>66.099999999999994</v>
      </c>
      <c r="AN20" s="1">
        <v>61.1</v>
      </c>
      <c r="AO20" s="3" t="str">
        <f xml:space="preserve"> IFERROR(Table1[[#This Row],[GP 2012]]/Table1[[#This Row],[Total Assets 2012]], "x")</f>
        <v>x</v>
      </c>
      <c r="AP20" s="3" t="str">
        <f xml:space="preserve"> IFERROR(Table1[[#This Row],[GP 2013]]/Table1[[#This Row],[Total Assets 2013]], "x")</f>
        <v>x</v>
      </c>
      <c r="AQ20" s="3">
        <f xml:space="preserve"> IFERROR(Table1[[#This Row],[GP 2014]]/Table1[[#This Row],[Total Assets 2014]], "x")</f>
        <v>0.15957446808510639</v>
      </c>
      <c r="AR20" s="3">
        <f xml:space="preserve"> IFERROR(Table1[[#This Row],[GP 2015]]/Table1[[#This Row],[Total Assets 2015]], "x")</f>
        <v>0.16319733555370528</v>
      </c>
      <c r="AS20" s="3">
        <f xml:space="preserve"> IFERROR(Table1[[#This Row],[GP 2016]]/Table1[[#This Row],[Total Assets 2016]], "x")</f>
        <v>9.9873577749683959E-2</v>
      </c>
      <c r="AT20" s="3">
        <f xml:space="preserve"> IFERROR(Table1[[#This Row],[GP 2017]]/Table1[[#This Row],[Total Assets 2017]], "x")</f>
        <v>0</v>
      </c>
      <c r="AU20" s="3">
        <f xml:space="preserve"> IFERROR(Table1[[#This Row],[GP 2018]]/Table1[[#This Row],[Total Assets 2018]], "x")</f>
        <v>2.4252223120452706E-3</v>
      </c>
      <c r="AV20" s="3">
        <f xml:space="preserve"> IFERROR(Table1[[#This Row],[GP 2019]]/Table1[[#This Row],[Total Assets 2019]], "x")</f>
        <v>9.5652173913043492E-3</v>
      </c>
      <c r="AW20" s="3">
        <f xml:space="preserve"> IFERROR(Table1[[#This Row],[GP 2020]]/Table1[[#This Row],[Total Assets 2020]], "x")</f>
        <v>1.2711864406779662E-2</v>
      </c>
      <c r="AX20" s="3">
        <f xml:space="preserve"> IFERROR(Table1[[#This Row],[GP 2021]]/Table1[[#This Row],[Total Assets 2021]], "x")</f>
        <v>4.4654939106901215E-2</v>
      </c>
      <c r="AY20" s="3">
        <f xml:space="preserve"> IFERROR(Table1[[#This Row],[GP TTM]]/Table1[[#This Row],[Total Assets TTM]], "x")</f>
        <v>-1.6641452344931924E-2</v>
      </c>
      <c r="BA20" s="3" t="str">
        <f xml:space="preserve"> IFERROR(ABS(Table1[[#This Row],[ROA 2013]]-Table1[[#This Row],[ROA 2012]]), "x")</f>
        <v>x</v>
      </c>
      <c r="BB20" s="3" t="str">
        <f xml:space="preserve"> IFERROR(ABS(Table1[[#This Row],[ROA 2014]]-Table1[[#This Row],[ROA 2013]]), "x")</f>
        <v>x</v>
      </c>
      <c r="BC20" s="3">
        <f xml:space="preserve"> IFERROR(ABS(Table1[[#This Row],[ROA 2015]]-Table1[[#This Row],[ROA 2014]]), "x")</f>
        <v>3.6228674685988838E-3</v>
      </c>
      <c r="BD20" s="3">
        <f xml:space="preserve"> IFERROR(ABS(Table1[[#This Row],[ROA 2016]]-Table1[[#This Row],[ROA 2015]]), "x")</f>
        <v>6.3323757804021316E-2</v>
      </c>
      <c r="BE20" s="3">
        <f xml:space="preserve"> IFERROR(ABS(Table1[[#This Row],[ROA 2017]]-Table1[[#This Row],[ROA 2016]]), "x")</f>
        <v>9.9873577749683959E-2</v>
      </c>
      <c r="BF20" s="3">
        <f xml:space="preserve"> IFERROR(ABS(Table1[[#This Row],[ROA 2018]]-Table1[[#This Row],[ROA 2017]]), "x")</f>
        <v>2.4252223120452706E-3</v>
      </c>
      <c r="BG20" s="3">
        <f xml:space="preserve"> IFERROR(ABS(Table1[[#This Row],[ROA 2019]]-Table1[[#This Row],[ROA 2018]]), "x")</f>
        <v>7.1399950792590781E-3</v>
      </c>
      <c r="BH20" s="3">
        <f xml:space="preserve"> IFERROR(ABS(Table1[[#This Row],[ROA 2020]]-Table1[[#This Row],[ROA 2019]]), "x")</f>
        <v>3.1466470154753127E-3</v>
      </c>
      <c r="BI20" s="3">
        <f xml:space="preserve"> IFERROR(ABS(Table1[[#This Row],[ROA 2021]]-Table1[[#This Row],[ROA 2020]]), "x")</f>
        <v>3.1943074700121553E-2</v>
      </c>
      <c r="BJ20" s="3">
        <f xml:space="preserve"> IFERROR(AVERAGE(Table1[[#This Row],[ROA 2013-2012]:[ROA 2021-2020]]), "x")</f>
        <v>3.0210734589886486E-2</v>
      </c>
      <c r="BK20" s="3">
        <f>IFERROR(AVERAGE(Table1[[#This Row],[ROA 2012]:[ROA 2021]]), "x")</f>
        <v>6.1500328075690766E-2</v>
      </c>
      <c r="BN20" s="1">
        <f>SUM(Table1[[#This Row],[B/M Rank]:[ROA Rank]])</f>
        <v>0</v>
      </c>
    </row>
    <row r="21" spans="1:66" x14ac:dyDescent="0.25">
      <c r="A21" s="1" t="s">
        <v>806</v>
      </c>
      <c r="B21" s="1" t="s">
        <v>807</v>
      </c>
      <c r="C21" s="1" t="s">
        <v>757</v>
      </c>
      <c r="D21" s="1" t="s">
        <v>110</v>
      </c>
      <c r="E21" s="1" t="s">
        <v>102</v>
      </c>
      <c r="F21" s="1">
        <v>12.9</v>
      </c>
      <c r="G21" s="19"/>
      <c r="H21" s="19"/>
      <c r="I21" s="19"/>
      <c r="J21" s="19"/>
      <c r="K21" s="1"/>
      <c r="L21" s="19"/>
      <c r="M21" s="1">
        <v>2012</v>
      </c>
      <c r="N21" s="1">
        <v>2.2000000000000002</v>
      </c>
      <c r="O21" s="1">
        <v>2.2999999999999998</v>
      </c>
      <c r="P21" s="1">
        <v>2.4</v>
      </c>
      <c r="Q21" s="1">
        <v>2.6</v>
      </c>
      <c r="R21" s="1">
        <v>2.9</v>
      </c>
      <c r="S21" s="1">
        <v>2.5</v>
      </c>
      <c r="T21" s="1">
        <v>2.9</v>
      </c>
      <c r="U21" s="1">
        <v>3.9</v>
      </c>
      <c r="V21" s="1">
        <v>4.7</v>
      </c>
      <c r="W21" s="1">
        <v>4.4000000000000004</v>
      </c>
      <c r="X21" s="1">
        <v>4.4000000000000004</v>
      </c>
      <c r="Z21" s="3">
        <f xml:space="preserve"> IFERROR(AVEDEV(Table1[[#This Row],[GP 2012]:[GP 2021]]) / Table1[[#This Row],[Avg GP]], "x")</f>
        <v>0.24415584415584418</v>
      </c>
      <c r="AA21" s="2">
        <f xml:space="preserve"> IFERROR(AVERAGE(Table1[[#This Row],[GP 2012]:[GP 2021]]), "x")</f>
        <v>3.0799999999999996</v>
      </c>
      <c r="AB21" s="11">
        <f>Table1[Equity]/Table1[Market Capital]</f>
        <v>0.90697674418604646</v>
      </c>
      <c r="AC21" s="1">
        <v>7</v>
      </c>
      <c r="AD21" s="1">
        <v>7.7</v>
      </c>
      <c r="AE21" s="1">
        <v>8</v>
      </c>
      <c r="AF21" s="1">
        <v>10</v>
      </c>
      <c r="AG21" s="1">
        <v>11.1</v>
      </c>
      <c r="AH21" s="1">
        <v>12.4</v>
      </c>
      <c r="AI21" s="1">
        <v>12.1</v>
      </c>
      <c r="AJ21" s="1">
        <v>15.5</v>
      </c>
      <c r="AK21" s="1">
        <v>18.600000000000001</v>
      </c>
      <c r="AL21" s="1">
        <v>21.5</v>
      </c>
      <c r="AM21" s="1">
        <v>21.5</v>
      </c>
      <c r="AN21" s="1">
        <v>11.7</v>
      </c>
      <c r="AO21" s="3">
        <f xml:space="preserve"> IFERROR(Table1[[#This Row],[GP 2012]]/Table1[[#This Row],[Total Assets 2012]], "x")</f>
        <v>0.31428571428571433</v>
      </c>
      <c r="AP21" s="3">
        <f xml:space="preserve"> IFERROR(Table1[[#This Row],[GP 2013]]/Table1[[#This Row],[Total Assets 2013]], "x")</f>
        <v>0.29870129870129869</v>
      </c>
      <c r="AQ21" s="3">
        <f xml:space="preserve"> IFERROR(Table1[[#This Row],[GP 2014]]/Table1[[#This Row],[Total Assets 2014]], "x")</f>
        <v>0.3</v>
      </c>
      <c r="AR21" s="3">
        <f xml:space="preserve"> IFERROR(Table1[[#This Row],[GP 2015]]/Table1[[#This Row],[Total Assets 2015]], "x")</f>
        <v>0.26</v>
      </c>
      <c r="AS21" s="3">
        <f xml:space="preserve"> IFERROR(Table1[[#This Row],[GP 2016]]/Table1[[#This Row],[Total Assets 2016]], "x")</f>
        <v>0.26126126126126126</v>
      </c>
      <c r="AT21" s="3">
        <f xml:space="preserve"> IFERROR(Table1[[#This Row],[GP 2017]]/Table1[[#This Row],[Total Assets 2017]], "x")</f>
        <v>0.20161290322580644</v>
      </c>
      <c r="AU21" s="3">
        <f xml:space="preserve"> IFERROR(Table1[[#This Row],[GP 2018]]/Table1[[#This Row],[Total Assets 2018]], "x")</f>
        <v>0.23966942148760331</v>
      </c>
      <c r="AV21" s="3">
        <f xml:space="preserve"> IFERROR(Table1[[#This Row],[GP 2019]]/Table1[[#This Row],[Total Assets 2019]], "x")</f>
        <v>0.25161290322580643</v>
      </c>
      <c r="AW21" s="3">
        <f xml:space="preserve"> IFERROR(Table1[[#This Row],[GP 2020]]/Table1[[#This Row],[Total Assets 2020]], "x")</f>
        <v>0.25268817204301075</v>
      </c>
      <c r="AX21" s="3">
        <f xml:space="preserve"> IFERROR(Table1[[#This Row],[GP 2021]]/Table1[[#This Row],[Total Assets 2021]], "x")</f>
        <v>0.2046511627906977</v>
      </c>
      <c r="AY21" s="3">
        <f xml:space="preserve"> IFERROR(Table1[[#This Row],[GP TTM]]/Table1[[#This Row],[Total Assets TTM]], "x")</f>
        <v>0.2046511627906977</v>
      </c>
      <c r="BA21" s="3">
        <f xml:space="preserve"> IFERROR(ABS(Table1[[#This Row],[ROA 2013]]-Table1[[#This Row],[ROA 2012]]), "x")</f>
        <v>1.5584415584415645E-2</v>
      </c>
      <c r="BB21" s="3">
        <f xml:space="preserve"> IFERROR(ABS(Table1[[#This Row],[ROA 2014]]-Table1[[#This Row],[ROA 2013]]), "x")</f>
        <v>1.2987012987012991E-3</v>
      </c>
      <c r="BC21" s="3">
        <f xml:space="preserve"> IFERROR(ABS(Table1[[#This Row],[ROA 2015]]-Table1[[#This Row],[ROA 2014]]), "x")</f>
        <v>3.999999999999998E-2</v>
      </c>
      <c r="BD21" s="3">
        <f xml:space="preserve"> IFERROR(ABS(Table1[[#This Row],[ROA 2016]]-Table1[[#This Row],[ROA 2015]]), "x")</f>
        <v>1.2612612612612484E-3</v>
      </c>
      <c r="BE21" s="3">
        <f xml:space="preserve"> IFERROR(ABS(Table1[[#This Row],[ROA 2017]]-Table1[[#This Row],[ROA 2016]]), "x")</f>
        <v>5.9648358035454818E-2</v>
      </c>
      <c r="BF21" s="3">
        <f xml:space="preserve"> IFERROR(ABS(Table1[[#This Row],[ROA 2018]]-Table1[[#This Row],[ROA 2017]]), "x")</f>
        <v>3.8056518261796873E-2</v>
      </c>
      <c r="BG21" s="3">
        <f xml:space="preserve"> IFERROR(ABS(Table1[[#This Row],[ROA 2019]]-Table1[[#This Row],[ROA 2018]]), "x")</f>
        <v>1.1943481738203116E-2</v>
      </c>
      <c r="BH21" s="3">
        <f xml:space="preserve"> IFERROR(ABS(Table1[[#This Row],[ROA 2020]]-Table1[[#This Row],[ROA 2019]]), "x")</f>
        <v>1.0752688172043223E-3</v>
      </c>
      <c r="BI21" s="3">
        <f xml:space="preserve"> IFERROR(ABS(Table1[[#This Row],[ROA 2021]]-Table1[[#This Row],[ROA 2020]]), "x")</f>
        <v>4.8037009252313051E-2</v>
      </c>
      <c r="BJ21" s="3">
        <f xml:space="preserve"> IFERROR(AVERAGE(Table1[[#This Row],[ROA 2013-2012]:[ROA 2021-2020]]), "x")</f>
        <v>2.4100557138816706E-2</v>
      </c>
      <c r="BK21" s="3">
        <f>IFERROR(AVERAGE(Table1[[#This Row],[ROA 2012]:[ROA 2021]]), "x")</f>
        <v>0.25844828370211986</v>
      </c>
      <c r="BN21" s="1">
        <f>SUM(Table1[[#This Row],[B/M Rank]:[ROA Rank]])</f>
        <v>0</v>
      </c>
    </row>
    <row r="22" spans="1:66" x14ac:dyDescent="0.25">
      <c r="A22" s="1" t="s">
        <v>1008</v>
      </c>
      <c r="B22" s="1" t="s">
        <v>1009</v>
      </c>
      <c r="C22" s="1" t="s">
        <v>525</v>
      </c>
      <c r="D22" s="1" t="s">
        <v>11</v>
      </c>
      <c r="E22" s="1" t="s">
        <v>102</v>
      </c>
      <c r="F22" s="1">
        <v>12.96</v>
      </c>
      <c r="G22" s="19"/>
      <c r="H22" s="19"/>
      <c r="I22" s="19"/>
      <c r="J22" s="19"/>
      <c r="K22" s="1"/>
      <c r="L22" s="19"/>
      <c r="M22" s="1" t="s">
        <v>1031</v>
      </c>
      <c r="N22" s="1">
        <v>1.3</v>
      </c>
      <c r="O22" s="1">
        <v>3.4</v>
      </c>
      <c r="P22" s="1">
        <v>3.9</v>
      </c>
      <c r="Q22" s="1">
        <v>4.5</v>
      </c>
      <c r="R22" s="1">
        <v>4.9000000000000004</v>
      </c>
      <c r="S22" s="1">
        <v>5.5</v>
      </c>
      <c r="T22" s="1">
        <v>4.8</v>
      </c>
      <c r="U22" s="1">
        <v>6.1</v>
      </c>
      <c r="V22" s="1">
        <v>4.5</v>
      </c>
      <c r="W22" s="1">
        <v>8</v>
      </c>
      <c r="X22" s="1">
        <v>8</v>
      </c>
      <c r="Z22" s="3">
        <f xml:space="preserve"> IFERROR(AVEDEV(Table1[[#This Row],[GP 2012]:[GP 2021]]) / Table1[[#This Row],[Avg GP]], "x")</f>
        <v>0.24946695095948829</v>
      </c>
      <c r="AA22" s="2">
        <f xml:space="preserve"> IFERROR(AVERAGE(Table1[[#This Row],[GP 2012]:[GP 2021]]), "x")</f>
        <v>4.6899999999999995</v>
      </c>
      <c r="AB22" s="11">
        <f>Table1[Equity]/Table1[Market Capital]</f>
        <v>1.3580246913580247</v>
      </c>
      <c r="AC22" s="1">
        <v>5.2</v>
      </c>
      <c r="AD22" s="1">
        <v>3.4</v>
      </c>
      <c r="AE22" s="1">
        <v>6.1</v>
      </c>
      <c r="AF22" s="1">
        <v>8.1</v>
      </c>
      <c r="AG22" s="1">
        <v>4.2</v>
      </c>
      <c r="AH22" s="1">
        <v>18.899999999999999</v>
      </c>
      <c r="AI22" s="1">
        <v>27.4</v>
      </c>
      <c r="AJ22" s="1">
        <v>24.8</v>
      </c>
      <c r="AK22" s="1">
        <v>29</v>
      </c>
      <c r="AL22" s="1">
        <v>26.3</v>
      </c>
      <c r="AM22" s="1">
        <v>26.3</v>
      </c>
      <c r="AN22" s="1">
        <v>17.600000000000001</v>
      </c>
      <c r="AO22" s="3">
        <f xml:space="preserve"> IFERROR(Table1[[#This Row],[GP 2012]]/Table1[[#This Row],[Total Assets 2012]], "x")</f>
        <v>0.25</v>
      </c>
      <c r="AP22" s="3">
        <f xml:space="preserve"> IFERROR(Table1[[#This Row],[GP 2013]]/Table1[[#This Row],[Total Assets 2013]], "x")</f>
        <v>1</v>
      </c>
      <c r="AQ22" s="3">
        <f xml:space="preserve"> IFERROR(Table1[[#This Row],[GP 2014]]/Table1[[#This Row],[Total Assets 2014]], "x")</f>
        <v>0.63934426229508201</v>
      </c>
      <c r="AR22" s="3">
        <f xml:space="preserve"> IFERROR(Table1[[#This Row],[GP 2015]]/Table1[[#This Row],[Total Assets 2015]], "x")</f>
        <v>0.55555555555555558</v>
      </c>
      <c r="AS22" s="3">
        <f xml:space="preserve"> IFERROR(Table1[[#This Row],[GP 2016]]/Table1[[#This Row],[Total Assets 2016]], "x")</f>
        <v>1.1666666666666667</v>
      </c>
      <c r="AT22" s="3">
        <f xml:space="preserve"> IFERROR(Table1[[#This Row],[GP 2017]]/Table1[[#This Row],[Total Assets 2017]], "x")</f>
        <v>0.29100529100529104</v>
      </c>
      <c r="AU22" s="3">
        <f xml:space="preserve"> IFERROR(Table1[[#This Row],[GP 2018]]/Table1[[#This Row],[Total Assets 2018]], "x")</f>
        <v>0.17518248175182483</v>
      </c>
      <c r="AV22" s="3">
        <f xml:space="preserve"> IFERROR(Table1[[#This Row],[GP 2019]]/Table1[[#This Row],[Total Assets 2019]], "x")</f>
        <v>0.24596774193548385</v>
      </c>
      <c r="AW22" s="3">
        <f xml:space="preserve"> IFERROR(Table1[[#This Row],[GP 2020]]/Table1[[#This Row],[Total Assets 2020]], "x")</f>
        <v>0.15517241379310345</v>
      </c>
      <c r="AX22" s="3">
        <f xml:space="preserve"> IFERROR(Table1[[#This Row],[GP 2021]]/Table1[[#This Row],[Total Assets 2021]], "x")</f>
        <v>0.30418250950570341</v>
      </c>
      <c r="AY22" s="3">
        <f xml:space="preserve"> IFERROR(Table1[[#This Row],[GP TTM]]/Table1[[#This Row],[Total Assets TTM]], "x")</f>
        <v>0.30418250950570341</v>
      </c>
      <c r="BA22" s="3">
        <f xml:space="preserve"> IFERROR(ABS(Table1[[#This Row],[ROA 2013]]-Table1[[#This Row],[ROA 2012]]), "x")</f>
        <v>0.75</v>
      </c>
      <c r="BB22" s="3">
        <f xml:space="preserve"> IFERROR(ABS(Table1[[#This Row],[ROA 2014]]-Table1[[#This Row],[ROA 2013]]), "x")</f>
        <v>0.36065573770491799</v>
      </c>
      <c r="BC22" s="3">
        <f xml:space="preserve"> IFERROR(ABS(Table1[[#This Row],[ROA 2015]]-Table1[[#This Row],[ROA 2014]]), "x")</f>
        <v>8.3788706739526431E-2</v>
      </c>
      <c r="BD22" s="3">
        <f xml:space="preserve"> IFERROR(ABS(Table1[[#This Row],[ROA 2016]]-Table1[[#This Row],[ROA 2015]]), "x")</f>
        <v>0.61111111111111116</v>
      </c>
      <c r="BE22" s="3">
        <f xml:space="preserve"> IFERROR(ABS(Table1[[#This Row],[ROA 2017]]-Table1[[#This Row],[ROA 2016]]), "x")</f>
        <v>0.8756613756613757</v>
      </c>
      <c r="BF22" s="3">
        <f xml:space="preserve"> IFERROR(ABS(Table1[[#This Row],[ROA 2018]]-Table1[[#This Row],[ROA 2017]]), "x")</f>
        <v>0.11582280925346622</v>
      </c>
      <c r="BG22" s="3">
        <f xml:space="preserve"> IFERROR(ABS(Table1[[#This Row],[ROA 2019]]-Table1[[#This Row],[ROA 2018]]), "x")</f>
        <v>7.0785260183659021E-2</v>
      </c>
      <c r="BH22" s="3">
        <f xml:space="preserve"> IFERROR(ABS(Table1[[#This Row],[ROA 2020]]-Table1[[#This Row],[ROA 2019]]), "x")</f>
        <v>9.0795328142380394E-2</v>
      </c>
      <c r="BI22" s="3">
        <f xml:space="preserve"> IFERROR(ABS(Table1[[#This Row],[ROA 2021]]-Table1[[#This Row],[ROA 2020]]), "x")</f>
        <v>0.14901009571259996</v>
      </c>
      <c r="BJ22" s="3">
        <f xml:space="preserve"> IFERROR(AVERAGE(Table1[[#This Row],[ROA 2013-2012]:[ROA 2021-2020]]), "x")</f>
        <v>0.34529226938989299</v>
      </c>
      <c r="BK22" s="3">
        <f>IFERROR(AVERAGE(Table1[[#This Row],[ROA 2012]:[ROA 2021]]), "x")</f>
        <v>0.47830769225087105</v>
      </c>
      <c r="BN22" s="1">
        <f>SUM(Table1[[#This Row],[B/M Rank]:[ROA Rank]])</f>
        <v>0</v>
      </c>
    </row>
    <row r="23" spans="1:66" x14ac:dyDescent="0.25">
      <c r="A23" s="1" t="s">
        <v>729</v>
      </c>
      <c r="B23" s="1" t="s">
        <v>730</v>
      </c>
      <c r="C23" s="1" t="s">
        <v>525</v>
      </c>
      <c r="D23" s="1" t="s">
        <v>11</v>
      </c>
      <c r="E23" s="1" t="s">
        <v>102</v>
      </c>
      <c r="F23" s="1">
        <v>14.36</v>
      </c>
      <c r="G23" s="19"/>
      <c r="H23" s="19"/>
      <c r="I23" s="19"/>
      <c r="J23" s="19"/>
      <c r="K23" s="1"/>
      <c r="L23" s="19"/>
      <c r="M23" s="1">
        <v>2012</v>
      </c>
      <c r="N23" s="1">
        <v>4</v>
      </c>
      <c r="O23" s="1">
        <v>3.4</v>
      </c>
      <c r="P23" s="1">
        <v>3</v>
      </c>
      <c r="Q23" s="1">
        <v>1.2</v>
      </c>
      <c r="R23" s="1">
        <v>2</v>
      </c>
      <c r="S23" s="1">
        <v>3.6</v>
      </c>
      <c r="T23" s="1">
        <v>3.8</v>
      </c>
      <c r="U23" s="1">
        <v>1.9</v>
      </c>
      <c r="V23" s="1">
        <v>1.7</v>
      </c>
      <c r="W23" s="1">
        <v>13.6</v>
      </c>
      <c r="X23" s="1">
        <v>13.6</v>
      </c>
      <c r="Z23" s="3">
        <f xml:space="preserve"> IFERROR(AVEDEV(Table1[[#This Row],[GP 2012]:[GP 2021]]) / Table1[[#This Row],[Avg GP]], "x")</f>
        <v>0.5214659685863875</v>
      </c>
      <c r="AA23" s="2">
        <f xml:space="preserve"> IFERROR(AVERAGE(Table1[[#This Row],[GP 2012]:[GP 2021]]), "x")</f>
        <v>3.8199999999999994</v>
      </c>
      <c r="AB23" s="11">
        <f>Table1[Equity]/Table1[Market Capital]</f>
        <v>1.9289693593314763</v>
      </c>
      <c r="AC23" s="1">
        <v>29.1</v>
      </c>
      <c r="AD23" s="1">
        <v>17.7</v>
      </c>
      <c r="AE23" s="1">
        <v>14.9</v>
      </c>
      <c r="AF23" s="1">
        <v>33.5</v>
      </c>
      <c r="AG23" s="1">
        <v>19.100000000000001</v>
      </c>
      <c r="AH23" s="1">
        <v>47.9</v>
      </c>
      <c r="AI23" s="1">
        <v>31.3</v>
      </c>
      <c r="AJ23" s="1">
        <v>53</v>
      </c>
      <c r="AK23" s="1">
        <v>42.5</v>
      </c>
      <c r="AL23" s="1">
        <v>34.200000000000003</v>
      </c>
      <c r="AM23" s="1">
        <v>34.200000000000003</v>
      </c>
      <c r="AN23" s="1">
        <v>27.7</v>
      </c>
      <c r="AO23" s="3">
        <f xml:space="preserve"> IFERROR(Table1[[#This Row],[GP 2012]]/Table1[[#This Row],[Total Assets 2012]], "x")</f>
        <v>0.1374570446735395</v>
      </c>
      <c r="AP23" s="3">
        <f xml:space="preserve"> IFERROR(Table1[[#This Row],[GP 2013]]/Table1[[#This Row],[Total Assets 2013]], "x")</f>
        <v>0.19209039548022599</v>
      </c>
      <c r="AQ23" s="3">
        <f xml:space="preserve"> IFERROR(Table1[[#This Row],[GP 2014]]/Table1[[#This Row],[Total Assets 2014]], "x")</f>
        <v>0.20134228187919462</v>
      </c>
      <c r="AR23" s="3">
        <f xml:space="preserve"> IFERROR(Table1[[#This Row],[GP 2015]]/Table1[[#This Row],[Total Assets 2015]], "x")</f>
        <v>3.5820895522388062E-2</v>
      </c>
      <c r="AS23" s="3">
        <f xml:space="preserve"> IFERROR(Table1[[#This Row],[GP 2016]]/Table1[[#This Row],[Total Assets 2016]], "x")</f>
        <v>0.10471204188481674</v>
      </c>
      <c r="AT23" s="3">
        <f xml:space="preserve"> IFERROR(Table1[[#This Row],[GP 2017]]/Table1[[#This Row],[Total Assets 2017]], "x")</f>
        <v>7.5156576200417546E-2</v>
      </c>
      <c r="AU23" s="3">
        <f xml:space="preserve"> IFERROR(Table1[[#This Row],[GP 2018]]/Table1[[#This Row],[Total Assets 2018]], "x")</f>
        <v>0.12140575079872204</v>
      </c>
      <c r="AV23" s="3">
        <f xml:space="preserve"> IFERROR(Table1[[#This Row],[GP 2019]]/Table1[[#This Row],[Total Assets 2019]], "x")</f>
        <v>3.5849056603773584E-2</v>
      </c>
      <c r="AW23" s="3">
        <f xml:space="preserve"> IFERROR(Table1[[#This Row],[GP 2020]]/Table1[[#This Row],[Total Assets 2020]], "x")</f>
        <v>0.04</v>
      </c>
      <c r="AX23" s="3">
        <f xml:space="preserve"> IFERROR(Table1[[#This Row],[GP 2021]]/Table1[[#This Row],[Total Assets 2021]], "x")</f>
        <v>0.39766081871345027</v>
      </c>
      <c r="AY23" s="3">
        <f xml:space="preserve"> IFERROR(Table1[[#This Row],[GP TTM]]/Table1[[#This Row],[Total Assets TTM]], "x")</f>
        <v>0.39766081871345027</v>
      </c>
      <c r="BA23" s="3">
        <f xml:space="preserve"> IFERROR(ABS(Table1[[#This Row],[ROA 2013]]-Table1[[#This Row],[ROA 2012]]), "x")</f>
        <v>5.4633350806686493E-2</v>
      </c>
      <c r="BB23" s="3">
        <f xml:space="preserve"> IFERROR(ABS(Table1[[#This Row],[ROA 2014]]-Table1[[#This Row],[ROA 2013]]), "x")</f>
        <v>9.2518863989686229E-3</v>
      </c>
      <c r="BC23" s="3">
        <f xml:space="preserve"> IFERROR(ABS(Table1[[#This Row],[ROA 2015]]-Table1[[#This Row],[ROA 2014]]), "x")</f>
        <v>0.16552138635680655</v>
      </c>
      <c r="BD23" s="3">
        <f xml:space="preserve"> IFERROR(ABS(Table1[[#This Row],[ROA 2016]]-Table1[[#This Row],[ROA 2015]]), "x")</f>
        <v>6.8891146362428685E-2</v>
      </c>
      <c r="BE23" s="3">
        <f xml:space="preserve"> IFERROR(ABS(Table1[[#This Row],[ROA 2017]]-Table1[[#This Row],[ROA 2016]]), "x")</f>
        <v>2.9555465684399193E-2</v>
      </c>
      <c r="BF23" s="3">
        <f xml:space="preserve"> IFERROR(ABS(Table1[[#This Row],[ROA 2018]]-Table1[[#This Row],[ROA 2017]]), "x")</f>
        <v>4.6249174598304493E-2</v>
      </c>
      <c r="BG23" s="3">
        <f xml:space="preserve"> IFERROR(ABS(Table1[[#This Row],[ROA 2019]]-Table1[[#This Row],[ROA 2018]]), "x")</f>
        <v>8.5556694194948463E-2</v>
      </c>
      <c r="BH23" s="3">
        <f xml:space="preserve"> IFERROR(ABS(Table1[[#This Row],[ROA 2020]]-Table1[[#This Row],[ROA 2019]]), "x")</f>
        <v>4.1509433962264169E-3</v>
      </c>
      <c r="BI23" s="3">
        <f xml:space="preserve"> IFERROR(ABS(Table1[[#This Row],[ROA 2021]]-Table1[[#This Row],[ROA 2020]]), "x")</f>
        <v>0.35766081871345029</v>
      </c>
      <c r="BJ23" s="3">
        <f xml:space="preserve"> IFERROR(AVERAGE(Table1[[#This Row],[ROA 2013-2012]:[ROA 2021-2020]]), "x")</f>
        <v>9.1274540723579919E-2</v>
      </c>
      <c r="BK23" s="3">
        <f>IFERROR(AVERAGE(Table1[[#This Row],[ROA 2012]:[ROA 2021]]), "x")</f>
        <v>0.13414948617565284</v>
      </c>
      <c r="BN23" s="1">
        <f>SUM(Table1[[#This Row],[B/M Rank]:[ROA Rank]])</f>
        <v>0</v>
      </c>
    </row>
    <row r="24" spans="1:66" x14ac:dyDescent="0.25">
      <c r="A24" s="1" t="s">
        <v>1024</v>
      </c>
      <c r="B24" s="1" t="s">
        <v>1025</v>
      </c>
      <c r="C24" s="1" t="s">
        <v>144</v>
      </c>
      <c r="D24" s="1" t="s">
        <v>116</v>
      </c>
      <c r="E24" s="1" t="s">
        <v>102</v>
      </c>
      <c r="F24" s="1">
        <v>15.33</v>
      </c>
      <c r="G24" s="19"/>
      <c r="H24" s="19"/>
      <c r="I24" s="19"/>
      <c r="J24" s="19"/>
      <c r="K24" s="1"/>
      <c r="L24" s="19"/>
      <c r="Z24" s="3" t="str">
        <f xml:space="preserve"> IFERROR(AVEDEV(Table1[[#This Row],[GP 2012]:[GP 2021]]) / Table1[[#This Row],[Avg GP]], "x")</f>
        <v>x</v>
      </c>
      <c r="AA24" s="2" t="str">
        <f xml:space="preserve"> IFERROR(AVERAGE(Table1[[#This Row],[GP 2012]:[GP 2021]]), "x")</f>
        <v>x</v>
      </c>
      <c r="AB24" s="11">
        <f>Table1[Equity]/Table1[Market Capital]</f>
        <v>0</v>
      </c>
      <c r="AO24" s="3" t="str">
        <f xml:space="preserve"> IFERROR(Table1[[#This Row],[GP 2012]]/Table1[[#This Row],[Total Assets 2012]], "x")</f>
        <v>x</v>
      </c>
      <c r="AP24" s="3" t="str">
        <f xml:space="preserve"> IFERROR(Table1[[#This Row],[GP 2013]]/Table1[[#This Row],[Total Assets 2013]], "x")</f>
        <v>x</v>
      </c>
      <c r="AQ24" s="3" t="str">
        <f xml:space="preserve"> IFERROR(Table1[[#This Row],[GP 2014]]/Table1[[#This Row],[Total Assets 2014]], "x")</f>
        <v>x</v>
      </c>
      <c r="AR24" s="3" t="str">
        <f xml:space="preserve"> IFERROR(Table1[[#This Row],[GP 2015]]/Table1[[#This Row],[Total Assets 2015]], "x")</f>
        <v>x</v>
      </c>
      <c r="AS24" s="3" t="str">
        <f xml:space="preserve"> IFERROR(Table1[[#This Row],[GP 2016]]/Table1[[#This Row],[Total Assets 2016]], "x")</f>
        <v>x</v>
      </c>
      <c r="AT24" s="3" t="str">
        <f xml:space="preserve"> IFERROR(Table1[[#This Row],[GP 2017]]/Table1[[#This Row],[Total Assets 2017]], "x")</f>
        <v>x</v>
      </c>
      <c r="AU24" s="3" t="str">
        <f xml:space="preserve"> IFERROR(Table1[[#This Row],[GP 2018]]/Table1[[#This Row],[Total Assets 2018]], "x")</f>
        <v>x</v>
      </c>
      <c r="AV24" s="3" t="str">
        <f xml:space="preserve"> IFERROR(Table1[[#This Row],[GP 2019]]/Table1[[#This Row],[Total Assets 2019]], "x")</f>
        <v>x</v>
      </c>
      <c r="AW24" s="3" t="str">
        <f xml:space="preserve"> IFERROR(Table1[[#This Row],[GP 2020]]/Table1[[#This Row],[Total Assets 2020]], "x")</f>
        <v>x</v>
      </c>
      <c r="AX24" s="3" t="str">
        <f xml:space="preserve"> IFERROR(Table1[[#This Row],[GP 2021]]/Table1[[#This Row],[Total Assets 2021]], "x")</f>
        <v>x</v>
      </c>
      <c r="AY24" s="3" t="str">
        <f xml:space="preserve"> IFERROR(Table1[[#This Row],[GP TTM]]/Table1[[#This Row],[Total Assets TTM]], "x")</f>
        <v>x</v>
      </c>
      <c r="BA24" s="3" t="str">
        <f xml:space="preserve"> IFERROR(ABS(Table1[[#This Row],[ROA 2013]]-Table1[[#This Row],[ROA 2012]]), "x")</f>
        <v>x</v>
      </c>
      <c r="BB24" s="3" t="str">
        <f xml:space="preserve"> IFERROR(ABS(Table1[[#This Row],[ROA 2014]]-Table1[[#This Row],[ROA 2013]]), "x")</f>
        <v>x</v>
      </c>
      <c r="BC24" s="3" t="str">
        <f xml:space="preserve"> IFERROR(ABS(Table1[[#This Row],[ROA 2015]]-Table1[[#This Row],[ROA 2014]]), "x")</f>
        <v>x</v>
      </c>
      <c r="BD24" s="3" t="str">
        <f xml:space="preserve"> IFERROR(ABS(Table1[[#This Row],[ROA 2016]]-Table1[[#This Row],[ROA 2015]]), "x")</f>
        <v>x</v>
      </c>
      <c r="BE24" s="3" t="str">
        <f xml:space="preserve"> IFERROR(ABS(Table1[[#This Row],[ROA 2017]]-Table1[[#This Row],[ROA 2016]]), "x")</f>
        <v>x</v>
      </c>
      <c r="BF24" s="3" t="str">
        <f xml:space="preserve"> IFERROR(ABS(Table1[[#This Row],[ROA 2018]]-Table1[[#This Row],[ROA 2017]]), "x")</f>
        <v>x</v>
      </c>
      <c r="BG24" s="3" t="str">
        <f xml:space="preserve"> IFERROR(ABS(Table1[[#This Row],[ROA 2019]]-Table1[[#This Row],[ROA 2018]]), "x")</f>
        <v>x</v>
      </c>
      <c r="BH24" s="3" t="str">
        <f xml:space="preserve"> IFERROR(ABS(Table1[[#This Row],[ROA 2020]]-Table1[[#This Row],[ROA 2019]]), "x")</f>
        <v>x</v>
      </c>
      <c r="BI24" s="3" t="str">
        <f xml:space="preserve"> IFERROR(ABS(Table1[[#This Row],[ROA 2021]]-Table1[[#This Row],[ROA 2020]]), "x")</f>
        <v>x</v>
      </c>
      <c r="BJ24" s="3" t="str">
        <f xml:space="preserve"> IFERROR(AVERAGE(Table1[[#This Row],[ROA 2013-2012]:[ROA 2021-2020]]), "x")</f>
        <v>x</v>
      </c>
      <c r="BK24" s="3" t="str">
        <f>IFERROR(AVERAGE(Table1[[#This Row],[ROA 2012]:[ROA 2021]]), "x")</f>
        <v>x</v>
      </c>
      <c r="BN24" s="1">
        <f>SUM(Table1[[#This Row],[B/M Rank]:[ROA Rank]])</f>
        <v>0</v>
      </c>
    </row>
    <row r="25" spans="1:66" x14ac:dyDescent="0.25">
      <c r="A25" s="1" t="s">
        <v>748</v>
      </c>
      <c r="B25" s="1" t="s">
        <v>749</v>
      </c>
      <c r="C25" s="1" t="s">
        <v>105</v>
      </c>
      <c r="D25" s="1" t="s">
        <v>106</v>
      </c>
      <c r="E25" s="1" t="s">
        <v>102</v>
      </c>
      <c r="F25" s="1">
        <v>17.43</v>
      </c>
      <c r="G25" s="19"/>
      <c r="H25" s="19"/>
      <c r="I25" s="19"/>
      <c r="J25" s="19"/>
      <c r="K25" s="1"/>
      <c r="L25" s="19"/>
      <c r="M25" s="1">
        <v>2012</v>
      </c>
      <c r="N25" s="1">
        <v>35.5</v>
      </c>
      <c r="O25" s="1">
        <v>39.5</v>
      </c>
      <c r="P25" s="1">
        <v>42.5</v>
      </c>
      <c r="Q25" s="1">
        <v>52.9</v>
      </c>
      <c r="R25" s="1">
        <v>58.7</v>
      </c>
      <c r="S25" s="1">
        <v>67.8</v>
      </c>
      <c r="T25" s="1">
        <v>105.1</v>
      </c>
      <c r="U25" s="1">
        <v>82.4</v>
      </c>
      <c r="V25" s="1">
        <v>62.2</v>
      </c>
      <c r="W25" s="1">
        <v>80.900000000000006</v>
      </c>
      <c r="X25" s="1">
        <v>82.2</v>
      </c>
      <c r="Z25" s="3">
        <f xml:space="preserve"> IFERROR(AVEDEV(Table1[[#This Row],[GP 2012]:[GP 2021]]) / Table1[[#This Row],[Avg GP]], "x")</f>
        <v>0.27155378486055776</v>
      </c>
      <c r="AA25" s="2">
        <f xml:space="preserve"> IFERROR(AVERAGE(Table1[[#This Row],[GP 2012]:[GP 2021]]), "x")</f>
        <v>62.75</v>
      </c>
      <c r="AB25" s="11">
        <f>Table1[Equity]/Table1[Market Capital]</f>
        <v>0.1549053356282272</v>
      </c>
      <c r="AC25" s="1">
        <v>44</v>
      </c>
      <c r="AD25" s="1">
        <v>51.9</v>
      </c>
      <c r="AE25" s="1">
        <v>62.4</v>
      </c>
      <c r="AF25" s="1">
        <v>92.5</v>
      </c>
      <c r="AG25" s="1">
        <v>115.6</v>
      </c>
      <c r="AH25" s="1">
        <v>308</v>
      </c>
      <c r="AI25" s="1">
        <v>362.3</v>
      </c>
      <c r="AJ25" s="1">
        <v>274.10000000000002</v>
      </c>
      <c r="AK25" s="1">
        <v>200.5</v>
      </c>
      <c r="AL25" s="1">
        <v>159.69999999999999</v>
      </c>
      <c r="AM25" s="1">
        <v>158</v>
      </c>
      <c r="AN25" s="1">
        <v>2.7</v>
      </c>
      <c r="AO25" s="3">
        <f xml:space="preserve"> IFERROR(Table1[[#This Row],[GP 2012]]/Table1[[#This Row],[Total Assets 2012]], "x")</f>
        <v>0.80681818181818177</v>
      </c>
      <c r="AP25" s="3">
        <f xml:space="preserve"> IFERROR(Table1[[#This Row],[GP 2013]]/Table1[[#This Row],[Total Assets 2013]], "x")</f>
        <v>0.76107899807321777</v>
      </c>
      <c r="AQ25" s="3">
        <f xml:space="preserve"> IFERROR(Table1[[#This Row],[GP 2014]]/Table1[[#This Row],[Total Assets 2014]], "x")</f>
        <v>0.68108974358974361</v>
      </c>
      <c r="AR25" s="3">
        <f xml:space="preserve"> IFERROR(Table1[[#This Row],[GP 2015]]/Table1[[#This Row],[Total Assets 2015]], "x")</f>
        <v>0.57189189189189182</v>
      </c>
      <c r="AS25" s="3">
        <f xml:space="preserve"> IFERROR(Table1[[#This Row],[GP 2016]]/Table1[[#This Row],[Total Assets 2016]], "x")</f>
        <v>0.50778546712802775</v>
      </c>
      <c r="AT25" s="3">
        <f xml:space="preserve"> IFERROR(Table1[[#This Row],[GP 2017]]/Table1[[#This Row],[Total Assets 2017]], "x")</f>
        <v>0.22012987012987012</v>
      </c>
      <c r="AU25" s="3">
        <f xml:space="preserve"> IFERROR(Table1[[#This Row],[GP 2018]]/Table1[[#This Row],[Total Assets 2018]], "x")</f>
        <v>0.29009108473640627</v>
      </c>
      <c r="AV25" s="3">
        <f xml:space="preserve"> IFERROR(Table1[[#This Row],[GP 2019]]/Table1[[#This Row],[Total Assets 2019]], "x")</f>
        <v>0.30062021160160524</v>
      </c>
      <c r="AW25" s="3">
        <f xml:space="preserve"> IFERROR(Table1[[#This Row],[GP 2020]]/Table1[[#This Row],[Total Assets 2020]], "x")</f>
        <v>0.31022443890274315</v>
      </c>
      <c r="AX25" s="3">
        <f xml:space="preserve"> IFERROR(Table1[[#This Row],[GP 2021]]/Table1[[#This Row],[Total Assets 2021]], "x")</f>
        <v>0.50657482780212904</v>
      </c>
      <c r="AY25" s="3">
        <f xml:space="preserve"> IFERROR(Table1[[#This Row],[GP TTM]]/Table1[[#This Row],[Total Assets TTM]], "x")</f>
        <v>0.52025316455696202</v>
      </c>
      <c r="BA25" s="3">
        <f xml:space="preserve"> IFERROR(ABS(Table1[[#This Row],[ROA 2013]]-Table1[[#This Row],[ROA 2012]]), "x")</f>
        <v>4.5739183744963996E-2</v>
      </c>
      <c r="BB25" s="3">
        <f xml:space="preserve"> IFERROR(ABS(Table1[[#This Row],[ROA 2014]]-Table1[[#This Row],[ROA 2013]]), "x")</f>
        <v>7.9989254483474159E-2</v>
      </c>
      <c r="BC25" s="3">
        <f xml:space="preserve"> IFERROR(ABS(Table1[[#This Row],[ROA 2015]]-Table1[[#This Row],[ROA 2014]]), "x")</f>
        <v>0.10919785169785179</v>
      </c>
      <c r="BD25" s="3">
        <f xml:space="preserve"> IFERROR(ABS(Table1[[#This Row],[ROA 2016]]-Table1[[#This Row],[ROA 2015]]), "x")</f>
        <v>6.4106424763864078E-2</v>
      </c>
      <c r="BE25" s="3">
        <f xml:space="preserve"> IFERROR(ABS(Table1[[#This Row],[ROA 2017]]-Table1[[#This Row],[ROA 2016]]), "x")</f>
        <v>0.28765559699815763</v>
      </c>
      <c r="BF25" s="3">
        <f xml:space="preserve"> IFERROR(ABS(Table1[[#This Row],[ROA 2018]]-Table1[[#This Row],[ROA 2017]]), "x")</f>
        <v>6.9961214606536148E-2</v>
      </c>
      <c r="BG25" s="3">
        <f xml:space="preserve"> IFERROR(ABS(Table1[[#This Row],[ROA 2019]]-Table1[[#This Row],[ROA 2018]]), "x")</f>
        <v>1.0529126865198968E-2</v>
      </c>
      <c r="BH25" s="3">
        <f xml:space="preserve"> IFERROR(ABS(Table1[[#This Row],[ROA 2020]]-Table1[[#This Row],[ROA 2019]]), "x")</f>
        <v>9.6042273011379131E-3</v>
      </c>
      <c r="BI25" s="3">
        <f xml:space="preserve"> IFERROR(ABS(Table1[[#This Row],[ROA 2021]]-Table1[[#This Row],[ROA 2020]]), "x")</f>
        <v>0.19635038889938589</v>
      </c>
      <c r="BJ25" s="3">
        <f xml:space="preserve"> IFERROR(AVERAGE(Table1[[#This Row],[ROA 2013-2012]:[ROA 2021-2020]]), "x")</f>
        <v>9.7014807706730044E-2</v>
      </c>
      <c r="BK25" s="3">
        <f>IFERROR(AVERAGE(Table1[[#This Row],[ROA 2012]:[ROA 2021]]), "x")</f>
        <v>0.49563047156738155</v>
      </c>
      <c r="BN25" s="1">
        <f>SUM(Table1[[#This Row],[B/M Rank]:[ROA Rank]])</f>
        <v>0</v>
      </c>
    </row>
    <row r="26" spans="1:66" x14ac:dyDescent="0.25">
      <c r="A26" s="1" t="s">
        <v>697</v>
      </c>
      <c r="B26" s="1" t="s">
        <v>698</v>
      </c>
      <c r="C26" s="1" t="s">
        <v>201</v>
      </c>
      <c r="D26" s="1" t="s">
        <v>110</v>
      </c>
      <c r="E26" s="1" t="s">
        <v>102</v>
      </c>
      <c r="F26" s="1">
        <v>18.68</v>
      </c>
      <c r="G26" s="19"/>
      <c r="H26" s="19"/>
      <c r="I26" s="19"/>
      <c r="J26" s="19"/>
      <c r="K26" s="1"/>
      <c r="L26" s="19"/>
      <c r="M26" s="1">
        <v>2012</v>
      </c>
      <c r="N26" s="1">
        <v>1.1000000000000001</v>
      </c>
      <c r="O26" s="1">
        <v>1.8</v>
      </c>
      <c r="P26" s="1">
        <v>1.6</v>
      </c>
      <c r="Q26" s="1">
        <v>1.8</v>
      </c>
      <c r="R26" s="1">
        <v>2.1</v>
      </c>
      <c r="S26" s="1">
        <v>2</v>
      </c>
      <c r="T26" s="1">
        <v>2.5</v>
      </c>
      <c r="U26" s="1">
        <v>3.2</v>
      </c>
      <c r="V26" s="1">
        <v>3.3</v>
      </c>
      <c r="W26" s="1">
        <v>3.7</v>
      </c>
      <c r="X26" s="1">
        <v>3.7</v>
      </c>
      <c r="Z26" s="3">
        <f xml:space="preserve"> IFERROR(AVEDEV(Table1[[#This Row],[GP 2012]:[GP 2021]]) / Table1[[#This Row],[Avg GP]], "x")</f>
        <v>0.29956709956709954</v>
      </c>
      <c r="AA26" s="2">
        <f xml:space="preserve"> IFERROR(AVERAGE(Table1[[#This Row],[GP 2012]:[GP 2021]]), "x")</f>
        <v>2.31</v>
      </c>
      <c r="AB26" s="11">
        <f>Table1[Equity]/Table1[Market Capital]</f>
        <v>0.26766595289079231</v>
      </c>
      <c r="AC26" s="1">
        <v>5.3</v>
      </c>
      <c r="AD26" s="1">
        <v>5.4</v>
      </c>
      <c r="AE26" s="1">
        <v>5.2</v>
      </c>
      <c r="AF26" s="1">
        <v>5.6</v>
      </c>
      <c r="AG26" s="1">
        <v>5.3</v>
      </c>
      <c r="AH26" s="1">
        <v>6.2</v>
      </c>
      <c r="AI26" s="1">
        <v>7.4</v>
      </c>
      <c r="AJ26" s="1">
        <v>9.1</v>
      </c>
      <c r="AK26" s="1">
        <v>11.1</v>
      </c>
      <c r="AL26" s="1">
        <v>13.4</v>
      </c>
      <c r="AM26" s="1">
        <v>13.4</v>
      </c>
      <c r="AN26" s="1">
        <v>5</v>
      </c>
      <c r="AO26" s="3">
        <f xml:space="preserve"> IFERROR(Table1[[#This Row],[GP 2012]]/Table1[[#This Row],[Total Assets 2012]], "x")</f>
        <v>0.20754716981132079</v>
      </c>
      <c r="AP26" s="3">
        <f xml:space="preserve"> IFERROR(Table1[[#This Row],[GP 2013]]/Table1[[#This Row],[Total Assets 2013]], "x")</f>
        <v>0.33333333333333331</v>
      </c>
      <c r="AQ26" s="3">
        <f xml:space="preserve"> IFERROR(Table1[[#This Row],[GP 2014]]/Table1[[#This Row],[Total Assets 2014]], "x")</f>
        <v>0.30769230769230771</v>
      </c>
      <c r="AR26" s="3">
        <f xml:space="preserve"> IFERROR(Table1[[#This Row],[GP 2015]]/Table1[[#This Row],[Total Assets 2015]], "x")</f>
        <v>0.32142857142857145</v>
      </c>
      <c r="AS26" s="3">
        <f xml:space="preserve"> IFERROR(Table1[[#This Row],[GP 2016]]/Table1[[#This Row],[Total Assets 2016]], "x")</f>
        <v>0.39622641509433965</v>
      </c>
      <c r="AT26" s="3">
        <f xml:space="preserve"> IFERROR(Table1[[#This Row],[GP 2017]]/Table1[[#This Row],[Total Assets 2017]], "x")</f>
        <v>0.32258064516129031</v>
      </c>
      <c r="AU26" s="3">
        <f xml:space="preserve"> IFERROR(Table1[[#This Row],[GP 2018]]/Table1[[#This Row],[Total Assets 2018]], "x")</f>
        <v>0.33783783783783783</v>
      </c>
      <c r="AV26" s="3">
        <f xml:space="preserve"> IFERROR(Table1[[#This Row],[GP 2019]]/Table1[[#This Row],[Total Assets 2019]], "x")</f>
        <v>0.35164835164835168</v>
      </c>
      <c r="AW26" s="3">
        <f xml:space="preserve"> IFERROR(Table1[[#This Row],[GP 2020]]/Table1[[#This Row],[Total Assets 2020]], "x")</f>
        <v>0.29729729729729731</v>
      </c>
      <c r="AX26" s="3">
        <f xml:space="preserve"> IFERROR(Table1[[#This Row],[GP 2021]]/Table1[[#This Row],[Total Assets 2021]], "x")</f>
        <v>0.27611940298507465</v>
      </c>
      <c r="AY26" s="3">
        <f xml:space="preserve"> IFERROR(Table1[[#This Row],[GP TTM]]/Table1[[#This Row],[Total Assets TTM]], "x")</f>
        <v>0.27611940298507465</v>
      </c>
      <c r="BA26" s="3">
        <f xml:space="preserve"> IFERROR(ABS(Table1[[#This Row],[ROA 2013]]-Table1[[#This Row],[ROA 2012]]), "x")</f>
        <v>0.12578616352201252</v>
      </c>
      <c r="BB26" s="3">
        <f xml:space="preserve"> IFERROR(ABS(Table1[[#This Row],[ROA 2014]]-Table1[[#This Row],[ROA 2013]]), "x")</f>
        <v>2.5641025641025605E-2</v>
      </c>
      <c r="BC26" s="3">
        <f xml:space="preserve"> IFERROR(ABS(Table1[[#This Row],[ROA 2015]]-Table1[[#This Row],[ROA 2014]]), "x")</f>
        <v>1.3736263736263743E-2</v>
      </c>
      <c r="BD26" s="3">
        <f xml:space="preserve"> IFERROR(ABS(Table1[[#This Row],[ROA 2016]]-Table1[[#This Row],[ROA 2015]]), "x")</f>
        <v>7.4797843665768193E-2</v>
      </c>
      <c r="BE26" s="3">
        <f xml:space="preserve"> IFERROR(ABS(Table1[[#This Row],[ROA 2017]]-Table1[[#This Row],[ROA 2016]]), "x")</f>
        <v>7.3645769933049332E-2</v>
      </c>
      <c r="BF26" s="3">
        <f xml:space="preserve"> IFERROR(ABS(Table1[[#This Row],[ROA 2018]]-Table1[[#This Row],[ROA 2017]]), "x")</f>
        <v>1.5257192676547515E-2</v>
      </c>
      <c r="BG26" s="3">
        <f xml:space="preserve"> IFERROR(ABS(Table1[[#This Row],[ROA 2019]]-Table1[[#This Row],[ROA 2018]]), "x")</f>
        <v>1.3810513810513847E-2</v>
      </c>
      <c r="BH26" s="3">
        <f xml:space="preserve"> IFERROR(ABS(Table1[[#This Row],[ROA 2020]]-Table1[[#This Row],[ROA 2019]]), "x")</f>
        <v>5.4351054351054362E-2</v>
      </c>
      <c r="BI26" s="3">
        <f xml:space="preserve"> IFERROR(ABS(Table1[[#This Row],[ROA 2021]]-Table1[[#This Row],[ROA 2020]]), "x")</f>
        <v>2.1177894312222667E-2</v>
      </c>
      <c r="BJ26" s="3">
        <f xml:space="preserve"> IFERROR(AVERAGE(Table1[[#This Row],[ROA 2013-2012]:[ROA 2021-2020]]), "x")</f>
        <v>4.646708018316198E-2</v>
      </c>
      <c r="BK26" s="3">
        <f>IFERROR(AVERAGE(Table1[[#This Row],[ROA 2012]:[ROA 2021]]), "x")</f>
        <v>0.3151711332289725</v>
      </c>
      <c r="BN26" s="1">
        <f>SUM(Table1[[#This Row],[B/M Rank]:[ROA Rank]])</f>
        <v>0</v>
      </c>
    </row>
    <row r="27" spans="1:66" x14ac:dyDescent="0.25">
      <c r="A27" s="1" t="s">
        <v>920</v>
      </c>
      <c r="B27" s="1" t="s">
        <v>921</v>
      </c>
      <c r="C27" s="1" t="s">
        <v>374</v>
      </c>
      <c r="D27" s="1" t="s">
        <v>106</v>
      </c>
      <c r="E27" s="1" t="s">
        <v>102</v>
      </c>
      <c r="F27" s="1">
        <v>19.25</v>
      </c>
      <c r="G27" s="19"/>
      <c r="H27" s="19"/>
      <c r="I27" s="19"/>
      <c r="J27" s="19"/>
      <c r="K27" s="1"/>
      <c r="L27" s="19"/>
      <c r="M27" s="1">
        <v>2012</v>
      </c>
      <c r="N27" s="1">
        <v>24.2</v>
      </c>
      <c r="O27" s="1">
        <v>27.7</v>
      </c>
      <c r="P27" s="1">
        <v>37.4</v>
      </c>
      <c r="Q27" s="1">
        <v>33.4</v>
      </c>
      <c r="R27" s="1">
        <v>26.7</v>
      </c>
      <c r="S27" s="1">
        <v>20.9</v>
      </c>
      <c r="T27" s="1">
        <v>13.5</v>
      </c>
      <c r="U27" s="1">
        <v>20.6</v>
      </c>
      <c r="V27" s="1">
        <v>22.1</v>
      </c>
      <c r="W27" s="1">
        <v>28.7</v>
      </c>
      <c r="X27" s="1">
        <v>27.7</v>
      </c>
      <c r="Z27" s="3">
        <f xml:space="preserve"> IFERROR(AVEDEV(Table1[[#This Row],[GP 2012]:[GP 2021]]) / Table1[[#This Row],[Avg GP]], "x")</f>
        <v>0.20611285266457682</v>
      </c>
      <c r="AA27" s="2">
        <f xml:space="preserve"> IFERROR(AVERAGE(Table1[[#This Row],[GP 2012]:[GP 2021]]), "x")</f>
        <v>25.519999999999996</v>
      </c>
      <c r="AB27" s="11">
        <f>Table1[Equity]/Table1[Market Capital]</f>
        <v>0.7220779220779221</v>
      </c>
      <c r="AC27" s="1">
        <v>21.7</v>
      </c>
      <c r="AD27" s="1">
        <v>23</v>
      </c>
      <c r="AE27" s="1">
        <v>34.799999999999997</v>
      </c>
      <c r="AF27" s="1">
        <v>76.2</v>
      </c>
      <c r="AG27" s="1">
        <v>62.1</v>
      </c>
      <c r="AH27" s="1">
        <v>54.7</v>
      </c>
      <c r="AI27" s="1">
        <v>28.8</v>
      </c>
      <c r="AJ27" s="1">
        <v>21.6</v>
      </c>
      <c r="AK27" s="1">
        <v>21.4</v>
      </c>
      <c r="AL27" s="1">
        <v>27.9</v>
      </c>
      <c r="AM27" s="1">
        <v>25.2</v>
      </c>
      <c r="AN27" s="1">
        <v>13.9</v>
      </c>
      <c r="AO27" s="3">
        <f xml:space="preserve"> IFERROR(Table1[[#This Row],[GP 2012]]/Table1[[#This Row],[Total Assets 2012]], "x")</f>
        <v>1.1152073732718895</v>
      </c>
      <c r="AP27" s="3">
        <f xml:space="preserve"> IFERROR(Table1[[#This Row],[GP 2013]]/Table1[[#This Row],[Total Assets 2013]], "x")</f>
        <v>1.2043478260869565</v>
      </c>
      <c r="AQ27" s="3">
        <f xml:space="preserve"> IFERROR(Table1[[#This Row],[GP 2014]]/Table1[[#This Row],[Total Assets 2014]], "x")</f>
        <v>1.0747126436781609</v>
      </c>
      <c r="AR27" s="3">
        <f xml:space="preserve"> IFERROR(Table1[[#This Row],[GP 2015]]/Table1[[#This Row],[Total Assets 2015]], "x")</f>
        <v>0.43832020997375326</v>
      </c>
      <c r="AS27" s="3">
        <f xml:space="preserve"> IFERROR(Table1[[#This Row],[GP 2016]]/Table1[[#This Row],[Total Assets 2016]], "x")</f>
        <v>0.42995169082125601</v>
      </c>
      <c r="AT27" s="3">
        <f xml:space="preserve"> IFERROR(Table1[[#This Row],[GP 2017]]/Table1[[#This Row],[Total Assets 2017]], "x")</f>
        <v>0.38208409506398533</v>
      </c>
      <c r="AU27" s="3">
        <f xml:space="preserve"> IFERROR(Table1[[#This Row],[GP 2018]]/Table1[[#This Row],[Total Assets 2018]], "x")</f>
        <v>0.46875</v>
      </c>
      <c r="AV27" s="3">
        <f xml:space="preserve"> IFERROR(Table1[[#This Row],[GP 2019]]/Table1[[#This Row],[Total Assets 2019]], "x")</f>
        <v>0.95370370370370372</v>
      </c>
      <c r="AW27" s="3">
        <f xml:space="preserve"> IFERROR(Table1[[#This Row],[GP 2020]]/Table1[[#This Row],[Total Assets 2020]], "x")</f>
        <v>1.0327102803738319</v>
      </c>
      <c r="AX27" s="3">
        <f xml:space="preserve"> IFERROR(Table1[[#This Row],[GP 2021]]/Table1[[#This Row],[Total Assets 2021]], "x")</f>
        <v>1.0286738351254481</v>
      </c>
      <c r="AY27" s="3">
        <f xml:space="preserve"> IFERROR(Table1[[#This Row],[GP TTM]]/Table1[[#This Row],[Total Assets TTM]], "x")</f>
        <v>1.0992063492063493</v>
      </c>
      <c r="BA27" s="3">
        <f xml:space="preserve"> IFERROR(ABS(Table1[[#This Row],[ROA 2013]]-Table1[[#This Row],[ROA 2012]]), "x")</f>
        <v>8.9140452815066995E-2</v>
      </c>
      <c r="BB27" s="3">
        <f xml:space="preserve"> IFERROR(ABS(Table1[[#This Row],[ROA 2014]]-Table1[[#This Row],[ROA 2013]]), "x")</f>
        <v>0.12963518240879557</v>
      </c>
      <c r="BC27" s="3">
        <f xml:space="preserve"> IFERROR(ABS(Table1[[#This Row],[ROA 2015]]-Table1[[#This Row],[ROA 2014]]), "x")</f>
        <v>0.63639243370440757</v>
      </c>
      <c r="BD27" s="3">
        <f xml:space="preserve"> IFERROR(ABS(Table1[[#This Row],[ROA 2016]]-Table1[[#This Row],[ROA 2015]]), "x")</f>
        <v>8.3685191524972558E-3</v>
      </c>
      <c r="BE27" s="3">
        <f xml:space="preserve"> IFERROR(ABS(Table1[[#This Row],[ROA 2017]]-Table1[[#This Row],[ROA 2016]]), "x")</f>
        <v>4.7867595757270676E-2</v>
      </c>
      <c r="BF27" s="3">
        <f xml:space="preserve"> IFERROR(ABS(Table1[[#This Row],[ROA 2018]]-Table1[[#This Row],[ROA 2017]]), "x")</f>
        <v>8.666590493601467E-2</v>
      </c>
      <c r="BG27" s="3">
        <f xml:space="preserve"> IFERROR(ABS(Table1[[#This Row],[ROA 2019]]-Table1[[#This Row],[ROA 2018]]), "x")</f>
        <v>0.48495370370370372</v>
      </c>
      <c r="BH27" s="3">
        <f xml:space="preserve"> IFERROR(ABS(Table1[[#This Row],[ROA 2020]]-Table1[[#This Row],[ROA 2019]]), "x")</f>
        <v>7.9006576670128226E-2</v>
      </c>
      <c r="BI27" s="3">
        <f xml:space="preserve"> IFERROR(ABS(Table1[[#This Row],[ROA 2021]]-Table1[[#This Row],[ROA 2020]]), "x")</f>
        <v>4.0364452483838686E-3</v>
      </c>
      <c r="BJ27" s="3">
        <f xml:space="preserve"> IFERROR(AVERAGE(Table1[[#This Row],[ROA 2013-2012]:[ROA 2021-2020]]), "x")</f>
        <v>0.17400742382180762</v>
      </c>
      <c r="BK27" s="3">
        <f>IFERROR(AVERAGE(Table1[[#This Row],[ROA 2012]:[ROA 2021]]), "x")</f>
        <v>0.81284616580989844</v>
      </c>
      <c r="BN27" s="1">
        <f>SUM(Table1[[#This Row],[B/M Rank]:[ROA Rank]])</f>
        <v>0</v>
      </c>
    </row>
    <row r="28" spans="1:66" x14ac:dyDescent="0.25">
      <c r="A28" s="1" t="s">
        <v>825</v>
      </c>
      <c r="B28" s="1" t="s">
        <v>826</v>
      </c>
      <c r="C28" s="1" t="s">
        <v>374</v>
      </c>
      <c r="D28" s="1" t="s">
        <v>106</v>
      </c>
      <c r="E28" s="1" t="s">
        <v>102</v>
      </c>
      <c r="F28" s="1">
        <v>19.8</v>
      </c>
      <c r="G28" s="19"/>
      <c r="H28" s="19"/>
      <c r="I28" s="19"/>
      <c r="J28" s="19"/>
      <c r="K28" s="1"/>
      <c r="L28" s="19"/>
      <c r="M28" s="1">
        <v>2012</v>
      </c>
      <c r="N28" s="1">
        <v>425.1</v>
      </c>
      <c r="O28" s="1">
        <v>456.6</v>
      </c>
      <c r="P28" s="1">
        <v>485.3</v>
      </c>
      <c r="Q28" s="1">
        <v>538.20000000000005</v>
      </c>
      <c r="R28" s="1">
        <v>541</v>
      </c>
      <c r="S28" s="1">
        <v>513.79999999999995</v>
      </c>
      <c r="T28" s="1">
        <v>349.5</v>
      </c>
      <c r="U28" s="1">
        <v>290.7</v>
      </c>
      <c r="V28" s="1">
        <v>262.3</v>
      </c>
      <c r="W28" s="1">
        <v>149.69999999999999</v>
      </c>
      <c r="X28" s="1">
        <v>165.8</v>
      </c>
      <c r="Z28" s="3">
        <f xml:space="preserve"> IFERROR(AVEDEV(Table1[[#This Row],[GP 2012]:[GP 2021]]) / Table1[[#This Row],[Avg GP]], "x")</f>
        <v>0.27549972583619964</v>
      </c>
      <c r="AA28" s="2">
        <f xml:space="preserve"> IFERROR(AVERAGE(Table1[[#This Row],[GP 2012]:[GP 2021]]), "x")</f>
        <v>401.21999999999997</v>
      </c>
      <c r="AB28" s="11">
        <f>Table1[Equity]/Table1[Market Capital]</f>
        <v>3.1111111111111112</v>
      </c>
      <c r="AC28" s="1">
        <v>483.6</v>
      </c>
      <c r="AD28" s="1">
        <v>531.6</v>
      </c>
      <c r="AE28" s="1">
        <v>685.2</v>
      </c>
      <c r="AF28" s="1">
        <v>938.6</v>
      </c>
      <c r="AG28" s="1">
        <v>900.7</v>
      </c>
      <c r="AH28" s="1">
        <v>789.9</v>
      </c>
      <c r="AI28" s="1">
        <v>641.5</v>
      </c>
      <c r="AJ28" s="1">
        <v>374.9</v>
      </c>
      <c r="AK28" s="1">
        <v>580.70000000000005</v>
      </c>
      <c r="AL28" s="1">
        <v>372.7</v>
      </c>
      <c r="AM28" s="1">
        <v>310.3</v>
      </c>
      <c r="AN28" s="1">
        <v>61.6</v>
      </c>
      <c r="AO28" s="3">
        <f xml:space="preserve"> IFERROR(Table1[[#This Row],[GP 2012]]/Table1[[#This Row],[Total Assets 2012]], "x")</f>
        <v>0.87903225806451613</v>
      </c>
      <c r="AP28" s="3">
        <f xml:space="preserve"> IFERROR(Table1[[#This Row],[GP 2013]]/Table1[[#This Row],[Total Assets 2013]], "x")</f>
        <v>0.85891647855530473</v>
      </c>
      <c r="AQ28" s="3">
        <f xml:space="preserve"> IFERROR(Table1[[#This Row],[GP 2014]]/Table1[[#This Row],[Total Assets 2014]], "x")</f>
        <v>0.70826036193812025</v>
      </c>
      <c r="AR28" s="3">
        <f xml:space="preserve"> IFERROR(Table1[[#This Row],[GP 2015]]/Table1[[#This Row],[Total Assets 2015]], "x")</f>
        <v>0.57340720221606656</v>
      </c>
      <c r="AS28" s="3">
        <f xml:space="preserve"> IFERROR(Table1[[#This Row],[GP 2016]]/Table1[[#This Row],[Total Assets 2016]], "x")</f>
        <v>0.60064394359942264</v>
      </c>
      <c r="AT28" s="3">
        <f xml:space="preserve"> IFERROR(Table1[[#This Row],[GP 2017]]/Table1[[#This Row],[Total Assets 2017]], "x")</f>
        <v>0.65046208380807691</v>
      </c>
      <c r="AU28" s="3">
        <f xml:space="preserve"> IFERROR(Table1[[#This Row],[GP 2018]]/Table1[[#This Row],[Total Assets 2018]], "x")</f>
        <v>0.54481683554169913</v>
      </c>
      <c r="AV28" s="3">
        <f xml:space="preserve"> IFERROR(Table1[[#This Row],[GP 2019]]/Table1[[#This Row],[Total Assets 2019]], "x")</f>
        <v>0.77540677514003731</v>
      </c>
      <c r="AW28" s="3">
        <f xml:space="preserve"> IFERROR(Table1[[#This Row],[GP 2020]]/Table1[[#This Row],[Total Assets 2020]], "x")</f>
        <v>0.45169622868951265</v>
      </c>
      <c r="AX28" s="3">
        <f xml:space="preserve"> IFERROR(Table1[[#This Row],[GP 2021]]/Table1[[#This Row],[Total Assets 2021]], "x")</f>
        <v>0.40166353635631874</v>
      </c>
      <c r="AY28" s="3">
        <f xml:space="preserve"> IFERROR(Table1[[#This Row],[GP TTM]]/Table1[[#This Row],[Total Assets TTM]], "x")</f>
        <v>0.53432162423461171</v>
      </c>
      <c r="BA28" s="3">
        <f xml:space="preserve"> IFERROR(ABS(Table1[[#This Row],[ROA 2013]]-Table1[[#This Row],[ROA 2012]]), "x")</f>
        <v>2.0115779509211396E-2</v>
      </c>
      <c r="BB28" s="3">
        <f xml:space="preserve"> IFERROR(ABS(Table1[[#This Row],[ROA 2014]]-Table1[[#This Row],[ROA 2013]]), "x")</f>
        <v>0.15065611661718448</v>
      </c>
      <c r="BC28" s="3">
        <f xml:space="preserve"> IFERROR(ABS(Table1[[#This Row],[ROA 2015]]-Table1[[#This Row],[ROA 2014]]), "x")</f>
        <v>0.13485315972205369</v>
      </c>
      <c r="BD28" s="3">
        <f xml:space="preserve"> IFERROR(ABS(Table1[[#This Row],[ROA 2016]]-Table1[[#This Row],[ROA 2015]]), "x")</f>
        <v>2.7236741383356078E-2</v>
      </c>
      <c r="BE28" s="3">
        <f xml:space="preserve"> IFERROR(ABS(Table1[[#This Row],[ROA 2017]]-Table1[[#This Row],[ROA 2016]]), "x")</f>
        <v>4.9818140208654271E-2</v>
      </c>
      <c r="BF28" s="3">
        <f xml:space="preserve"> IFERROR(ABS(Table1[[#This Row],[ROA 2018]]-Table1[[#This Row],[ROA 2017]]), "x")</f>
        <v>0.10564524826637778</v>
      </c>
      <c r="BG28" s="3">
        <f xml:space="preserve"> IFERROR(ABS(Table1[[#This Row],[ROA 2019]]-Table1[[#This Row],[ROA 2018]]), "x")</f>
        <v>0.23058993959833818</v>
      </c>
      <c r="BH28" s="3">
        <f xml:space="preserve"> IFERROR(ABS(Table1[[#This Row],[ROA 2020]]-Table1[[#This Row],[ROA 2019]]), "x")</f>
        <v>0.32371054645052466</v>
      </c>
      <c r="BI28" s="3">
        <f xml:space="preserve"> IFERROR(ABS(Table1[[#This Row],[ROA 2021]]-Table1[[#This Row],[ROA 2020]]), "x")</f>
        <v>5.0032692333193907E-2</v>
      </c>
      <c r="BJ28" s="3">
        <f xml:space="preserve"> IFERROR(AVERAGE(Table1[[#This Row],[ROA 2013-2012]:[ROA 2021-2020]]), "x")</f>
        <v>0.12140648489876606</v>
      </c>
      <c r="BK28" s="3">
        <f>IFERROR(AVERAGE(Table1[[#This Row],[ROA 2012]:[ROA 2021]]), "x")</f>
        <v>0.64443057039090745</v>
      </c>
      <c r="BN28" s="1">
        <f>SUM(Table1[[#This Row],[B/M Rank]:[ROA Rank]])</f>
        <v>0</v>
      </c>
    </row>
    <row r="29" spans="1:66" x14ac:dyDescent="0.25">
      <c r="A29" s="1" t="s">
        <v>901</v>
      </c>
      <c r="B29" s="1" t="s">
        <v>902</v>
      </c>
      <c r="C29" s="1" t="s">
        <v>410</v>
      </c>
      <c r="D29" s="1" t="s">
        <v>263</v>
      </c>
      <c r="E29" s="1" t="s">
        <v>102</v>
      </c>
      <c r="F29" s="1">
        <v>21.31</v>
      </c>
      <c r="G29" s="19"/>
      <c r="H29" s="19"/>
      <c r="I29" s="19"/>
      <c r="J29" s="19"/>
      <c r="K29" s="1"/>
      <c r="L29" s="19"/>
      <c r="M29" s="1">
        <v>2019</v>
      </c>
      <c r="V29" s="1">
        <v>3.2</v>
      </c>
      <c r="W29" s="1">
        <v>4</v>
      </c>
      <c r="X29" s="1">
        <v>4</v>
      </c>
      <c r="Z29" s="3">
        <f xml:space="preserve"> IFERROR(AVEDEV(Table1[[#This Row],[GP 2012]:[GP 2021]]) / Table1[[#This Row],[Avg GP]], "x")</f>
        <v>0.11111111111111108</v>
      </c>
      <c r="AA29" s="2">
        <f xml:space="preserve"> IFERROR(AVERAGE(Table1[[#This Row],[GP 2012]:[GP 2021]]), "x")</f>
        <v>3.6</v>
      </c>
      <c r="AB29" s="11" t="e">
        <f>Table1[Equity]/Table1[Market Capital]</f>
        <v>#VALUE!</v>
      </c>
      <c r="AK29" s="1">
        <v>6.2</v>
      </c>
      <c r="AL29" s="1">
        <v>5.4</v>
      </c>
      <c r="AM29" s="1">
        <v>5.4</v>
      </c>
      <c r="AN29" s="1" t="s">
        <v>1035</v>
      </c>
      <c r="AO29" s="3" t="str">
        <f xml:space="preserve"> IFERROR(Table1[[#This Row],[GP 2012]]/Table1[[#This Row],[Total Assets 2012]], "x")</f>
        <v>x</v>
      </c>
      <c r="AP29" s="3" t="str">
        <f xml:space="preserve"> IFERROR(Table1[[#This Row],[GP 2013]]/Table1[[#This Row],[Total Assets 2013]], "x")</f>
        <v>x</v>
      </c>
      <c r="AQ29" s="3" t="str">
        <f xml:space="preserve"> IFERROR(Table1[[#This Row],[GP 2014]]/Table1[[#This Row],[Total Assets 2014]], "x")</f>
        <v>x</v>
      </c>
      <c r="AR29" s="3" t="str">
        <f xml:space="preserve"> IFERROR(Table1[[#This Row],[GP 2015]]/Table1[[#This Row],[Total Assets 2015]], "x")</f>
        <v>x</v>
      </c>
      <c r="AS29" s="3" t="str">
        <f xml:space="preserve"> IFERROR(Table1[[#This Row],[GP 2016]]/Table1[[#This Row],[Total Assets 2016]], "x")</f>
        <v>x</v>
      </c>
      <c r="AT29" s="3" t="str">
        <f xml:space="preserve"> IFERROR(Table1[[#This Row],[GP 2017]]/Table1[[#This Row],[Total Assets 2017]], "x")</f>
        <v>x</v>
      </c>
      <c r="AU29" s="3" t="str">
        <f xml:space="preserve"> IFERROR(Table1[[#This Row],[GP 2018]]/Table1[[#This Row],[Total Assets 2018]], "x")</f>
        <v>x</v>
      </c>
      <c r="AV29" s="3" t="str">
        <f xml:space="preserve"> IFERROR(Table1[[#This Row],[GP 2019]]/Table1[[#This Row],[Total Assets 2019]], "x")</f>
        <v>x</v>
      </c>
      <c r="AW29" s="3">
        <f xml:space="preserve"> IFERROR(Table1[[#This Row],[GP 2020]]/Table1[[#This Row],[Total Assets 2020]], "x")</f>
        <v>0.5161290322580645</v>
      </c>
      <c r="AX29" s="3">
        <f xml:space="preserve"> IFERROR(Table1[[#This Row],[GP 2021]]/Table1[[#This Row],[Total Assets 2021]], "x")</f>
        <v>0.7407407407407407</v>
      </c>
      <c r="AY29" s="3">
        <f xml:space="preserve"> IFERROR(Table1[[#This Row],[GP TTM]]/Table1[[#This Row],[Total Assets TTM]], "x")</f>
        <v>0.7407407407407407</v>
      </c>
      <c r="BA29" s="3" t="str">
        <f xml:space="preserve"> IFERROR(ABS(Table1[[#This Row],[ROA 2013]]-Table1[[#This Row],[ROA 2012]]), "x")</f>
        <v>x</v>
      </c>
      <c r="BB29" s="3" t="str">
        <f xml:space="preserve"> IFERROR(ABS(Table1[[#This Row],[ROA 2014]]-Table1[[#This Row],[ROA 2013]]), "x")</f>
        <v>x</v>
      </c>
      <c r="BC29" s="3" t="str">
        <f xml:space="preserve"> IFERROR(ABS(Table1[[#This Row],[ROA 2015]]-Table1[[#This Row],[ROA 2014]]), "x")</f>
        <v>x</v>
      </c>
      <c r="BD29" s="3" t="str">
        <f xml:space="preserve"> IFERROR(ABS(Table1[[#This Row],[ROA 2016]]-Table1[[#This Row],[ROA 2015]]), "x")</f>
        <v>x</v>
      </c>
      <c r="BE29" s="3" t="str">
        <f xml:space="preserve"> IFERROR(ABS(Table1[[#This Row],[ROA 2017]]-Table1[[#This Row],[ROA 2016]]), "x")</f>
        <v>x</v>
      </c>
      <c r="BF29" s="3" t="str">
        <f xml:space="preserve"> IFERROR(ABS(Table1[[#This Row],[ROA 2018]]-Table1[[#This Row],[ROA 2017]]), "x")</f>
        <v>x</v>
      </c>
      <c r="BG29" s="3" t="str">
        <f xml:space="preserve"> IFERROR(ABS(Table1[[#This Row],[ROA 2019]]-Table1[[#This Row],[ROA 2018]]), "x")</f>
        <v>x</v>
      </c>
      <c r="BH29" s="3" t="str">
        <f xml:space="preserve"> IFERROR(ABS(Table1[[#This Row],[ROA 2020]]-Table1[[#This Row],[ROA 2019]]), "x")</f>
        <v>x</v>
      </c>
      <c r="BI29" s="3">
        <f xml:space="preserve"> IFERROR(ABS(Table1[[#This Row],[ROA 2021]]-Table1[[#This Row],[ROA 2020]]), "x")</f>
        <v>0.2246117084826762</v>
      </c>
      <c r="BJ29" s="3">
        <f xml:space="preserve"> IFERROR(AVERAGE(Table1[[#This Row],[ROA 2013-2012]:[ROA 2021-2020]]), "x")</f>
        <v>0.2246117084826762</v>
      </c>
      <c r="BK29" s="3">
        <f>IFERROR(AVERAGE(Table1[[#This Row],[ROA 2012]:[ROA 2021]]), "x")</f>
        <v>0.6284348864994026</v>
      </c>
      <c r="BN29" s="1">
        <f>SUM(Table1[[#This Row],[B/M Rank]:[ROA Rank]])</f>
        <v>0</v>
      </c>
    </row>
    <row r="30" spans="1:66" x14ac:dyDescent="0.25">
      <c r="A30" s="1" t="s">
        <v>905</v>
      </c>
      <c r="B30" s="1" t="s">
        <v>906</v>
      </c>
      <c r="C30" s="1" t="s">
        <v>410</v>
      </c>
      <c r="D30" s="1" t="s">
        <v>263</v>
      </c>
      <c r="E30" s="1" t="s">
        <v>102</v>
      </c>
      <c r="F30" s="1">
        <v>23.53</v>
      </c>
      <c r="G30" s="19"/>
      <c r="H30" s="19"/>
      <c r="I30" s="19"/>
      <c r="J30" s="19"/>
      <c r="K30" s="1"/>
      <c r="L30" s="19"/>
      <c r="M30" s="1">
        <v>2012</v>
      </c>
      <c r="N30" s="1">
        <v>0</v>
      </c>
      <c r="O30" s="1">
        <v>1.5</v>
      </c>
      <c r="P30" s="1">
        <v>-1</v>
      </c>
      <c r="Q30" s="1">
        <v>4.5</v>
      </c>
      <c r="R30" s="1">
        <v>11.9</v>
      </c>
      <c r="S30" s="1">
        <v>24.1</v>
      </c>
      <c r="T30" s="1">
        <v>12.6</v>
      </c>
      <c r="U30" s="1">
        <v>9.9</v>
      </c>
      <c r="V30" s="1">
        <v>2.2999999999999998</v>
      </c>
      <c r="W30" s="1">
        <v>19</v>
      </c>
      <c r="X30" s="1">
        <v>19</v>
      </c>
      <c r="Z30" s="3">
        <f xml:space="preserve"> IFERROR(AVEDEV(Table1[[#This Row],[GP 2012]:[GP 2021]]) / Table1[[#This Row],[Avg GP]], "x")</f>
        <v>0.82783018867924529</v>
      </c>
      <c r="AA30" s="2">
        <f xml:space="preserve"> IFERROR(AVERAGE(Table1[[#This Row],[GP 2012]:[GP 2021]]), "x")</f>
        <v>8.48</v>
      </c>
      <c r="AB30" s="11">
        <f>Table1[Equity]/Table1[Market Capital]</f>
        <v>0.3824904377390565</v>
      </c>
      <c r="AC30" s="1">
        <v>4.9000000000000004</v>
      </c>
      <c r="AD30" s="1">
        <v>11.3</v>
      </c>
      <c r="AE30" s="1">
        <v>19</v>
      </c>
      <c r="AF30" s="1">
        <v>13.5</v>
      </c>
      <c r="AG30" s="1">
        <v>18.100000000000001</v>
      </c>
      <c r="AH30" s="1">
        <v>46</v>
      </c>
      <c r="AI30" s="1">
        <v>40.299999999999997</v>
      </c>
      <c r="AJ30" s="1">
        <v>21.1</v>
      </c>
      <c r="AK30" s="1">
        <v>45.7</v>
      </c>
      <c r="AL30" s="1">
        <v>37.6</v>
      </c>
      <c r="AM30" s="1">
        <v>37.6</v>
      </c>
      <c r="AN30" s="1">
        <v>9</v>
      </c>
      <c r="AO30" s="3">
        <f xml:space="preserve"> IFERROR(Table1[[#This Row],[GP 2012]]/Table1[[#This Row],[Total Assets 2012]], "x")</f>
        <v>0</v>
      </c>
      <c r="AP30" s="3">
        <f xml:space="preserve"> IFERROR(Table1[[#This Row],[GP 2013]]/Table1[[#This Row],[Total Assets 2013]], "x")</f>
        <v>0.13274336283185839</v>
      </c>
      <c r="AQ30" s="3">
        <f xml:space="preserve"> IFERROR(Table1[[#This Row],[GP 2014]]/Table1[[#This Row],[Total Assets 2014]], "x")</f>
        <v>-5.2631578947368418E-2</v>
      </c>
      <c r="AR30" s="3">
        <f xml:space="preserve"> IFERROR(Table1[[#This Row],[GP 2015]]/Table1[[#This Row],[Total Assets 2015]], "x")</f>
        <v>0.33333333333333331</v>
      </c>
      <c r="AS30" s="3">
        <f xml:space="preserve"> IFERROR(Table1[[#This Row],[GP 2016]]/Table1[[#This Row],[Total Assets 2016]], "x")</f>
        <v>0.65745856353591159</v>
      </c>
      <c r="AT30" s="3">
        <f xml:space="preserve"> IFERROR(Table1[[#This Row],[GP 2017]]/Table1[[#This Row],[Total Assets 2017]], "x")</f>
        <v>0.52391304347826095</v>
      </c>
      <c r="AU30" s="3">
        <f xml:space="preserve"> IFERROR(Table1[[#This Row],[GP 2018]]/Table1[[#This Row],[Total Assets 2018]], "x")</f>
        <v>0.31265508684863524</v>
      </c>
      <c r="AV30" s="3">
        <f xml:space="preserve"> IFERROR(Table1[[#This Row],[GP 2019]]/Table1[[#This Row],[Total Assets 2019]], "x")</f>
        <v>0.46919431279620849</v>
      </c>
      <c r="AW30" s="3">
        <f xml:space="preserve"> IFERROR(Table1[[#This Row],[GP 2020]]/Table1[[#This Row],[Total Assets 2020]], "x")</f>
        <v>5.032822757111597E-2</v>
      </c>
      <c r="AX30" s="3">
        <f xml:space="preserve"> IFERROR(Table1[[#This Row],[GP 2021]]/Table1[[#This Row],[Total Assets 2021]], "x")</f>
        <v>0.50531914893617025</v>
      </c>
      <c r="AY30" s="3">
        <f xml:space="preserve"> IFERROR(Table1[[#This Row],[GP TTM]]/Table1[[#This Row],[Total Assets TTM]], "x")</f>
        <v>0.50531914893617025</v>
      </c>
      <c r="BA30" s="3">
        <f xml:space="preserve"> IFERROR(ABS(Table1[[#This Row],[ROA 2013]]-Table1[[#This Row],[ROA 2012]]), "x")</f>
        <v>0.13274336283185839</v>
      </c>
      <c r="BB30" s="3">
        <f xml:space="preserve"> IFERROR(ABS(Table1[[#This Row],[ROA 2014]]-Table1[[#This Row],[ROA 2013]]), "x")</f>
        <v>0.18537494177922681</v>
      </c>
      <c r="BC30" s="3">
        <f xml:space="preserve"> IFERROR(ABS(Table1[[#This Row],[ROA 2015]]-Table1[[#This Row],[ROA 2014]]), "x")</f>
        <v>0.38596491228070173</v>
      </c>
      <c r="BD30" s="3">
        <f xml:space="preserve"> IFERROR(ABS(Table1[[#This Row],[ROA 2016]]-Table1[[#This Row],[ROA 2015]]), "x")</f>
        <v>0.32412523020257827</v>
      </c>
      <c r="BE30" s="3">
        <f xml:space="preserve"> IFERROR(ABS(Table1[[#This Row],[ROA 2017]]-Table1[[#This Row],[ROA 2016]]), "x")</f>
        <v>0.13354552005765064</v>
      </c>
      <c r="BF30" s="3">
        <f xml:space="preserve"> IFERROR(ABS(Table1[[#This Row],[ROA 2018]]-Table1[[#This Row],[ROA 2017]]), "x")</f>
        <v>0.21125795662962571</v>
      </c>
      <c r="BG30" s="3">
        <f xml:space="preserve"> IFERROR(ABS(Table1[[#This Row],[ROA 2019]]-Table1[[#This Row],[ROA 2018]]), "x")</f>
        <v>0.15653922594757325</v>
      </c>
      <c r="BH30" s="3">
        <f xml:space="preserve"> IFERROR(ABS(Table1[[#This Row],[ROA 2020]]-Table1[[#This Row],[ROA 2019]]), "x")</f>
        <v>0.4188660852250925</v>
      </c>
      <c r="BI30" s="3">
        <f xml:space="preserve"> IFERROR(ABS(Table1[[#This Row],[ROA 2021]]-Table1[[#This Row],[ROA 2020]]), "x")</f>
        <v>0.45499092136505426</v>
      </c>
      <c r="BJ30" s="3">
        <f xml:space="preserve"> IFERROR(AVERAGE(Table1[[#This Row],[ROA 2013-2012]:[ROA 2021-2020]]), "x")</f>
        <v>0.2670453507021513</v>
      </c>
      <c r="BK30" s="3">
        <f>IFERROR(AVERAGE(Table1[[#This Row],[ROA 2012]:[ROA 2021]]), "x")</f>
        <v>0.29323135003841261</v>
      </c>
      <c r="BN30" s="1">
        <f>SUM(Table1[[#This Row],[B/M Rank]:[ROA Rank]])</f>
        <v>0</v>
      </c>
    </row>
    <row r="31" spans="1:66" x14ac:dyDescent="0.25">
      <c r="A31" s="1" t="s">
        <v>744</v>
      </c>
      <c r="B31" s="1" t="s">
        <v>745</v>
      </c>
      <c r="C31" s="1" t="s">
        <v>262</v>
      </c>
      <c r="D31" s="1" t="s">
        <v>263</v>
      </c>
      <c r="E31" s="1" t="s">
        <v>102</v>
      </c>
      <c r="F31" s="1">
        <v>24.85</v>
      </c>
      <c r="G31" s="19"/>
      <c r="H31" s="19"/>
      <c r="I31" s="19"/>
      <c r="J31" s="19"/>
      <c r="K31" s="1"/>
      <c r="L31" s="19"/>
      <c r="M31" s="1">
        <v>2012</v>
      </c>
      <c r="N31" s="1">
        <v>2.9</v>
      </c>
      <c r="O31" s="1">
        <v>3.6</v>
      </c>
      <c r="P31" s="1">
        <v>3.5</v>
      </c>
      <c r="Q31" s="1">
        <v>3.2</v>
      </c>
      <c r="R31" s="1">
        <v>2.9</v>
      </c>
      <c r="S31" s="1">
        <v>5.5</v>
      </c>
      <c r="T31" s="1">
        <v>5.9</v>
      </c>
      <c r="U31" s="1">
        <v>6.1</v>
      </c>
      <c r="V31" s="1">
        <v>7.3</v>
      </c>
      <c r="W31" s="1">
        <v>4.8</v>
      </c>
      <c r="X31" s="1">
        <v>4.9000000000000004</v>
      </c>
      <c r="Z31" s="3">
        <f xml:space="preserve"> IFERROR(AVEDEV(Table1[[#This Row],[GP 2012]:[GP 2021]]) / Table1[[#This Row],[Avg GP]], "x")</f>
        <v>0.2954048140043764</v>
      </c>
      <c r="AA31" s="2">
        <f xml:space="preserve"> IFERROR(AVERAGE(Table1[[#This Row],[GP 2012]:[GP 2021]]), "x")</f>
        <v>4.5699999999999994</v>
      </c>
      <c r="AB31" s="11">
        <f>Table1[Equity]/Table1[Market Capital]</f>
        <v>0.3782696177062374</v>
      </c>
      <c r="AC31" s="1">
        <v>8.6</v>
      </c>
      <c r="AD31" s="1">
        <v>8.9</v>
      </c>
      <c r="AE31" s="1">
        <v>9.1</v>
      </c>
      <c r="AF31" s="1">
        <v>9.6999999999999993</v>
      </c>
      <c r="AG31" s="1">
        <v>9.4</v>
      </c>
      <c r="AH31" s="1">
        <v>11.3</v>
      </c>
      <c r="AI31" s="1">
        <v>11.5</v>
      </c>
      <c r="AJ31" s="1">
        <v>13.5</v>
      </c>
      <c r="AK31" s="1">
        <v>15.9</v>
      </c>
      <c r="AL31" s="1">
        <v>17</v>
      </c>
      <c r="AM31" s="1">
        <v>21.8</v>
      </c>
      <c r="AN31" s="1">
        <v>9.4</v>
      </c>
      <c r="AO31" s="3">
        <f xml:space="preserve"> IFERROR(Table1[[#This Row],[GP 2012]]/Table1[[#This Row],[Total Assets 2012]], "x")</f>
        <v>0.33720930232558138</v>
      </c>
      <c r="AP31" s="3">
        <f xml:space="preserve"> IFERROR(Table1[[#This Row],[GP 2013]]/Table1[[#This Row],[Total Assets 2013]], "x")</f>
        <v>0.4044943820224719</v>
      </c>
      <c r="AQ31" s="3">
        <f xml:space="preserve"> IFERROR(Table1[[#This Row],[GP 2014]]/Table1[[#This Row],[Total Assets 2014]], "x")</f>
        <v>0.38461538461538464</v>
      </c>
      <c r="AR31" s="3">
        <f xml:space="preserve"> IFERROR(Table1[[#This Row],[GP 2015]]/Table1[[#This Row],[Total Assets 2015]], "x")</f>
        <v>0.32989690721649489</v>
      </c>
      <c r="AS31" s="3">
        <f xml:space="preserve"> IFERROR(Table1[[#This Row],[GP 2016]]/Table1[[#This Row],[Total Assets 2016]], "x")</f>
        <v>0.30851063829787234</v>
      </c>
      <c r="AT31" s="3">
        <f xml:space="preserve"> IFERROR(Table1[[#This Row],[GP 2017]]/Table1[[#This Row],[Total Assets 2017]], "x")</f>
        <v>0.48672566371681414</v>
      </c>
      <c r="AU31" s="3">
        <f xml:space="preserve"> IFERROR(Table1[[#This Row],[GP 2018]]/Table1[[#This Row],[Total Assets 2018]], "x")</f>
        <v>0.5130434782608696</v>
      </c>
      <c r="AV31" s="3">
        <f xml:space="preserve"> IFERROR(Table1[[#This Row],[GP 2019]]/Table1[[#This Row],[Total Assets 2019]], "x")</f>
        <v>0.45185185185185184</v>
      </c>
      <c r="AW31" s="3">
        <f xml:space="preserve"> IFERROR(Table1[[#This Row],[GP 2020]]/Table1[[#This Row],[Total Assets 2020]], "x")</f>
        <v>0.45911949685534587</v>
      </c>
      <c r="AX31" s="3">
        <f xml:space="preserve"> IFERROR(Table1[[#This Row],[GP 2021]]/Table1[[#This Row],[Total Assets 2021]], "x")</f>
        <v>0.28235294117647058</v>
      </c>
      <c r="AY31" s="3">
        <f xml:space="preserve"> IFERROR(Table1[[#This Row],[GP TTM]]/Table1[[#This Row],[Total Assets TTM]], "x")</f>
        <v>0.22477064220183487</v>
      </c>
      <c r="BA31" s="3">
        <f xml:space="preserve"> IFERROR(ABS(Table1[[#This Row],[ROA 2013]]-Table1[[#This Row],[ROA 2012]]), "x")</f>
        <v>6.7285079696890515E-2</v>
      </c>
      <c r="BB31" s="3">
        <f xml:space="preserve"> IFERROR(ABS(Table1[[#This Row],[ROA 2014]]-Table1[[#This Row],[ROA 2013]]), "x")</f>
        <v>1.9878997407087262E-2</v>
      </c>
      <c r="BC31" s="3">
        <f xml:space="preserve"> IFERROR(ABS(Table1[[#This Row],[ROA 2015]]-Table1[[#This Row],[ROA 2014]]), "x")</f>
        <v>5.4718477398889742E-2</v>
      </c>
      <c r="BD31" s="3">
        <f xml:space="preserve"> IFERROR(ABS(Table1[[#This Row],[ROA 2016]]-Table1[[#This Row],[ROA 2015]]), "x")</f>
        <v>2.1386268918622553E-2</v>
      </c>
      <c r="BE31" s="3">
        <f xml:space="preserve"> IFERROR(ABS(Table1[[#This Row],[ROA 2017]]-Table1[[#This Row],[ROA 2016]]), "x")</f>
        <v>0.1782150254189418</v>
      </c>
      <c r="BF31" s="3">
        <f xml:space="preserve"> IFERROR(ABS(Table1[[#This Row],[ROA 2018]]-Table1[[#This Row],[ROA 2017]]), "x")</f>
        <v>2.6317814544055462E-2</v>
      </c>
      <c r="BG31" s="3">
        <f xml:space="preserve"> IFERROR(ABS(Table1[[#This Row],[ROA 2019]]-Table1[[#This Row],[ROA 2018]]), "x")</f>
        <v>6.1191626409017763E-2</v>
      </c>
      <c r="BH31" s="3">
        <f xml:space="preserve"> IFERROR(ABS(Table1[[#This Row],[ROA 2020]]-Table1[[#This Row],[ROA 2019]]), "x")</f>
        <v>7.2676450034940276E-3</v>
      </c>
      <c r="BI31" s="3">
        <f xml:space="preserve"> IFERROR(ABS(Table1[[#This Row],[ROA 2021]]-Table1[[#This Row],[ROA 2020]]), "x")</f>
        <v>0.17676655567887528</v>
      </c>
      <c r="BJ31" s="3">
        <f xml:space="preserve"> IFERROR(AVERAGE(Table1[[#This Row],[ROA 2013-2012]:[ROA 2021-2020]]), "x")</f>
        <v>6.8114165608430477E-2</v>
      </c>
      <c r="BK31" s="3">
        <f>IFERROR(AVERAGE(Table1[[#This Row],[ROA 2012]:[ROA 2021]]), "x")</f>
        <v>0.39578200463391572</v>
      </c>
      <c r="BN31" s="1">
        <f>SUM(Table1[[#This Row],[B/M Rank]:[ROA Rank]])</f>
        <v>0</v>
      </c>
    </row>
    <row r="32" spans="1:66" x14ac:dyDescent="0.25">
      <c r="A32" s="1" t="s">
        <v>717</v>
      </c>
      <c r="B32" s="1" t="s">
        <v>718</v>
      </c>
      <c r="C32" s="1" t="s">
        <v>1039</v>
      </c>
      <c r="D32" s="1" t="s">
        <v>106</v>
      </c>
      <c r="E32" s="1" t="s">
        <v>102</v>
      </c>
      <c r="F32" s="1">
        <v>24.95</v>
      </c>
      <c r="G32" s="19"/>
      <c r="H32" s="19"/>
      <c r="I32" s="19"/>
      <c r="J32" s="19"/>
      <c r="K32" s="1"/>
      <c r="L32" s="19"/>
      <c r="M32" s="1">
        <v>2016</v>
      </c>
      <c r="R32" s="1">
        <v>16.8</v>
      </c>
      <c r="S32" s="1">
        <v>19.7</v>
      </c>
      <c r="T32" s="1">
        <v>21.6</v>
      </c>
      <c r="U32" s="1">
        <v>23.5</v>
      </c>
      <c r="V32" s="1">
        <v>30.2</v>
      </c>
      <c r="W32" s="1">
        <v>41.5</v>
      </c>
      <c r="X32" s="1">
        <v>41.5</v>
      </c>
      <c r="Z32" s="3">
        <f xml:space="preserve"> IFERROR(AVEDEV(Table1[[#This Row],[GP 2012]:[GP 2021]]) / Table1[[#This Row],[Avg GP]], "x")</f>
        <v>0.26875407697325504</v>
      </c>
      <c r="AA32" s="2">
        <f xml:space="preserve"> IFERROR(AVERAGE(Table1[[#This Row],[GP 2012]:[GP 2021]]), "x")</f>
        <v>25.55</v>
      </c>
      <c r="AB32" s="11">
        <f>Table1[Equity]/Table1[Market Capital]</f>
        <v>2.0480961923847696</v>
      </c>
      <c r="AG32" s="1">
        <v>40.799999999999997</v>
      </c>
      <c r="AH32" s="1">
        <v>43.4</v>
      </c>
      <c r="AI32" s="1">
        <v>44.8</v>
      </c>
      <c r="AJ32" s="1">
        <v>35.1</v>
      </c>
      <c r="AK32" s="1">
        <v>70</v>
      </c>
      <c r="AL32" s="1">
        <v>96.4</v>
      </c>
      <c r="AM32" s="1">
        <v>96.4</v>
      </c>
      <c r="AN32" s="1">
        <v>51.1</v>
      </c>
      <c r="AO32" s="3" t="str">
        <f xml:space="preserve"> IFERROR(Table1[[#This Row],[GP 2012]]/Table1[[#This Row],[Total Assets 2012]], "x")</f>
        <v>x</v>
      </c>
      <c r="AP32" s="3" t="str">
        <f xml:space="preserve"> IFERROR(Table1[[#This Row],[GP 2013]]/Table1[[#This Row],[Total Assets 2013]], "x")</f>
        <v>x</v>
      </c>
      <c r="AQ32" s="3" t="str">
        <f xml:space="preserve"> IFERROR(Table1[[#This Row],[GP 2014]]/Table1[[#This Row],[Total Assets 2014]], "x")</f>
        <v>x</v>
      </c>
      <c r="AR32" s="3" t="str">
        <f xml:space="preserve"> IFERROR(Table1[[#This Row],[GP 2015]]/Table1[[#This Row],[Total Assets 2015]], "x")</f>
        <v>x</v>
      </c>
      <c r="AS32" s="3">
        <f xml:space="preserve"> IFERROR(Table1[[#This Row],[GP 2016]]/Table1[[#This Row],[Total Assets 2016]], "x")</f>
        <v>0.41176470588235298</v>
      </c>
      <c r="AT32" s="3">
        <f xml:space="preserve"> IFERROR(Table1[[#This Row],[GP 2017]]/Table1[[#This Row],[Total Assets 2017]], "x")</f>
        <v>0.45391705069124422</v>
      </c>
      <c r="AU32" s="3">
        <f xml:space="preserve"> IFERROR(Table1[[#This Row],[GP 2018]]/Table1[[#This Row],[Total Assets 2018]], "x")</f>
        <v>0.48214285714285721</v>
      </c>
      <c r="AV32" s="3">
        <f xml:space="preserve"> IFERROR(Table1[[#This Row],[GP 2019]]/Table1[[#This Row],[Total Assets 2019]], "x")</f>
        <v>0.66951566951566954</v>
      </c>
      <c r="AW32" s="3">
        <f xml:space="preserve"> IFERROR(Table1[[#This Row],[GP 2020]]/Table1[[#This Row],[Total Assets 2020]], "x")</f>
        <v>0.43142857142857144</v>
      </c>
      <c r="AX32" s="3">
        <f xml:space="preserve"> IFERROR(Table1[[#This Row],[GP 2021]]/Table1[[#This Row],[Total Assets 2021]], "x")</f>
        <v>0.43049792531120329</v>
      </c>
      <c r="AY32" s="3">
        <f xml:space="preserve"> IFERROR(Table1[[#This Row],[GP TTM]]/Table1[[#This Row],[Total Assets TTM]], "x")</f>
        <v>0.43049792531120329</v>
      </c>
      <c r="BA32" s="3" t="str">
        <f xml:space="preserve"> IFERROR(ABS(Table1[[#This Row],[ROA 2013]]-Table1[[#This Row],[ROA 2012]]), "x")</f>
        <v>x</v>
      </c>
      <c r="BB32" s="3" t="str">
        <f xml:space="preserve"> IFERROR(ABS(Table1[[#This Row],[ROA 2014]]-Table1[[#This Row],[ROA 2013]]), "x")</f>
        <v>x</v>
      </c>
      <c r="BC32" s="3" t="str">
        <f xml:space="preserve"> IFERROR(ABS(Table1[[#This Row],[ROA 2015]]-Table1[[#This Row],[ROA 2014]]), "x")</f>
        <v>x</v>
      </c>
      <c r="BD32" s="3" t="str">
        <f xml:space="preserve"> IFERROR(ABS(Table1[[#This Row],[ROA 2016]]-Table1[[#This Row],[ROA 2015]]), "x")</f>
        <v>x</v>
      </c>
      <c r="BE32" s="3">
        <f xml:space="preserve"> IFERROR(ABS(Table1[[#This Row],[ROA 2017]]-Table1[[#This Row],[ROA 2016]]), "x")</f>
        <v>4.215234480889124E-2</v>
      </c>
      <c r="BF32" s="3">
        <f xml:space="preserve"> IFERROR(ABS(Table1[[#This Row],[ROA 2018]]-Table1[[#This Row],[ROA 2017]]), "x")</f>
        <v>2.8225806451612989E-2</v>
      </c>
      <c r="BG32" s="3">
        <f xml:space="preserve"> IFERROR(ABS(Table1[[#This Row],[ROA 2019]]-Table1[[#This Row],[ROA 2018]]), "x")</f>
        <v>0.18737281237281234</v>
      </c>
      <c r="BH32" s="3">
        <f xml:space="preserve"> IFERROR(ABS(Table1[[#This Row],[ROA 2020]]-Table1[[#This Row],[ROA 2019]]), "x")</f>
        <v>0.2380870980870981</v>
      </c>
      <c r="BI32" s="3">
        <f xml:space="preserve"> IFERROR(ABS(Table1[[#This Row],[ROA 2021]]-Table1[[#This Row],[ROA 2020]]), "x")</f>
        <v>9.3064611736815017E-4</v>
      </c>
      <c r="BJ32" s="3">
        <f xml:space="preserve"> IFERROR(AVERAGE(Table1[[#This Row],[ROA 2013-2012]:[ROA 2021-2020]]), "x")</f>
        <v>9.9353741567556567E-2</v>
      </c>
      <c r="BK32" s="3">
        <f>IFERROR(AVERAGE(Table1[[#This Row],[ROA 2012]:[ROA 2021]]), "x")</f>
        <v>0.4798777966619831</v>
      </c>
      <c r="BN32" s="1">
        <f>SUM(Table1[[#This Row],[B/M Rank]:[ROA Rank]])</f>
        <v>0</v>
      </c>
    </row>
    <row r="33" spans="1:66" x14ac:dyDescent="0.25">
      <c r="A33" s="1" t="s">
        <v>817</v>
      </c>
      <c r="B33" s="1" t="s">
        <v>818</v>
      </c>
      <c r="C33" s="1" t="s">
        <v>186</v>
      </c>
      <c r="D33" s="1" t="s">
        <v>116</v>
      </c>
      <c r="E33" s="1" t="s">
        <v>102</v>
      </c>
      <c r="F33" s="1">
        <v>25.12</v>
      </c>
      <c r="G33" s="19"/>
      <c r="H33" s="19"/>
      <c r="I33" s="19"/>
      <c r="J33" s="19"/>
      <c r="K33" s="1"/>
      <c r="L33" s="19"/>
      <c r="M33" s="1">
        <v>2012</v>
      </c>
      <c r="N33" s="1">
        <v>36.799999999999997</v>
      </c>
      <c r="O33" s="1">
        <v>45.1</v>
      </c>
      <c r="P33" s="1">
        <v>38.5</v>
      </c>
      <c r="Q33" s="1">
        <v>24.9</v>
      </c>
      <c r="R33" s="1">
        <v>24</v>
      </c>
      <c r="S33" s="1">
        <v>30.2</v>
      </c>
      <c r="T33" s="1">
        <v>30.8</v>
      </c>
      <c r="U33" s="1">
        <v>27.8</v>
      </c>
      <c r="V33" s="1">
        <v>36.799999999999997</v>
      </c>
      <c r="W33" s="1">
        <v>43.7</v>
      </c>
      <c r="X33" s="1">
        <v>51.7</v>
      </c>
      <c r="Z33" s="3">
        <f xml:space="preserve"> IFERROR(AVEDEV(Table1[[#This Row],[GP 2012]:[GP 2021]]) / Table1[[#This Row],[Avg GP]], "x")</f>
        <v>0.18665091553455407</v>
      </c>
      <c r="AA33" s="2">
        <f xml:space="preserve"> IFERROR(AVERAGE(Table1[[#This Row],[GP 2012]:[GP 2021]]), "x")</f>
        <v>33.86</v>
      </c>
      <c r="AB33" s="11">
        <f>Table1[Equity]/Table1[Market Capital]</f>
        <v>1.7515923566878979</v>
      </c>
      <c r="AC33" s="1">
        <v>168.2</v>
      </c>
      <c r="AD33" s="1">
        <v>202.8</v>
      </c>
      <c r="AE33" s="1">
        <v>147.69999999999999</v>
      </c>
      <c r="AF33" s="1">
        <v>76.7</v>
      </c>
      <c r="AG33" s="1">
        <v>72.8</v>
      </c>
      <c r="AH33" s="1">
        <v>83.8</v>
      </c>
      <c r="AI33" s="1">
        <v>108.2</v>
      </c>
      <c r="AJ33" s="1">
        <v>134.5</v>
      </c>
      <c r="AK33" s="1">
        <v>123.9</v>
      </c>
      <c r="AL33" s="1">
        <v>146.30000000000001</v>
      </c>
      <c r="AM33" s="1">
        <v>140</v>
      </c>
      <c r="AN33" s="1">
        <v>44</v>
      </c>
      <c r="AO33" s="3">
        <f xml:space="preserve"> IFERROR(Table1[[#This Row],[GP 2012]]/Table1[[#This Row],[Total Assets 2012]], "x")</f>
        <v>0.21878715814506539</v>
      </c>
      <c r="AP33" s="3">
        <f xml:space="preserve"> IFERROR(Table1[[#This Row],[GP 2013]]/Table1[[#This Row],[Total Assets 2013]], "x")</f>
        <v>0.22238658777120315</v>
      </c>
      <c r="AQ33" s="3">
        <f xml:space="preserve"> IFERROR(Table1[[#This Row],[GP 2014]]/Table1[[#This Row],[Total Assets 2014]], "x")</f>
        <v>0.26066350710900477</v>
      </c>
      <c r="AR33" s="3">
        <f xml:space="preserve"> IFERROR(Table1[[#This Row],[GP 2015]]/Table1[[#This Row],[Total Assets 2015]], "x")</f>
        <v>0.32464146023468055</v>
      </c>
      <c r="AS33" s="3">
        <f xml:space="preserve"> IFERROR(Table1[[#This Row],[GP 2016]]/Table1[[#This Row],[Total Assets 2016]], "x")</f>
        <v>0.32967032967032966</v>
      </c>
      <c r="AT33" s="3">
        <f xml:space="preserve"> IFERROR(Table1[[#This Row],[GP 2017]]/Table1[[#This Row],[Total Assets 2017]], "x")</f>
        <v>0.36038186157517899</v>
      </c>
      <c r="AU33" s="3">
        <f xml:space="preserve"> IFERROR(Table1[[#This Row],[GP 2018]]/Table1[[#This Row],[Total Assets 2018]], "x")</f>
        <v>0.28465804066543438</v>
      </c>
      <c r="AV33" s="3">
        <f xml:space="preserve"> IFERROR(Table1[[#This Row],[GP 2019]]/Table1[[#This Row],[Total Assets 2019]], "x")</f>
        <v>0.2066914498141264</v>
      </c>
      <c r="AW33" s="3">
        <f xml:space="preserve"> IFERROR(Table1[[#This Row],[GP 2020]]/Table1[[#This Row],[Total Assets 2020]], "x")</f>
        <v>0.29701372074253429</v>
      </c>
      <c r="AX33" s="3">
        <f xml:space="preserve"> IFERROR(Table1[[#This Row],[GP 2021]]/Table1[[#This Row],[Total Assets 2021]], "x")</f>
        <v>0.29870129870129869</v>
      </c>
      <c r="AY33" s="3">
        <f xml:space="preserve"> IFERROR(Table1[[#This Row],[GP TTM]]/Table1[[#This Row],[Total Assets TTM]], "x")</f>
        <v>0.36928571428571433</v>
      </c>
      <c r="BA33" s="3">
        <f xml:space="preserve"> IFERROR(ABS(Table1[[#This Row],[ROA 2013]]-Table1[[#This Row],[ROA 2012]]), "x")</f>
        <v>3.5994296261377678E-3</v>
      </c>
      <c r="BB33" s="3">
        <f xml:space="preserve"> IFERROR(ABS(Table1[[#This Row],[ROA 2014]]-Table1[[#This Row],[ROA 2013]]), "x")</f>
        <v>3.8276919337801613E-2</v>
      </c>
      <c r="BC33" s="3">
        <f xml:space="preserve"> IFERROR(ABS(Table1[[#This Row],[ROA 2015]]-Table1[[#This Row],[ROA 2014]]), "x")</f>
        <v>6.3977953125675779E-2</v>
      </c>
      <c r="BD33" s="3">
        <f xml:space="preserve"> IFERROR(ABS(Table1[[#This Row],[ROA 2016]]-Table1[[#This Row],[ROA 2015]]), "x")</f>
        <v>5.0288694356491193E-3</v>
      </c>
      <c r="BE33" s="3">
        <f xml:space="preserve"> IFERROR(ABS(Table1[[#This Row],[ROA 2017]]-Table1[[#This Row],[ROA 2016]]), "x")</f>
        <v>3.0711531904849321E-2</v>
      </c>
      <c r="BF33" s="3">
        <f xml:space="preserve"> IFERROR(ABS(Table1[[#This Row],[ROA 2018]]-Table1[[#This Row],[ROA 2017]]), "x")</f>
        <v>7.572382090974461E-2</v>
      </c>
      <c r="BG33" s="3">
        <f xml:space="preserve"> IFERROR(ABS(Table1[[#This Row],[ROA 2019]]-Table1[[#This Row],[ROA 2018]]), "x")</f>
        <v>7.7966590851307971E-2</v>
      </c>
      <c r="BH33" s="3">
        <f xml:space="preserve"> IFERROR(ABS(Table1[[#This Row],[ROA 2020]]-Table1[[#This Row],[ROA 2019]]), "x")</f>
        <v>9.0322270928407888E-2</v>
      </c>
      <c r="BI33" s="3">
        <f xml:space="preserve"> IFERROR(ABS(Table1[[#This Row],[ROA 2021]]-Table1[[#This Row],[ROA 2020]]), "x")</f>
        <v>1.6875779587643969E-3</v>
      </c>
      <c r="BJ33" s="3">
        <f xml:space="preserve"> IFERROR(AVERAGE(Table1[[#This Row],[ROA 2013-2012]:[ROA 2021-2020]]), "x")</f>
        <v>4.3032773786482049E-2</v>
      </c>
      <c r="BK33" s="3">
        <f>IFERROR(AVERAGE(Table1[[#This Row],[ROA 2012]:[ROA 2021]]), "x")</f>
        <v>0.28035954144288561</v>
      </c>
      <c r="BN33" s="1">
        <f>SUM(Table1[[#This Row],[B/M Rank]:[ROA Rank]])</f>
        <v>0</v>
      </c>
    </row>
    <row r="34" spans="1:66" x14ac:dyDescent="0.25">
      <c r="A34" s="1" t="s">
        <v>793</v>
      </c>
      <c r="B34" s="1" t="s">
        <v>794</v>
      </c>
      <c r="C34" s="1" t="s">
        <v>458</v>
      </c>
      <c r="D34" s="1" t="s">
        <v>263</v>
      </c>
      <c r="E34" s="1" t="s">
        <v>102</v>
      </c>
      <c r="F34" s="1">
        <v>25.31</v>
      </c>
      <c r="G34" s="19"/>
      <c r="H34" s="19"/>
      <c r="I34" s="19"/>
      <c r="J34" s="19"/>
      <c r="K34" s="1"/>
      <c r="L34" s="19"/>
      <c r="M34" s="1">
        <v>2012</v>
      </c>
      <c r="N34" s="1">
        <v>6.4</v>
      </c>
      <c r="O34" s="1">
        <v>6.1</v>
      </c>
      <c r="P34" s="1">
        <v>5.5</v>
      </c>
      <c r="Q34" s="1">
        <v>3.8</v>
      </c>
      <c r="R34" s="1">
        <v>4.3</v>
      </c>
      <c r="S34" s="1">
        <v>4.7</v>
      </c>
      <c r="T34" s="1">
        <v>-0.5</v>
      </c>
      <c r="U34" s="1">
        <v>0.1</v>
      </c>
      <c r="V34" s="1">
        <v>2.2999999999999998</v>
      </c>
      <c r="W34" s="1">
        <v>2</v>
      </c>
      <c r="X34" s="1">
        <v>2.9</v>
      </c>
      <c r="Z34" s="3">
        <f xml:space="preserve"> IFERROR(AVEDEV(Table1[[#This Row],[GP 2012]:[GP 2021]]) / Table1[[#This Row],[Avg GP]], "x")</f>
        <v>0.57521613832853025</v>
      </c>
      <c r="AA34" s="2">
        <f xml:space="preserve"> IFERROR(AVERAGE(Table1[[#This Row],[GP 2012]:[GP 2021]]), "x")</f>
        <v>3.47</v>
      </c>
      <c r="AB34" s="11">
        <f>Table1[Equity]/Table1[Market Capital]</f>
        <v>7.5069142631371003E-2</v>
      </c>
      <c r="AC34" s="1">
        <v>7.4</v>
      </c>
      <c r="AD34" s="1">
        <v>4.5</v>
      </c>
      <c r="AE34" s="1">
        <v>3.1</v>
      </c>
      <c r="AF34" s="1">
        <v>1.3</v>
      </c>
      <c r="AG34" s="1">
        <v>1.2</v>
      </c>
      <c r="AH34" s="1">
        <v>2</v>
      </c>
      <c r="AI34" s="1">
        <v>7.6</v>
      </c>
      <c r="AJ34" s="1">
        <v>2.8</v>
      </c>
      <c r="AK34" s="1">
        <v>1.2</v>
      </c>
      <c r="AL34" s="1">
        <v>2.8</v>
      </c>
      <c r="AM34" s="1">
        <v>14.4</v>
      </c>
      <c r="AN34" s="1">
        <v>1.9</v>
      </c>
      <c r="AO34" s="3">
        <f xml:space="preserve"> IFERROR(Table1[[#This Row],[GP 2012]]/Table1[[#This Row],[Total Assets 2012]], "x")</f>
        <v>0.86486486486486491</v>
      </c>
      <c r="AP34" s="3">
        <f xml:space="preserve"> IFERROR(Table1[[#This Row],[GP 2013]]/Table1[[#This Row],[Total Assets 2013]], "x")</f>
        <v>1.3555555555555554</v>
      </c>
      <c r="AQ34" s="3">
        <f xml:space="preserve"> IFERROR(Table1[[#This Row],[GP 2014]]/Table1[[#This Row],[Total Assets 2014]], "x")</f>
        <v>1.7741935483870968</v>
      </c>
      <c r="AR34" s="3">
        <f xml:space="preserve"> IFERROR(Table1[[#This Row],[GP 2015]]/Table1[[#This Row],[Total Assets 2015]], "x")</f>
        <v>2.9230769230769229</v>
      </c>
      <c r="AS34" s="3">
        <f xml:space="preserve"> IFERROR(Table1[[#This Row],[GP 2016]]/Table1[[#This Row],[Total Assets 2016]], "x")</f>
        <v>3.5833333333333335</v>
      </c>
      <c r="AT34" s="3">
        <f xml:space="preserve"> IFERROR(Table1[[#This Row],[GP 2017]]/Table1[[#This Row],[Total Assets 2017]], "x")</f>
        <v>2.35</v>
      </c>
      <c r="AU34" s="3">
        <f xml:space="preserve"> IFERROR(Table1[[#This Row],[GP 2018]]/Table1[[#This Row],[Total Assets 2018]], "x")</f>
        <v>-6.5789473684210523E-2</v>
      </c>
      <c r="AV34" s="3">
        <f xml:space="preserve"> IFERROR(Table1[[#This Row],[GP 2019]]/Table1[[#This Row],[Total Assets 2019]], "x")</f>
        <v>3.5714285714285719E-2</v>
      </c>
      <c r="AW34" s="3">
        <f xml:space="preserve"> IFERROR(Table1[[#This Row],[GP 2020]]/Table1[[#This Row],[Total Assets 2020]], "x")</f>
        <v>1.9166666666666665</v>
      </c>
      <c r="AX34" s="3">
        <f xml:space="preserve"> IFERROR(Table1[[#This Row],[GP 2021]]/Table1[[#This Row],[Total Assets 2021]], "x")</f>
        <v>0.7142857142857143</v>
      </c>
      <c r="AY34" s="3">
        <f xml:space="preserve"> IFERROR(Table1[[#This Row],[GP TTM]]/Table1[[#This Row],[Total Assets TTM]], "x")</f>
        <v>0.20138888888888887</v>
      </c>
      <c r="BA34" s="3">
        <f xml:space="preserve"> IFERROR(ABS(Table1[[#This Row],[ROA 2013]]-Table1[[#This Row],[ROA 2012]]), "x")</f>
        <v>0.49069069069069049</v>
      </c>
      <c r="BB34" s="3">
        <f xml:space="preserve"> IFERROR(ABS(Table1[[#This Row],[ROA 2014]]-Table1[[#This Row],[ROA 2013]]), "x")</f>
        <v>0.41863799283154135</v>
      </c>
      <c r="BC34" s="3">
        <f xml:space="preserve"> IFERROR(ABS(Table1[[#This Row],[ROA 2015]]-Table1[[#This Row],[ROA 2014]]), "x")</f>
        <v>1.1488833746898262</v>
      </c>
      <c r="BD34" s="3">
        <f xml:space="preserve"> IFERROR(ABS(Table1[[#This Row],[ROA 2016]]-Table1[[#This Row],[ROA 2015]]), "x")</f>
        <v>0.66025641025641058</v>
      </c>
      <c r="BE34" s="3">
        <f xml:space="preserve"> IFERROR(ABS(Table1[[#This Row],[ROA 2017]]-Table1[[#This Row],[ROA 2016]]), "x")</f>
        <v>1.2333333333333334</v>
      </c>
      <c r="BF34" s="3">
        <f xml:space="preserve"> IFERROR(ABS(Table1[[#This Row],[ROA 2018]]-Table1[[#This Row],[ROA 2017]]), "x")</f>
        <v>2.4157894736842107</v>
      </c>
      <c r="BG34" s="3">
        <f xml:space="preserve"> IFERROR(ABS(Table1[[#This Row],[ROA 2019]]-Table1[[#This Row],[ROA 2018]]), "x")</f>
        <v>0.10150375939849623</v>
      </c>
      <c r="BH34" s="3">
        <f xml:space="preserve"> IFERROR(ABS(Table1[[#This Row],[ROA 2020]]-Table1[[#This Row],[ROA 2019]]), "x")</f>
        <v>1.8809523809523807</v>
      </c>
      <c r="BI34" s="3">
        <f xml:space="preserve"> IFERROR(ABS(Table1[[#This Row],[ROA 2021]]-Table1[[#This Row],[ROA 2020]]), "x")</f>
        <v>1.2023809523809521</v>
      </c>
      <c r="BJ34" s="3">
        <f xml:space="preserve"> IFERROR(AVERAGE(Table1[[#This Row],[ROA 2013-2012]:[ROA 2021-2020]]), "x")</f>
        <v>1.0613809298019825</v>
      </c>
      <c r="BK34" s="3">
        <f>IFERROR(AVERAGE(Table1[[#This Row],[ROA 2012]:[ROA 2021]]), "x")</f>
        <v>1.5451901418200229</v>
      </c>
      <c r="BN34" s="1">
        <f>SUM(Table1[[#This Row],[B/M Rank]:[ROA Rank]])</f>
        <v>0</v>
      </c>
    </row>
    <row r="35" spans="1:66" x14ac:dyDescent="0.25">
      <c r="A35" s="1" t="s">
        <v>938</v>
      </c>
      <c r="B35" s="1" t="s">
        <v>939</v>
      </c>
      <c r="C35" s="1" t="s">
        <v>144</v>
      </c>
      <c r="D35" s="1" t="s">
        <v>116</v>
      </c>
      <c r="E35" s="1" t="s">
        <v>102</v>
      </c>
      <c r="F35" s="1">
        <v>26.66</v>
      </c>
      <c r="G35" s="19"/>
      <c r="H35" s="19"/>
      <c r="I35" s="19"/>
      <c r="J35" s="19"/>
      <c r="K35" s="1"/>
      <c r="L35" s="19"/>
      <c r="M35" s="1">
        <v>2012</v>
      </c>
      <c r="N35" s="1">
        <v>47</v>
      </c>
      <c r="O35" s="1">
        <v>39.5</v>
      </c>
      <c r="P35" s="1">
        <v>31</v>
      </c>
      <c r="Q35" s="1">
        <v>26.1</v>
      </c>
      <c r="R35" s="1">
        <v>17.8</v>
      </c>
      <c r="S35" s="1">
        <v>14.7</v>
      </c>
      <c r="T35" s="1">
        <v>18.600000000000001</v>
      </c>
      <c r="U35" s="1">
        <v>20.399999999999999</v>
      </c>
      <c r="V35" s="1">
        <v>21.7</v>
      </c>
      <c r="W35" s="1">
        <v>24.5</v>
      </c>
      <c r="X35" s="1">
        <v>23.9</v>
      </c>
      <c r="Z35" s="3">
        <f xml:space="preserve"> IFERROR(AVEDEV(Table1[[#This Row],[GP 2012]:[GP 2021]]) / Table1[[#This Row],[Avg GP]], "x")</f>
        <v>0.29934940681209327</v>
      </c>
      <c r="AA35" s="2">
        <f xml:space="preserve"> IFERROR(AVERAGE(Table1[[#This Row],[GP 2012]:[GP 2021]]), "x")</f>
        <v>26.129999999999995</v>
      </c>
      <c r="AB35" s="11">
        <f>Table1[Equity]/Table1[Market Capital]</f>
        <v>0.36009002250562638</v>
      </c>
      <c r="AC35" s="1">
        <v>144.1</v>
      </c>
      <c r="AD35" s="1">
        <v>106.4</v>
      </c>
      <c r="AE35" s="1">
        <v>62</v>
      </c>
      <c r="AF35" s="1">
        <v>49.6</v>
      </c>
      <c r="AG35" s="1">
        <v>34.4</v>
      </c>
      <c r="AH35" s="1">
        <v>23.1</v>
      </c>
      <c r="AI35" s="1">
        <v>19.600000000000001</v>
      </c>
      <c r="AJ35" s="1">
        <v>27.3</v>
      </c>
      <c r="AK35" s="1">
        <v>31.4</v>
      </c>
      <c r="AL35" s="1">
        <v>29</v>
      </c>
      <c r="AM35" s="1">
        <v>28.3</v>
      </c>
      <c r="AN35" s="1">
        <v>9.6</v>
      </c>
      <c r="AO35" s="3">
        <f xml:space="preserve"> IFERROR(Table1[[#This Row],[GP 2012]]/Table1[[#This Row],[Total Assets 2012]], "x")</f>
        <v>0.32616238723108953</v>
      </c>
      <c r="AP35" s="3">
        <f xml:space="preserve"> IFERROR(Table1[[#This Row],[GP 2013]]/Table1[[#This Row],[Total Assets 2013]], "x")</f>
        <v>0.37124060150375937</v>
      </c>
      <c r="AQ35" s="3">
        <f xml:space="preserve"> IFERROR(Table1[[#This Row],[GP 2014]]/Table1[[#This Row],[Total Assets 2014]], "x")</f>
        <v>0.5</v>
      </c>
      <c r="AR35" s="3">
        <f xml:space="preserve"> IFERROR(Table1[[#This Row],[GP 2015]]/Table1[[#This Row],[Total Assets 2015]], "x")</f>
        <v>0.52620967741935487</v>
      </c>
      <c r="AS35" s="3">
        <f xml:space="preserve"> IFERROR(Table1[[#This Row],[GP 2016]]/Table1[[#This Row],[Total Assets 2016]], "x")</f>
        <v>0.51744186046511631</v>
      </c>
      <c r="AT35" s="3">
        <f xml:space="preserve"> IFERROR(Table1[[#This Row],[GP 2017]]/Table1[[#This Row],[Total Assets 2017]], "x")</f>
        <v>0.63636363636363624</v>
      </c>
      <c r="AU35" s="3">
        <f xml:space="preserve"> IFERROR(Table1[[#This Row],[GP 2018]]/Table1[[#This Row],[Total Assets 2018]], "x")</f>
        <v>0.94897959183673475</v>
      </c>
      <c r="AV35" s="3">
        <f xml:space="preserve"> IFERROR(Table1[[#This Row],[GP 2019]]/Table1[[#This Row],[Total Assets 2019]], "x")</f>
        <v>0.74725274725274715</v>
      </c>
      <c r="AW35" s="3">
        <f xml:space="preserve"> IFERROR(Table1[[#This Row],[GP 2020]]/Table1[[#This Row],[Total Assets 2020]], "x")</f>
        <v>0.69108280254777066</v>
      </c>
      <c r="AX35" s="3">
        <f xml:space="preserve"> IFERROR(Table1[[#This Row],[GP 2021]]/Table1[[#This Row],[Total Assets 2021]], "x")</f>
        <v>0.84482758620689657</v>
      </c>
      <c r="AY35" s="3">
        <f xml:space="preserve"> IFERROR(Table1[[#This Row],[GP TTM]]/Table1[[#This Row],[Total Assets TTM]], "x")</f>
        <v>0.84452296819787975</v>
      </c>
      <c r="BA35" s="3">
        <f xml:space="preserve"> IFERROR(ABS(Table1[[#This Row],[ROA 2013]]-Table1[[#This Row],[ROA 2012]]), "x")</f>
        <v>4.5078214272669836E-2</v>
      </c>
      <c r="BB35" s="3">
        <f xml:space="preserve"> IFERROR(ABS(Table1[[#This Row],[ROA 2014]]-Table1[[#This Row],[ROA 2013]]), "x")</f>
        <v>0.12875939849624063</v>
      </c>
      <c r="BC35" s="3">
        <f xml:space="preserve"> IFERROR(ABS(Table1[[#This Row],[ROA 2015]]-Table1[[#This Row],[ROA 2014]]), "x")</f>
        <v>2.6209677419354871E-2</v>
      </c>
      <c r="BD35" s="3">
        <f xml:space="preserve"> IFERROR(ABS(Table1[[#This Row],[ROA 2016]]-Table1[[#This Row],[ROA 2015]]), "x")</f>
        <v>8.7678169542385609E-3</v>
      </c>
      <c r="BE35" s="3">
        <f xml:space="preserve"> IFERROR(ABS(Table1[[#This Row],[ROA 2017]]-Table1[[#This Row],[ROA 2016]]), "x")</f>
        <v>0.11892177589851993</v>
      </c>
      <c r="BF35" s="3">
        <f xml:space="preserve"> IFERROR(ABS(Table1[[#This Row],[ROA 2018]]-Table1[[#This Row],[ROA 2017]]), "x")</f>
        <v>0.31261595547309851</v>
      </c>
      <c r="BG35" s="3">
        <f xml:space="preserve"> IFERROR(ABS(Table1[[#This Row],[ROA 2019]]-Table1[[#This Row],[ROA 2018]]), "x")</f>
        <v>0.2017268445839876</v>
      </c>
      <c r="BH35" s="3">
        <f xml:space="preserve"> IFERROR(ABS(Table1[[#This Row],[ROA 2020]]-Table1[[#This Row],[ROA 2019]]), "x")</f>
        <v>5.6169944704976493E-2</v>
      </c>
      <c r="BI35" s="3">
        <f xml:space="preserve"> IFERROR(ABS(Table1[[#This Row],[ROA 2021]]-Table1[[#This Row],[ROA 2020]]), "x")</f>
        <v>0.15374478365912592</v>
      </c>
      <c r="BJ35" s="3">
        <f xml:space="preserve"> IFERROR(AVERAGE(Table1[[#This Row],[ROA 2013-2012]:[ROA 2021-2020]]), "x")</f>
        <v>0.11688826794024582</v>
      </c>
      <c r="BK35" s="3">
        <f>IFERROR(AVERAGE(Table1[[#This Row],[ROA 2012]:[ROA 2021]]), "x")</f>
        <v>0.6109560890827106</v>
      </c>
      <c r="BN35" s="1">
        <f>SUM(Table1[[#This Row],[B/M Rank]:[ROA Rank]])</f>
        <v>0</v>
      </c>
    </row>
    <row r="36" spans="1:66" x14ac:dyDescent="0.25">
      <c r="A36" s="1" t="s">
        <v>857</v>
      </c>
      <c r="B36" s="1" t="s">
        <v>858</v>
      </c>
      <c r="C36" s="1" t="s">
        <v>1040</v>
      </c>
      <c r="D36" s="1" t="s">
        <v>130</v>
      </c>
      <c r="E36" s="1" t="s">
        <v>102</v>
      </c>
      <c r="F36" s="1">
        <v>26.67</v>
      </c>
      <c r="G36" s="19"/>
      <c r="H36" s="19"/>
      <c r="I36" s="19"/>
      <c r="J36" s="19"/>
      <c r="K36" s="1"/>
      <c r="L36" s="19"/>
      <c r="M36" s="1">
        <v>2012</v>
      </c>
      <c r="N36" s="1">
        <v>3.6</v>
      </c>
      <c r="O36" s="1">
        <v>4.0999999999999996</v>
      </c>
      <c r="P36" s="1">
        <v>4.7</v>
      </c>
      <c r="Q36" s="1">
        <v>5.4</v>
      </c>
      <c r="R36" s="1">
        <v>4.7</v>
      </c>
      <c r="S36" s="1">
        <v>7.6</v>
      </c>
      <c r="T36" s="1">
        <v>6.3</v>
      </c>
      <c r="U36" s="1">
        <v>8.4</v>
      </c>
      <c r="V36" s="1">
        <v>8.6999999999999993</v>
      </c>
      <c r="W36" s="1">
        <v>2.2999999999999998</v>
      </c>
      <c r="X36" s="1">
        <v>2.2999999999999998</v>
      </c>
      <c r="Z36" s="3">
        <f xml:space="preserve"> IFERROR(AVEDEV(Table1[[#This Row],[GP 2012]:[GP 2021]]) / Table1[[#This Row],[Avg GP]], "x")</f>
        <v>0.31111111111111112</v>
      </c>
      <c r="AA36" s="2">
        <f xml:space="preserve"> IFERROR(AVERAGE(Table1[[#This Row],[GP 2012]:[GP 2021]]), "x")</f>
        <v>5.5799999999999983</v>
      </c>
      <c r="AB36" s="11">
        <f>Table1[Equity]/Table1[Market Capital]</f>
        <v>0.96737907761529807</v>
      </c>
      <c r="AC36" s="1">
        <v>53.7</v>
      </c>
      <c r="AD36" s="1">
        <v>58.1</v>
      </c>
      <c r="AE36" s="1">
        <v>55.5</v>
      </c>
      <c r="AF36" s="1">
        <v>56.4</v>
      </c>
      <c r="AG36" s="1">
        <v>54.9</v>
      </c>
      <c r="AH36" s="1">
        <v>60.3</v>
      </c>
      <c r="AI36" s="1">
        <v>51</v>
      </c>
      <c r="AJ36" s="1">
        <v>47.8</v>
      </c>
      <c r="AK36" s="1">
        <v>46.3</v>
      </c>
      <c r="AL36" s="1">
        <v>47.4</v>
      </c>
      <c r="AM36" s="1">
        <v>47.4</v>
      </c>
      <c r="AN36" s="1">
        <v>25.8</v>
      </c>
      <c r="AO36" s="3">
        <f xml:space="preserve"> IFERROR(Table1[[#This Row],[GP 2012]]/Table1[[#This Row],[Total Assets 2012]], "x")</f>
        <v>6.7039106145251395E-2</v>
      </c>
      <c r="AP36" s="3">
        <f xml:space="preserve"> IFERROR(Table1[[#This Row],[GP 2013]]/Table1[[#This Row],[Total Assets 2013]], "x")</f>
        <v>7.0567986230636828E-2</v>
      </c>
      <c r="AQ36" s="3">
        <f xml:space="preserve"> IFERROR(Table1[[#This Row],[GP 2014]]/Table1[[#This Row],[Total Assets 2014]], "x")</f>
        <v>8.4684684684684694E-2</v>
      </c>
      <c r="AR36" s="3">
        <f xml:space="preserve"> IFERROR(Table1[[#This Row],[GP 2015]]/Table1[[#This Row],[Total Assets 2015]], "x")</f>
        <v>9.5744680851063843E-2</v>
      </c>
      <c r="AS36" s="3">
        <f xml:space="preserve"> IFERROR(Table1[[#This Row],[GP 2016]]/Table1[[#This Row],[Total Assets 2016]], "x")</f>
        <v>8.5610200364298727E-2</v>
      </c>
      <c r="AT36" s="3">
        <f xml:space="preserve"> IFERROR(Table1[[#This Row],[GP 2017]]/Table1[[#This Row],[Total Assets 2017]], "x")</f>
        <v>0.12603648424543948</v>
      </c>
      <c r="AU36" s="3">
        <f xml:space="preserve"> IFERROR(Table1[[#This Row],[GP 2018]]/Table1[[#This Row],[Total Assets 2018]], "x")</f>
        <v>0.12352941176470587</v>
      </c>
      <c r="AV36" s="3">
        <f xml:space="preserve"> IFERROR(Table1[[#This Row],[GP 2019]]/Table1[[#This Row],[Total Assets 2019]], "x")</f>
        <v>0.17573221757322177</v>
      </c>
      <c r="AW36" s="3">
        <f xml:space="preserve"> IFERROR(Table1[[#This Row],[GP 2020]]/Table1[[#This Row],[Total Assets 2020]], "x")</f>
        <v>0.18790496760259179</v>
      </c>
      <c r="AX36" s="3">
        <f xml:space="preserve"> IFERROR(Table1[[#This Row],[GP 2021]]/Table1[[#This Row],[Total Assets 2021]], "x")</f>
        <v>4.852320675105485E-2</v>
      </c>
      <c r="AY36" s="3">
        <f xml:space="preserve"> IFERROR(Table1[[#This Row],[GP TTM]]/Table1[[#This Row],[Total Assets TTM]], "x")</f>
        <v>4.852320675105485E-2</v>
      </c>
      <c r="BA36" s="3">
        <f xml:space="preserve"> IFERROR(ABS(Table1[[#This Row],[ROA 2013]]-Table1[[#This Row],[ROA 2012]]), "x")</f>
        <v>3.528880085385433E-3</v>
      </c>
      <c r="BB36" s="3">
        <f xml:space="preserve"> IFERROR(ABS(Table1[[#This Row],[ROA 2014]]-Table1[[#This Row],[ROA 2013]]), "x")</f>
        <v>1.4116698454047866E-2</v>
      </c>
      <c r="BC36" s="3">
        <f xml:space="preserve"> IFERROR(ABS(Table1[[#This Row],[ROA 2015]]-Table1[[#This Row],[ROA 2014]]), "x")</f>
        <v>1.1059996166379149E-2</v>
      </c>
      <c r="BD36" s="3">
        <f xml:space="preserve"> IFERROR(ABS(Table1[[#This Row],[ROA 2016]]-Table1[[#This Row],[ROA 2015]]), "x")</f>
        <v>1.0134480486765116E-2</v>
      </c>
      <c r="BE36" s="3">
        <f xml:space="preserve"> IFERROR(ABS(Table1[[#This Row],[ROA 2017]]-Table1[[#This Row],[ROA 2016]]), "x")</f>
        <v>4.0426283881140751E-2</v>
      </c>
      <c r="BF36" s="3">
        <f xml:space="preserve"> IFERROR(ABS(Table1[[#This Row],[ROA 2018]]-Table1[[#This Row],[ROA 2017]]), "x")</f>
        <v>2.5070724807336048E-3</v>
      </c>
      <c r="BG36" s="3">
        <f xml:space="preserve"> IFERROR(ABS(Table1[[#This Row],[ROA 2019]]-Table1[[#This Row],[ROA 2018]]), "x")</f>
        <v>5.2202805808515898E-2</v>
      </c>
      <c r="BH36" s="3">
        <f xml:space="preserve"> IFERROR(ABS(Table1[[#This Row],[ROA 2020]]-Table1[[#This Row],[ROA 2019]]), "x")</f>
        <v>1.2172750029370016E-2</v>
      </c>
      <c r="BI36" s="3">
        <f xml:space="preserve"> IFERROR(ABS(Table1[[#This Row],[ROA 2021]]-Table1[[#This Row],[ROA 2020]]), "x")</f>
        <v>0.13938176085153695</v>
      </c>
      <c r="BJ36" s="3">
        <f xml:space="preserve"> IFERROR(AVERAGE(Table1[[#This Row],[ROA 2013-2012]:[ROA 2021-2020]]), "x")</f>
        <v>3.1725636471541648E-2</v>
      </c>
      <c r="BK36" s="3">
        <f>IFERROR(AVERAGE(Table1[[#This Row],[ROA 2012]:[ROA 2021]]), "x")</f>
        <v>0.10653729462129494</v>
      </c>
      <c r="BN36" s="1">
        <f>SUM(Table1[[#This Row],[B/M Rank]:[ROA Rank]])</f>
        <v>0</v>
      </c>
    </row>
    <row r="37" spans="1:66" x14ac:dyDescent="0.25">
      <c r="A37" s="1" t="s">
        <v>855</v>
      </c>
      <c r="B37" s="1" t="s">
        <v>856</v>
      </c>
      <c r="C37" s="1" t="s">
        <v>1038</v>
      </c>
      <c r="D37" s="1" t="s">
        <v>103</v>
      </c>
      <c r="E37" s="1" t="s">
        <v>102</v>
      </c>
      <c r="F37" s="1">
        <v>27.37</v>
      </c>
      <c r="G37" s="19"/>
      <c r="H37" s="19"/>
      <c r="I37" s="19"/>
      <c r="J37" s="19"/>
      <c r="K37" s="1"/>
      <c r="L37" s="19"/>
      <c r="M37" s="1">
        <v>2012</v>
      </c>
      <c r="N37" s="1">
        <v>1.4</v>
      </c>
      <c r="O37" s="1">
        <v>1.6</v>
      </c>
      <c r="P37" s="1">
        <v>0.9</v>
      </c>
      <c r="Q37" s="1">
        <v>0.3</v>
      </c>
      <c r="R37" s="1">
        <v>2.1</v>
      </c>
      <c r="S37" s="1">
        <v>1.5</v>
      </c>
      <c r="T37" s="1">
        <v>-1.7</v>
      </c>
      <c r="U37" s="1">
        <v>5.5</v>
      </c>
      <c r="V37" s="1">
        <v>-2.7</v>
      </c>
      <c r="W37" s="1">
        <v>3.2</v>
      </c>
      <c r="X37" s="1">
        <v>3.2</v>
      </c>
      <c r="Z37" s="3">
        <f xml:space="preserve"> IFERROR(AVEDEV(Table1[[#This Row],[GP 2012]:[GP 2021]]) / Table1[[#This Row],[Avg GP]], "x")</f>
        <v>1.3289256198347104</v>
      </c>
      <c r="AA37" s="2">
        <f xml:space="preserve"> IFERROR(AVERAGE(Table1[[#This Row],[GP 2012]:[GP 2021]]), "x")</f>
        <v>1.2100000000000002</v>
      </c>
      <c r="AB37" s="11">
        <f>Table1[Equity]/Table1[Market Capital]</f>
        <v>0.97917427840701499</v>
      </c>
      <c r="AC37" s="1">
        <v>23.6</v>
      </c>
      <c r="AD37" s="1">
        <v>22.2</v>
      </c>
      <c r="AE37" s="1">
        <v>33.200000000000003</v>
      </c>
      <c r="AF37" s="1">
        <v>37.5</v>
      </c>
      <c r="AG37" s="1">
        <v>27.4</v>
      </c>
      <c r="AH37" s="1">
        <v>34.5</v>
      </c>
      <c r="AI37" s="1">
        <v>31.5</v>
      </c>
      <c r="AJ37" s="1">
        <v>29.4</v>
      </c>
      <c r="AK37" s="1">
        <v>24.8</v>
      </c>
      <c r="AL37" s="1">
        <v>26.9</v>
      </c>
      <c r="AM37" s="1">
        <v>26.9</v>
      </c>
      <c r="AN37" s="1">
        <v>26.8</v>
      </c>
      <c r="AO37" s="3">
        <f xml:space="preserve"> IFERROR(Table1[[#This Row],[GP 2012]]/Table1[[#This Row],[Total Assets 2012]], "x")</f>
        <v>5.9322033898305079E-2</v>
      </c>
      <c r="AP37" s="3">
        <f xml:space="preserve"> IFERROR(Table1[[#This Row],[GP 2013]]/Table1[[#This Row],[Total Assets 2013]], "x")</f>
        <v>7.2072072072072071E-2</v>
      </c>
      <c r="AQ37" s="3">
        <f xml:space="preserve"> IFERROR(Table1[[#This Row],[GP 2014]]/Table1[[#This Row],[Total Assets 2014]], "x")</f>
        <v>2.7108433734939756E-2</v>
      </c>
      <c r="AR37" s="3">
        <f xml:space="preserve"> IFERROR(Table1[[#This Row],[GP 2015]]/Table1[[#This Row],[Total Assets 2015]], "x")</f>
        <v>8.0000000000000002E-3</v>
      </c>
      <c r="AS37" s="3">
        <f xml:space="preserve"> IFERROR(Table1[[#This Row],[GP 2016]]/Table1[[#This Row],[Total Assets 2016]], "x")</f>
        <v>7.6642335766423361E-2</v>
      </c>
      <c r="AT37" s="3">
        <f xml:space="preserve"> IFERROR(Table1[[#This Row],[GP 2017]]/Table1[[#This Row],[Total Assets 2017]], "x")</f>
        <v>4.3478260869565216E-2</v>
      </c>
      <c r="AU37" s="3">
        <f xml:space="preserve"> IFERROR(Table1[[#This Row],[GP 2018]]/Table1[[#This Row],[Total Assets 2018]], "x")</f>
        <v>-5.3968253968253964E-2</v>
      </c>
      <c r="AV37" s="3">
        <f xml:space="preserve"> IFERROR(Table1[[#This Row],[GP 2019]]/Table1[[#This Row],[Total Assets 2019]], "x")</f>
        <v>0.1870748299319728</v>
      </c>
      <c r="AW37" s="3">
        <f xml:space="preserve"> IFERROR(Table1[[#This Row],[GP 2020]]/Table1[[#This Row],[Total Assets 2020]], "x")</f>
        <v>-0.10887096774193548</v>
      </c>
      <c r="AX37" s="3">
        <f xml:space="preserve"> IFERROR(Table1[[#This Row],[GP 2021]]/Table1[[#This Row],[Total Assets 2021]], "x")</f>
        <v>0.11895910780669146</v>
      </c>
      <c r="AY37" s="3">
        <f xml:space="preserve"> IFERROR(Table1[[#This Row],[GP TTM]]/Table1[[#This Row],[Total Assets TTM]], "x")</f>
        <v>0.11895910780669146</v>
      </c>
      <c r="BA37" s="3">
        <f xml:space="preserve"> IFERROR(ABS(Table1[[#This Row],[ROA 2013]]-Table1[[#This Row],[ROA 2012]]), "x")</f>
        <v>1.2750038173766992E-2</v>
      </c>
      <c r="BB37" s="3">
        <f xml:space="preserve"> IFERROR(ABS(Table1[[#This Row],[ROA 2014]]-Table1[[#This Row],[ROA 2013]]), "x")</f>
        <v>4.4963638337132315E-2</v>
      </c>
      <c r="BC37" s="3">
        <f xml:space="preserve"> IFERROR(ABS(Table1[[#This Row],[ROA 2015]]-Table1[[#This Row],[ROA 2014]]), "x")</f>
        <v>1.9108433734939756E-2</v>
      </c>
      <c r="BD37" s="3">
        <f xml:space="preserve"> IFERROR(ABS(Table1[[#This Row],[ROA 2016]]-Table1[[#This Row],[ROA 2015]]), "x")</f>
        <v>6.8642335766423368E-2</v>
      </c>
      <c r="BE37" s="3">
        <f xml:space="preserve"> IFERROR(ABS(Table1[[#This Row],[ROA 2017]]-Table1[[#This Row],[ROA 2016]]), "x")</f>
        <v>3.3164074896858145E-2</v>
      </c>
      <c r="BF37" s="3">
        <f xml:space="preserve"> IFERROR(ABS(Table1[[#This Row],[ROA 2018]]-Table1[[#This Row],[ROA 2017]]), "x")</f>
        <v>9.7446514837819187E-2</v>
      </c>
      <c r="BG37" s="3">
        <f xml:space="preserve"> IFERROR(ABS(Table1[[#This Row],[ROA 2019]]-Table1[[#This Row],[ROA 2018]]), "x")</f>
        <v>0.24104308390022677</v>
      </c>
      <c r="BH37" s="3">
        <f xml:space="preserve"> IFERROR(ABS(Table1[[#This Row],[ROA 2020]]-Table1[[#This Row],[ROA 2019]]), "x")</f>
        <v>0.29594579767390827</v>
      </c>
      <c r="BI37" s="3">
        <f xml:space="preserve"> IFERROR(ABS(Table1[[#This Row],[ROA 2021]]-Table1[[#This Row],[ROA 2020]]), "x")</f>
        <v>0.22783007554862694</v>
      </c>
      <c r="BJ37" s="3">
        <f xml:space="preserve"> IFERROR(AVERAGE(Table1[[#This Row],[ROA 2013-2012]:[ROA 2021-2020]]), "x")</f>
        <v>0.11565488809663355</v>
      </c>
      <c r="BK37" s="3">
        <f>IFERROR(AVERAGE(Table1[[#This Row],[ROA 2012]:[ROA 2021]]), "x")</f>
        <v>4.2981785236978029E-2</v>
      </c>
      <c r="BN37" s="1">
        <f>SUM(Table1[[#This Row],[B/M Rank]:[ROA Rank]])</f>
        <v>0</v>
      </c>
    </row>
    <row r="38" spans="1:66" x14ac:dyDescent="0.25">
      <c r="A38" s="1" t="s">
        <v>790</v>
      </c>
      <c r="B38" s="1" t="s">
        <v>791</v>
      </c>
      <c r="C38" s="1" t="s">
        <v>109</v>
      </c>
      <c r="D38" s="1" t="s">
        <v>110</v>
      </c>
      <c r="E38" s="1" t="s">
        <v>102</v>
      </c>
      <c r="F38" s="1">
        <v>27.98</v>
      </c>
      <c r="G38" s="19"/>
      <c r="H38" s="19"/>
      <c r="I38" s="19"/>
      <c r="J38" s="19"/>
      <c r="K38" s="1"/>
      <c r="L38" s="19"/>
      <c r="M38" s="1">
        <v>2012</v>
      </c>
      <c r="O38" s="1">
        <v>-0.6</v>
      </c>
      <c r="P38" s="1">
        <v>-0.2</v>
      </c>
      <c r="Q38" s="1">
        <v>0.1</v>
      </c>
      <c r="R38" s="1">
        <v>-0.5</v>
      </c>
      <c r="S38" s="1">
        <v>-0.1</v>
      </c>
      <c r="T38" s="1">
        <v>1.3</v>
      </c>
      <c r="U38" s="1">
        <v>1.1000000000000001</v>
      </c>
      <c r="V38" s="1">
        <v>1.5</v>
      </c>
      <c r="W38" s="1">
        <v>1.4</v>
      </c>
      <c r="X38" s="1">
        <v>1.4</v>
      </c>
      <c r="Z38" s="3">
        <f xml:space="preserve"> IFERROR(AVEDEV(Table1[[#This Row],[GP 2012]:[GP 2021]]) / Table1[[#This Row],[Avg GP]], "x")</f>
        <v>1.7611111111111113</v>
      </c>
      <c r="AA38" s="2">
        <f xml:space="preserve"> IFERROR(AVERAGE(Table1[[#This Row],[GP 2012]:[GP 2021]]), "x")</f>
        <v>0.44444444444444442</v>
      </c>
      <c r="AB38" s="11">
        <f>Table1[Equity]/Table1[Market Capital]</f>
        <v>0.52180128663330949</v>
      </c>
      <c r="AD38" s="1">
        <v>1.9</v>
      </c>
      <c r="AE38" s="1">
        <v>2.2999999999999998</v>
      </c>
      <c r="AF38" s="1">
        <v>2.5</v>
      </c>
      <c r="AG38" s="1">
        <v>3.3</v>
      </c>
      <c r="AH38" s="1">
        <v>3.4</v>
      </c>
      <c r="AI38" s="1">
        <v>3.8</v>
      </c>
      <c r="AJ38" s="1">
        <v>3.8</v>
      </c>
      <c r="AK38" s="1">
        <v>4.3</v>
      </c>
      <c r="AL38" s="1">
        <v>18.600000000000001</v>
      </c>
      <c r="AM38" s="1">
        <v>18.600000000000001</v>
      </c>
      <c r="AN38" s="1">
        <v>14.6</v>
      </c>
      <c r="AO38" s="3" t="str">
        <f xml:space="preserve"> IFERROR(Table1[[#This Row],[GP 2012]]/Table1[[#This Row],[Total Assets 2012]], "x")</f>
        <v>x</v>
      </c>
      <c r="AP38" s="3">
        <f xml:space="preserve"> IFERROR(Table1[[#This Row],[GP 2013]]/Table1[[#This Row],[Total Assets 2013]], "x")</f>
        <v>-0.31578947368421051</v>
      </c>
      <c r="AQ38" s="3">
        <f xml:space="preserve"> IFERROR(Table1[[#This Row],[GP 2014]]/Table1[[#This Row],[Total Assets 2014]], "x")</f>
        <v>-8.6956521739130446E-2</v>
      </c>
      <c r="AR38" s="3">
        <f xml:space="preserve"> IFERROR(Table1[[#This Row],[GP 2015]]/Table1[[#This Row],[Total Assets 2015]], "x")</f>
        <v>0.04</v>
      </c>
      <c r="AS38" s="3">
        <f xml:space="preserve"> IFERROR(Table1[[#This Row],[GP 2016]]/Table1[[#This Row],[Total Assets 2016]], "x")</f>
        <v>-0.15151515151515152</v>
      </c>
      <c r="AT38" s="3">
        <f xml:space="preserve"> IFERROR(Table1[[#This Row],[GP 2017]]/Table1[[#This Row],[Total Assets 2017]], "x")</f>
        <v>-2.9411764705882356E-2</v>
      </c>
      <c r="AU38" s="3">
        <f xml:space="preserve"> IFERROR(Table1[[#This Row],[GP 2018]]/Table1[[#This Row],[Total Assets 2018]], "x")</f>
        <v>0.34210526315789475</v>
      </c>
      <c r="AV38" s="3">
        <f xml:space="preserve"> IFERROR(Table1[[#This Row],[GP 2019]]/Table1[[#This Row],[Total Assets 2019]], "x")</f>
        <v>0.28947368421052633</v>
      </c>
      <c r="AW38" s="3">
        <f xml:space="preserve"> IFERROR(Table1[[#This Row],[GP 2020]]/Table1[[#This Row],[Total Assets 2020]], "x")</f>
        <v>0.34883720930232559</v>
      </c>
      <c r="AX38" s="3">
        <f xml:space="preserve"> IFERROR(Table1[[#This Row],[GP 2021]]/Table1[[#This Row],[Total Assets 2021]], "x")</f>
        <v>7.5268817204301064E-2</v>
      </c>
      <c r="AY38" s="3">
        <f xml:space="preserve"> IFERROR(Table1[[#This Row],[GP TTM]]/Table1[[#This Row],[Total Assets TTM]], "x")</f>
        <v>7.5268817204301064E-2</v>
      </c>
      <c r="BA38" s="3" t="str">
        <f xml:space="preserve"> IFERROR(ABS(Table1[[#This Row],[ROA 2013]]-Table1[[#This Row],[ROA 2012]]), "x")</f>
        <v>x</v>
      </c>
      <c r="BB38" s="3">
        <f xml:space="preserve"> IFERROR(ABS(Table1[[#This Row],[ROA 2014]]-Table1[[#This Row],[ROA 2013]]), "x")</f>
        <v>0.22883295194508008</v>
      </c>
      <c r="BC38" s="3">
        <f xml:space="preserve"> IFERROR(ABS(Table1[[#This Row],[ROA 2015]]-Table1[[#This Row],[ROA 2014]]), "x")</f>
        <v>0.12695652173913044</v>
      </c>
      <c r="BD38" s="3">
        <f xml:space="preserve"> IFERROR(ABS(Table1[[#This Row],[ROA 2016]]-Table1[[#This Row],[ROA 2015]]), "x")</f>
        <v>0.19151515151515153</v>
      </c>
      <c r="BE38" s="3">
        <f xml:space="preserve"> IFERROR(ABS(Table1[[#This Row],[ROA 2017]]-Table1[[#This Row],[ROA 2016]]), "x")</f>
        <v>0.12210338680926916</v>
      </c>
      <c r="BF38" s="3">
        <f xml:space="preserve"> IFERROR(ABS(Table1[[#This Row],[ROA 2018]]-Table1[[#This Row],[ROA 2017]]), "x")</f>
        <v>0.37151702786377711</v>
      </c>
      <c r="BG38" s="3">
        <f xml:space="preserve"> IFERROR(ABS(Table1[[#This Row],[ROA 2019]]-Table1[[#This Row],[ROA 2018]]), "x")</f>
        <v>5.2631578947368418E-2</v>
      </c>
      <c r="BH38" s="3">
        <f xml:space="preserve"> IFERROR(ABS(Table1[[#This Row],[ROA 2020]]-Table1[[#This Row],[ROA 2019]]), "x")</f>
        <v>5.9363525091799263E-2</v>
      </c>
      <c r="BI38" s="3">
        <f xml:space="preserve"> IFERROR(ABS(Table1[[#This Row],[ROA 2021]]-Table1[[#This Row],[ROA 2020]]), "x")</f>
        <v>0.27356839209802453</v>
      </c>
      <c r="BJ38" s="3">
        <f xml:space="preserve"> IFERROR(AVERAGE(Table1[[#This Row],[ROA 2013-2012]:[ROA 2021-2020]]), "x")</f>
        <v>0.17831106700120006</v>
      </c>
      <c r="BK38" s="3">
        <f>IFERROR(AVERAGE(Table1[[#This Row],[ROA 2012]:[ROA 2021]]), "x")</f>
        <v>5.6890229136741438E-2</v>
      </c>
      <c r="BN38" s="1">
        <f>SUM(Table1[[#This Row],[B/M Rank]:[ROA Rank]])</f>
        <v>0</v>
      </c>
    </row>
    <row r="39" spans="1:66" x14ac:dyDescent="0.25">
      <c r="A39" s="1" t="s">
        <v>888</v>
      </c>
      <c r="B39" s="1" t="s">
        <v>889</v>
      </c>
      <c r="C39" s="1" t="s">
        <v>161</v>
      </c>
      <c r="D39" s="1" t="s">
        <v>110</v>
      </c>
      <c r="E39" s="1" t="s">
        <v>102</v>
      </c>
      <c r="F39" s="1">
        <v>29.33</v>
      </c>
      <c r="G39" s="19"/>
      <c r="H39" s="19"/>
      <c r="I39" s="19"/>
      <c r="J39" s="19"/>
      <c r="K39" s="1"/>
      <c r="L39" s="19"/>
      <c r="M39" s="1">
        <v>2012</v>
      </c>
      <c r="N39" s="1">
        <v>14.1</v>
      </c>
      <c r="O39" s="1">
        <v>14.5</v>
      </c>
      <c r="P39" s="1">
        <v>14.8</v>
      </c>
      <c r="Q39" s="1">
        <v>16.7</v>
      </c>
      <c r="R39" s="1">
        <v>20.3</v>
      </c>
      <c r="S39" s="1">
        <v>20.7</v>
      </c>
      <c r="T39" s="1">
        <v>15.8</v>
      </c>
      <c r="U39" s="1">
        <v>16.899999999999999</v>
      </c>
      <c r="V39" s="1">
        <v>15.4</v>
      </c>
      <c r="W39" s="1">
        <v>25.9</v>
      </c>
      <c r="X39" s="1">
        <v>25.9</v>
      </c>
      <c r="Z39" s="3">
        <f xml:space="preserve"> IFERROR(AVEDEV(Table1[[#This Row],[GP 2012]:[GP 2021]]) / Table1[[#This Row],[Avg GP]], "x")</f>
        <v>0.1641347801256425</v>
      </c>
      <c r="AA39" s="2">
        <f xml:space="preserve"> IFERROR(AVERAGE(Table1[[#This Row],[GP 2012]:[GP 2021]]), "x")</f>
        <v>17.510000000000002</v>
      </c>
      <c r="AB39" s="11">
        <f>Table1[Equity]/Table1[Market Capital]</f>
        <v>0.87282645755199462</v>
      </c>
      <c r="AC39" s="1">
        <v>13.7</v>
      </c>
      <c r="AD39" s="1">
        <v>13.3</v>
      </c>
      <c r="AE39" s="1">
        <v>13.5</v>
      </c>
      <c r="AF39" s="1">
        <v>19.399999999999999</v>
      </c>
      <c r="AG39" s="1">
        <v>24.6</v>
      </c>
      <c r="AH39" s="1">
        <v>21.5</v>
      </c>
      <c r="AI39" s="1">
        <v>24.9</v>
      </c>
      <c r="AJ39" s="1">
        <v>26.7</v>
      </c>
      <c r="AK39" s="1">
        <v>31.9</v>
      </c>
      <c r="AL39" s="1">
        <v>47.7</v>
      </c>
      <c r="AM39" s="1">
        <v>47.7</v>
      </c>
      <c r="AN39" s="1">
        <v>25.6</v>
      </c>
      <c r="AO39" s="3">
        <f xml:space="preserve"> IFERROR(Table1[[#This Row],[GP 2012]]/Table1[[#This Row],[Total Assets 2012]], "x")</f>
        <v>1.0291970802919708</v>
      </c>
      <c r="AP39" s="3">
        <f xml:space="preserve"> IFERROR(Table1[[#This Row],[GP 2013]]/Table1[[#This Row],[Total Assets 2013]], "x")</f>
        <v>1.0902255639097744</v>
      </c>
      <c r="AQ39" s="3">
        <f xml:space="preserve"> IFERROR(Table1[[#This Row],[GP 2014]]/Table1[[#This Row],[Total Assets 2014]], "x")</f>
        <v>1.0962962962962963</v>
      </c>
      <c r="AR39" s="3">
        <f xml:space="preserve"> IFERROR(Table1[[#This Row],[GP 2015]]/Table1[[#This Row],[Total Assets 2015]], "x")</f>
        <v>0.86082474226804129</v>
      </c>
      <c r="AS39" s="3">
        <f xml:space="preserve"> IFERROR(Table1[[#This Row],[GP 2016]]/Table1[[#This Row],[Total Assets 2016]], "x")</f>
        <v>0.82520325203252032</v>
      </c>
      <c r="AT39" s="3">
        <f xml:space="preserve"> IFERROR(Table1[[#This Row],[GP 2017]]/Table1[[#This Row],[Total Assets 2017]], "x")</f>
        <v>0.96279069767441861</v>
      </c>
      <c r="AU39" s="3">
        <f xml:space="preserve"> IFERROR(Table1[[#This Row],[GP 2018]]/Table1[[#This Row],[Total Assets 2018]], "x")</f>
        <v>0.63453815261044189</v>
      </c>
      <c r="AV39" s="3">
        <f xml:space="preserve"> IFERROR(Table1[[#This Row],[GP 2019]]/Table1[[#This Row],[Total Assets 2019]], "x")</f>
        <v>0.63295880149812733</v>
      </c>
      <c r="AW39" s="3">
        <f xml:space="preserve"> IFERROR(Table1[[#This Row],[GP 2020]]/Table1[[#This Row],[Total Assets 2020]], "x")</f>
        <v>0.48275862068965519</v>
      </c>
      <c r="AX39" s="3">
        <f xml:space="preserve"> IFERROR(Table1[[#This Row],[GP 2021]]/Table1[[#This Row],[Total Assets 2021]], "x")</f>
        <v>0.54297693920335421</v>
      </c>
      <c r="AY39" s="3">
        <f xml:space="preserve"> IFERROR(Table1[[#This Row],[GP TTM]]/Table1[[#This Row],[Total Assets TTM]], "x")</f>
        <v>0.54297693920335421</v>
      </c>
      <c r="BA39" s="3">
        <f xml:space="preserve"> IFERROR(ABS(Table1[[#This Row],[ROA 2013]]-Table1[[#This Row],[ROA 2012]]), "x")</f>
        <v>6.1028483617803664E-2</v>
      </c>
      <c r="BB39" s="3">
        <f xml:space="preserve"> IFERROR(ABS(Table1[[#This Row],[ROA 2014]]-Table1[[#This Row],[ROA 2013]]), "x")</f>
        <v>6.0707323865218932E-3</v>
      </c>
      <c r="BC39" s="3">
        <f xml:space="preserve"> IFERROR(ABS(Table1[[#This Row],[ROA 2015]]-Table1[[#This Row],[ROA 2014]]), "x")</f>
        <v>0.23547155402825504</v>
      </c>
      <c r="BD39" s="3">
        <f xml:space="preserve"> IFERROR(ABS(Table1[[#This Row],[ROA 2016]]-Table1[[#This Row],[ROA 2015]]), "x")</f>
        <v>3.5621490235520969E-2</v>
      </c>
      <c r="BE39" s="3">
        <f xml:space="preserve"> IFERROR(ABS(Table1[[#This Row],[ROA 2017]]-Table1[[#This Row],[ROA 2016]]), "x")</f>
        <v>0.13758744564189829</v>
      </c>
      <c r="BF39" s="3">
        <f xml:space="preserve"> IFERROR(ABS(Table1[[#This Row],[ROA 2018]]-Table1[[#This Row],[ROA 2017]]), "x")</f>
        <v>0.32825254506397672</v>
      </c>
      <c r="BG39" s="3">
        <f xml:space="preserve"> IFERROR(ABS(Table1[[#This Row],[ROA 2019]]-Table1[[#This Row],[ROA 2018]]), "x")</f>
        <v>1.5793511123145532E-3</v>
      </c>
      <c r="BH39" s="3">
        <f xml:space="preserve"> IFERROR(ABS(Table1[[#This Row],[ROA 2020]]-Table1[[#This Row],[ROA 2019]]), "x")</f>
        <v>0.15020018080847214</v>
      </c>
      <c r="BI39" s="3">
        <f xml:space="preserve"> IFERROR(ABS(Table1[[#This Row],[ROA 2021]]-Table1[[#This Row],[ROA 2020]]), "x")</f>
        <v>6.0218318513699021E-2</v>
      </c>
      <c r="BJ39" s="3">
        <f xml:space="preserve"> IFERROR(AVERAGE(Table1[[#This Row],[ROA 2013-2012]:[ROA 2021-2020]]), "x")</f>
        <v>0.11289223348982914</v>
      </c>
      <c r="BK39" s="3">
        <f>IFERROR(AVERAGE(Table1[[#This Row],[ROA 2012]:[ROA 2021]]), "x")</f>
        <v>0.81577701464746011</v>
      </c>
      <c r="BN39" s="1">
        <f>SUM(Table1[[#This Row],[B/M Rank]:[ROA Rank]])</f>
        <v>0</v>
      </c>
    </row>
    <row r="40" spans="1:66" x14ac:dyDescent="0.25">
      <c r="A40" s="1" t="s">
        <v>829</v>
      </c>
      <c r="B40" s="1" t="s">
        <v>830</v>
      </c>
      <c r="C40" s="1" t="s">
        <v>578</v>
      </c>
      <c r="D40" s="1" t="s">
        <v>110</v>
      </c>
      <c r="E40" s="1" t="s">
        <v>102</v>
      </c>
      <c r="F40" s="1">
        <v>30.03</v>
      </c>
      <c r="G40" s="19"/>
      <c r="H40" s="19"/>
      <c r="I40" s="19"/>
      <c r="J40" s="19"/>
      <c r="K40" s="1"/>
      <c r="L40" s="19"/>
      <c r="M40" s="1">
        <v>2012</v>
      </c>
      <c r="N40" s="1">
        <v>10</v>
      </c>
      <c r="O40" s="1">
        <v>9.5</v>
      </c>
      <c r="P40" s="1">
        <v>7.9</v>
      </c>
      <c r="Q40" s="1">
        <v>7.8</v>
      </c>
      <c r="R40" s="1">
        <v>7.9</v>
      </c>
      <c r="S40" s="1">
        <v>9</v>
      </c>
      <c r="T40" s="1">
        <v>7.3</v>
      </c>
      <c r="U40" s="1">
        <v>7.7</v>
      </c>
      <c r="V40" s="1">
        <v>11.2</v>
      </c>
      <c r="W40" s="1">
        <v>12.6</v>
      </c>
      <c r="X40" s="1">
        <v>13.1</v>
      </c>
      <c r="Z40" s="3">
        <f xml:space="preserve"> IFERROR(AVEDEV(Table1[[#This Row],[GP 2012]:[GP 2021]]) / Table1[[#This Row],[Avg GP]], "x")</f>
        <v>0.15269526952695267</v>
      </c>
      <c r="AA40" s="2">
        <f xml:space="preserve"> IFERROR(AVERAGE(Table1[[#This Row],[GP 2012]:[GP 2021]]), "x")</f>
        <v>9.09</v>
      </c>
      <c r="AB40" s="11">
        <f>Table1[Equity]/Table1[Market Capital]</f>
        <v>0.50283050283050279</v>
      </c>
      <c r="AC40" s="1">
        <v>18</v>
      </c>
      <c r="AD40" s="1">
        <v>18.399999999999999</v>
      </c>
      <c r="AE40" s="1">
        <v>17.5</v>
      </c>
      <c r="AF40" s="1">
        <v>19.899999999999999</v>
      </c>
      <c r="AG40" s="1">
        <v>17.899999999999999</v>
      </c>
      <c r="AH40" s="1">
        <v>18.899999999999999</v>
      </c>
      <c r="AI40" s="1">
        <v>20.5</v>
      </c>
      <c r="AJ40" s="1">
        <v>21.1</v>
      </c>
      <c r="AK40" s="1">
        <v>24.2</v>
      </c>
      <c r="AL40" s="1">
        <v>24</v>
      </c>
      <c r="AM40" s="1">
        <v>28.2</v>
      </c>
      <c r="AN40" s="1">
        <v>15.1</v>
      </c>
      <c r="AO40" s="3">
        <f xml:space="preserve"> IFERROR(Table1[[#This Row],[GP 2012]]/Table1[[#This Row],[Total Assets 2012]], "x")</f>
        <v>0.55555555555555558</v>
      </c>
      <c r="AP40" s="3">
        <f xml:space="preserve"> IFERROR(Table1[[#This Row],[GP 2013]]/Table1[[#This Row],[Total Assets 2013]], "x")</f>
        <v>0.51630434782608703</v>
      </c>
      <c r="AQ40" s="3">
        <f xml:space="preserve"> IFERROR(Table1[[#This Row],[GP 2014]]/Table1[[#This Row],[Total Assets 2014]], "x")</f>
        <v>0.45142857142857146</v>
      </c>
      <c r="AR40" s="3">
        <f xml:space="preserve"> IFERROR(Table1[[#This Row],[GP 2015]]/Table1[[#This Row],[Total Assets 2015]], "x")</f>
        <v>0.39195979899497491</v>
      </c>
      <c r="AS40" s="3">
        <f xml:space="preserve"> IFERROR(Table1[[#This Row],[GP 2016]]/Table1[[#This Row],[Total Assets 2016]], "x")</f>
        <v>0.44134078212290506</v>
      </c>
      <c r="AT40" s="3">
        <f xml:space="preserve"> IFERROR(Table1[[#This Row],[GP 2017]]/Table1[[#This Row],[Total Assets 2017]], "x")</f>
        <v>0.47619047619047622</v>
      </c>
      <c r="AU40" s="3">
        <f xml:space="preserve"> IFERROR(Table1[[#This Row],[GP 2018]]/Table1[[#This Row],[Total Assets 2018]], "x")</f>
        <v>0.35609756097560974</v>
      </c>
      <c r="AV40" s="3">
        <f xml:space="preserve"> IFERROR(Table1[[#This Row],[GP 2019]]/Table1[[#This Row],[Total Assets 2019]], "x")</f>
        <v>0.36492890995260663</v>
      </c>
      <c r="AW40" s="3">
        <f xml:space="preserve"> IFERROR(Table1[[#This Row],[GP 2020]]/Table1[[#This Row],[Total Assets 2020]], "x")</f>
        <v>0.46280991735537186</v>
      </c>
      <c r="AX40" s="3">
        <f xml:space="preserve"> IFERROR(Table1[[#This Row],[GP 2021]]/Table1[[#This Row],[Total Assets 2021]], "x")</f>
        <v>0.52500000000000002</v>
      </c>
      <c r="AY40" s="3">
        <f xml:space="preserve"> IFERROR(Table1[[#This Row],[GP TTM]]/Table1[[#This Row],[Total Assets TTM]], "x")</f>
        <v>0.46453900709219859</v>
      </c>
      <c r="BA40" s="3">
        <f xml:space="preserve"> IFERROR(ABS(Table1[[#This Row],[ROA 2013]]-Table1[[#This Row],[ROA 2012]]), "x")</f>
        <v>3.9251207729468551E-2</v>
      </c>
      <c r="BB40" s="3">
        <f xml:space="preserve"> IFERROR(ABS(Table1[[#This Row],[ROA 2014]]-Table1[[#This Row],[ROA 2013]]), "x")</f>
        <v>6.4875776397515572E-2</v>
      </c>
      <c r="BC40" s="3">
        <f xml:space="preserve"> IFERROR(ABS(Table1[[#This Row],[ROA 2015]]-Table1[[#This Row],[ROA 2014]]), "x")</f>
        <v>5.9468772433596551E-2</v>
      </c>
      <c r="BD40" s="3">
        <f xml:space="preserve"> IFERROR(ABS(Table1[[#This Row],[ROA 2016]]-Table1[[#This Row],[ROA 2015]]), "x")</f>
        <v>4.9380983127930156E-2</v>
      </c>
      <c r="BE40" s="3">
        <f xml:space="preserve"> IFERROR(ABS(Table1[[#This Row],[ROA 2017]]-Table1[[#This Row],[ROA 2016]]), "x")</f>
        <v>3.4849694067571158E-2</v>
      </c>
      <c r="BF40" s="3">
        <f xml:space="preserve"> IFERROR(ABS(Table1[[#This Row],[ROA 2018]]-Table1[[#This Row],[ROA 2017]]), "x")</f>
        <v>0.12009291521486648</v>
      </c>
      <c r="BG40" s="3">
        <f xml:space="preserve"> IFERROR(ABS(Table1[[#This Row],[ROA 2019]]-Table1[[#This Row],[ROA 2018]]), "x")</f>
        <v>8.8313489769968889E-3</v>
      </c>
      <c r="BH40" s="3">
        <f xml:space="preserve"> IFERROR(ABS(Table1[[#This Row],[ROA 2020]]-Table1[[#This Row],[ROA 2019]]), "x")</f>
        <v>9.788100740276523E-2</v>
      </c>
      <c r="BI40" s="3">
        <f xml:space="preserve"> IFERROR(ABS(Table1[[#This Row],[ROA 2021]]-Table1[[#This Row],[ROA 2020]]), "x")</f>
        <v>6.2190082644628164E-2</v>
      </c>
      <c r="BJ40" s="3">
        <f xml:space="preserve"> IFERROR(AVERAGE(Table1[[#This Row],[ROA 2013-2012]:[ROA 2021-2020]]), "x")</f>
        <v>5.9646865332815414E-2</v>
      </c>
      <c r="BK40" s="3">
        <f>IFERROR(AVERAGE(Table1[[#This Row],[ROA 2012]:[ROA 2021]]), "x")</f>
        <v>0.45416159204021589</v>
      </c>
      <c r="BN40" s="1">
        <f>SUM(Table1[[#This Row],[B/M Rank]:[ROA Rank]])</f>
        <v>0</v>
      </c>
    </row>
    <row r="41" spans="1:66" x14ac:dyDescent="0.25">
      <c r="A41" s="1" t="s">
        <v>952</v>
      </c>
      <c r="B41" s="1" t="s">
        <v>953</v>
      </c>
      <c r="C41" s="1" t="s">
        <v>1039</v>
      </c>
      <c r="D41" s="1" t="s">
        <v>106</v>
      </c>
      <c r="E41" s="1" t="s">
        <v>102</v>
      </c>
      <c r="F41" s="1">
        <v>31</v>
      </c>
      <c r="G41" s="19"/>
      <c r="H41" s="19"/>
      <c r="I41" s="19"/>
      <c r="J41" s="19"/>
      <c r="K41" s="1"/>
      <c r="L41" s="19"/>
      <c r="M41" s="1">
        <v>2012</v>
      </c>
      <c r="N41" s="1">
        <v>117.4</v>
      </c>
      <c r="O41" s="1">
        <v>125.2</v>
      </c>
      <c r="P41" s="1">
        <v>122.8</v>
      </c>
      <c r="Q41" s="1">
        <v>132.19999999999999</v>
      </c>
      <c r="R41" s="1">
        <v>140.5</v>
      </c>
      <c r="S41" s="1">
        <v>137.4</v>
      </c>
      <c r="T41" s="1">
        <v>140.6</v>
      </c>
      <c r="U41" s="1">
        <v>135.1</v>
      </c>
      <c r="V41" s="1">
        <v>122.9</v>
      </c>
      <c r="W41" s="1">
        <v>128</v>
      </c>
      <c r="X41" s="1">
        <v>128</v>
      </c>
      <c r="Z41" s="3">
        <f xml:space="preserve"> IFERROR(AVEDEV(Table1[[#This Row],[GP 2012]:[GP 2021]]) / Table1[[#This Row],[Avg GP]], "x")</f>
        <v>5.337531679594499E-2</v>
      </c>
      <c r="AA41" s="2">
        <f xml:space="preserve"> IFERROR(AVERAGE(Table1[[#This Row],[GP 2012]:[GP 2021]]), "x")</f>
        <v>130.21</v>
      </c>
      <c r="AB41" s="11">
        <f>Table1[Equity]/Table1[Market Capital]</f>
        <v>1.2258064516129032</v>
      </c>
      <c r="AC41" s="1">
        <v>156.4</v>
      </c>
      <c r="AD41" s="1">
        <v>177</v>
      </c>
      <c r="AE41" s="1">
        <v>164</v>
      </c>
      <c r="AF41" s="1">
        <v>160</v>
      </c>
      <c r="AG41" s="1">
        <v>183.3</v>
      </c>
      <c r="AH41" s="1">
        <v>202.4</v>
      </c>
      <c r="AI41" s="1">
        <v>232.5</v>
      </c>
      <c r="AJ41" s="1">
        <v>188.2</v>
      </c>
      <c r="AK41" s="1">
        <v>199.8</v>
      </c>
      <c r="AL41" s="1">
        <v>217.5</v>
      </c>
      <c r="AM41" s="1">
        <v>217.5</v>
      </c>
      <c r="AN41" s="1">
        <v>38</v>
      </c>
      <c r="AO41" s="3">
        <f xml:space="preserve"> IFERROR(Table1[[#This Row],[GP 2012]]/Table1[[#This Row],[Total Assets 2012]], "x")</f>
        <v>0.7506393861892583</v>
      </c>
      <c r="AP41" s="3">
        <f xml:space="preserve"> IFERROR(Table1[[#This Row],[GP 2013]]/Table1[[#This Row],[Total Assets 2013]], "x")</f>
        <v>0.70734463276836157</v>
      </c>
      <c r="AQ41" s="3">
        <f xml:space="preserve"> IFERROR(Table1[[#This Row],[GP 2014]]/Table1[[#This Row],[Total Assets 2014]], "x")</f>
        <v>0.74878048780487805</v>
      </c>
      <c r="AR41" s="3">
        <f xml:space="preserve"> IFERROR(Table1[[#This Row],[GP 2015]]/Table1[[#This Row],[Total Assets 2015]], "x")</f>
        <v>0.82624999999999993</v>
      </c>
      <c r="AS41" s="3">
        <f xml:space="preserve"> IFERROR(Table1[[#This Row],[GP 2016]]/Table1[[#This Row],[Total Assets 2016]], "x")</f>
        <v>0.76650300054555365</v>
      </c>
      <c r="AT41" s="3">
        <f xml:space="preserve"> IFERROR(Table1[[#This Row],[GP 2017]]/Table1[[#This Row],[Total Assets 2017]], "x")</f>
        <v>0.67885375494071143</v>
      </c>
      <c r="AU41" s="3">
        <f xml:space="preserve"> IFERROR(Table1[[#This Row],[GP 2018]]/Table1[[#This Row],[Total Assets 2018]], "x")</f>
        <v>0.60473118279569893</v>
      </c>
      <c r="AV41" s="3">
        <f xml:space="preserve"> IFERROR(Table1[[#This Row],[GP 2019]]/Table1[[#This Row],[Total Assets 2019]], "x")</f>
        <v>0.71785334750265672</v>
      </c>
      <c r="AW41" s="3">
        <f xml:space="preserve"> IFERROR(Table1[[#This Row],[GP 2020]]/Table1[[#This Row],[Total Assets 2020]], "x")</f>
        <v>0.61511511511511507</v>
      </c>
      <c r="AX41" s="3">
        <f xml:space="preserve"> IFERROR(Table1[[#This Row],[GP 2021]]/Table1[[#This Row],[Total Assets 2021]], "x")</f>
        <v>0.58850574712643677</v>
      </c>
      <c r="AY41" s="3">
        <f xml:space="preserve"> IFERROR(Table1[[#This Row],[GP TTM]]/Table1[[#This Row],[Total Assets TTM]], "x")</f>
        <v>0.58850574712643677</v>
      </c>
      <c r="BA41" s="3">
        <f xml:space="preserve"> IFERROR(ABS(Table1[[#This Row],[ROA 2013]]-Table1[[#This Row],[ROA 2012]]), "x")</f>
        <v>4.3294753420896726E-2</v>
      </c>
      <c r="BB41" s="3">
        <f xml:space="preserve"> IFERROR(ABS(Table1[[#This Row],[ROA 2014]]-Table1[[#This Row],[ROA 2013]]), "x")</f>
        <v>4.1435855036516478E-2</v>
      </c>
      <c r="BC41" s="3">
        <f xml:space="preserve"> IFERROR(ABS(Table1[[#This Row],[ROA 2015]]-Table1[[#This Row],[ROA 2014]]), "x")</f>
        <v>7.7469512195121881E-2</v>
      </c>
      <c r="BD41" s="3">
        <f xml:space="preserve"> IFERROR(ABS(Table1[[#This Row],[ROA 2016]]-Table1[[#This Row],[ROA 2015]]), "x")</f>
        <v>5.9746999454446281E-2</v>
      </c>
      <c r="BE41" s="3">
        <f xml:space="preserve"> IFERROR(ABS(Table1[[#This Row],[ROA 2017]]-Table1[[#This Row],[ROA 2016]]), "x")</f>
        <v>8.7649245604842219E-2</v>
      </c>
      <c r="BF41" s="3">
        <f xml:space="preserve"> IFERROR(ABS(Table1[[#This Row],[ROA 2018]]-Table1[[#This Row],[ROA 2017]]), "x")</f>
        <v>7.41225721450125E-2</v>
      </c>
      <c r="BG41" s="3">
        <f xml:space="preserve"> IFERROR(ABS(Table1[[#This Row],[ROA 2019]]-Table1[[#This Row],[ROA 2018]]), "x")</f>
        <v>0.1131221647069578</v>
      </c>
      <c r="BH41" s="3">
        <f xml:space="preserve"> IFERROR(ABS(Table1[[#This Row],[ROA 2020]]-Table1[[#This Row],[ROA 2019]]), "x")</f>
        <v>0.10273823238754165</v>
      </c>
      <c r="BI41" s="3">
        <f xml:space="preserve"> IFERROR(ABS(Table1[[#This Row],[ROA 2021]]-Table1[[#This Row],[ROA 2020]]), "x")</f>
        <v>2.6609367988678301E-2</v>
      </c>
      <c r="BJ41" s="3">
        <f xml:space="preserve"> IFERROR(AVERAGE(Table1[[#This Row],[ROA 2013-2012]:[ROA 2021-2020]]), "x")</f>
        <v>6.9576522548890421E-2</v>
      </c>
      <c r="BK41" s="3">
        <f>IFERROR(AVERAGE(Table1[[#This Row],[ROA 2012]:[ROA 2021]]), "x")</f>
        <v>0.70045766547886701</v>
      </c>
      <c r="BN41" s="1">
        <f>SUM(Table1[[#This Row],[B/M Rank]:[ROA Rank]])</f>
        <v>0</v>
      </c>
    </row>
    <row r="42" spans="1:66" x14ac:dyDescent="0.25">
      <c r="A42" s="1" t="s">
        <v>1016</v>
      </c>
      <c r="B42" s="1" t="s">
        <v>1017</v>
      </c>
      <c r="C42" s="1" t="s">
        <v>208</v>
      </c>
      <c r="D42" s="1" t="s">
        <v>183</v>
      </c>
      <c r="E42" s="1" t="s">
        <v>102</v>
      </c>
      <c r="F42" s="1">
        <v>31.56</v>
      </c>
      <c r="G42" s="19"/>
      <c r="H42" s="19"/>
      <c r="I42" s="19"/>
      <c r="J42" s="19"/>
      <c r="K42" s="1"/>
      <c r="L42" s="19"/>
      <c r="Z42" s="3" t="str">
        <f xml:space="preserve"> IFERROR(AVEDEV(Table1[[#This Row],[GP 2012]:[GP 2021]]) / Table1[[#This Row],[Avg GP]], "x")</f>
        <v>x</v>
      </c>
      <c r="AA42" s="2" t="str">
        <f xml:space="preserve"> IFERROR(AVERAGE(Table1[[#This Row],[GP 2012]:[GP 2021]]), "x")</f>
        <v>x</v>
      </c>
      <c r="AB42" s="11">
        <f>Table1[Equity]/Table1[Market Capital]</f>
        <v>0</v>
      </c>
      <c r="AO42" s="3" t="str">
        <f xml:space="preserve"> IFERROR(Table1[[#This Row],[GP 2012]]/Table1[[#This Row],[Total Assets 2012]], "x")</f>
        <v>x</v>
      </c>
      <c r="AP42" s="3" t="str">
        <f xml:space="preserve"> IFERROR(Table1[[#This Row],[GP 2013]]/Table1[[#This Row],[Total Assets 2013]], "x")</f>
        <v>x</v>
      </c>
      <c r="AQ42" s="3" t="str">
        <f xml:space="preserve"> IFERROR(Table1[[#This Row],[GP 2014]]/Table1[[#This Row],[Total Assets 2014]], "x")</f>
        <v>x</v>
      </c>
      <c r="AR42" s="3" t="str">
        <f xml:space="preserve"> IFERROR(Table1[[#This Row],[GP 2015]]/Table1[[#This Row],[Total Assets 2015]], "x")</f>
        <v>x</v>
      </c>
      <c r="AS42" s="3" t="str">
        <f xml:space="preserve"> IFERROR(Table1[[#This Row],[GP 2016]]/Table1[[#This Row],[Total Assets 2016]], "x")</f>
        <v>x</v>
      </c>
      <c r="AT42" s="3" t="str">
        <f xml:space="preserve"> IFERROR(Table1[[#This Row],[GP 2017]]/Table1[[#This Row],[Total Assets 2017]], "x")</f>
        <v>x</v>
      </c>
      <c r="AU42" s="3" t="str">
        <f xml:space="preserve"> IFERROR(Table1[[#This Row],[GP 2018]]/Table1[[#This Row],[Total Assets 2018]], "x")</f>
        <v>x</v>
      </c>
      <c r="AV42" s="3" t="str">
        <f xml:space="preserve"> IFERROR(Table1[[#This Row],[GP 2019]]/Table1[[#This Row],[Total Assets 2019]], "x")</f>
        <v>x</v>
      </c>
      <c r="AW42" s="3" t="str">
        <f xml:space="preserve"> IFERROR(Table1[[#This Row],[GP 2020]]/Table1[[#This Row],[Total Assets 2020]], "x")</f>
        <v>x</v>
      </c>
      <c r="AX42" s="3" t="str">
        <f xml:space="preserve"> IFERROR(Table1[[#This Row],[GP 2021]]/Table1[[#This Row],[Total Assets 2021]], "x")</f>
        <v>x</v>
      </c>
      <c r="AY42" s="3" t="str">
        <f xml:space="preserve"> IFERROR(Table1[[#This Row],[GP TTM]]/Table1[[#This Row],[Total Assets TTM]], "x")</f>
        <v>x</v>
      </c>
      <c r="BA42" s="3" t="str">
        <f xml:space="preserve"> IFERROR(ABS(Table1[[#This Row],[ROA 2013]]-Table1[[#This Row],[ROA 2012]]), "x")</f>
        <v>x</v>
      </c>
      <c r="BB42" s="3" t="str">
        <f xml:space="preserve"> IFERROR(ABS(Table1[[#This Row],[ROA 2014]]-Table1[[#This Row],[ROA 2013]]), "x")</f>
        <v>x</v>
      </c>
      <c r="BC42" s="3" t="str">
        <f xml:space="preserve"> IFERROR(ABS(Table1[[#This Row],[ROA 2015]]-Table1[[#This Row],[ROA 2014]]), "x")</f>
        <v>x</v>
      </c>
      <c r="BD42" s="3" t="str">
        <f xml:space="preserve"> IFERROR(ABS(Table1[[#This Row],[ROA 2016]]-Table1[[#This Row],[ROA 2015]]), "x")</f>
        <v>x</v>
      </c>
      <c r="BE42" s="3" t="str">
        <f xml:space="preserve"> IFERROR(ABS(Table1[[#This Row],[ROA 2017]]-Table1[[#This Row],[ROA 2016]]), "x")</f>
        <v>x</v>
      </c>
      <c r="BF42" s="3" t="str">
        <f xml:space="preserve"> IFERROR(ABS(Table1[[#This Row],[ROA 2018]]-Table1[[#This Row],[ROA 2017]]), "x")</f>
        <v>x</v>
      </c>
      <c r="BG42" s="3" t="str">
        <f xml:space="preserve"> IFERROR(ABS(Table1[[#This Row],[ROA 2019]]-Table1[[#This Row],[ROA 2018]]), "x")</f>
        <v>x</v>
      </c>
      <c r="BH42" s="3" t="str">
        <f xml:space="preserve"> IFERROR(ABS(Table1[[#This Row],[ROA 2020]]-Table1[[#This Row],[ROA 2019]]), "x")</f>
        <v>x</v>
      </c>
      <c r="BI42" s="3" t="str">
        <f xml:space="preserve"> IFERROR(ABS(Table1[[#This Row],[ROA 2021]]-Table1[[#This Row],[ROA 2020]]), "x")</f>
        <v>x</v>
      </c>
      <c r="BJ42" s="3" t="str">
        <f xml:space="preserve"> IFERROR(AVERAGE(Table1[[#This Row],[ROA 2013-2012]:[ROA 2021-2020]]), "x")</f>
        <v>x</v>
      </c>
      <c r="BK42" s="3" t="str">
        <f>IFERROR(AVERAGE(Table1[[#This Row],[ROA 2012]:[ROA 2021]]), "x")</f>
        <v>x</v>
      </c>
      <c r="BN42" s="1">
        <f>SUM(Table1[[#This Row],[B/M Rank]:[ROA Rank]])</f>
        <v>0</v>
      </c>
    </row>
    <row r="43" spans="1:66" x14ac:dyDescent="0.25">
      <c r="A43" s="1" t="s">
        <v>853</v>
      </c>
      <c r="B43" s="1" t="s">
        <v>854</v>
      </c>
      <c r="C43" s="1" t="s">
        <v>410</v>
      </c>
      <c r="D43" s="1" t="s">
        <v>263</v>
      </c>
      <c r="E43" s="1" t="s">
        <v>102</v>
      </c>
      <c r="F43" s="1">
        <v>31.63</v>
      </c>
      <c r="G43" s="19"/>
      <c r="H43" s="19"/>
      <c r="I43" s="19"/>
      <c r="J43" s="19"/>
      <c r="K43" s="1"/>
      <c r="L43" s="19"/>
      <c r="M43" s="1">
        <v>2012</v>
      </c>
      <c r="N43" s="1">
        <v>0.9</v>
      </c>
      <c r="O43" s="1">
        <v>0.8</v>
      </c>
      <c r="P43" s="1">
        <v>0.6</v>
      </c>
      <c r="Q43" s="1">
        <v>-0.2</v>
      </c>
      <c r="R43" s="1">
        <v>1.5</v>
      </c>
      <c r="S43" s="1">
        <v>2.9</v>
      </c>
      <c r="T43" s="1">
        <v>0.9</v>
      </c>
      <c r="U43" s="1">
        <v>0.5</v>
      </c>
      <c r="V43" s="1">
        <v>0.8</v>
      </c>
      <c r="W43" s="1">
        <v>0.9</v>
      </c>
      <c r="X43" s="1">
        <v>0.9</v>
      </c>
      <c r="Z43" s="3">
        <f xml:space="preserve"> IFERROR(AVEDEV(Table1[[#This Row],[GP 2012]:[GP 2021]]) / Table1[[#This Row],[Avg GP]], "x")</f>
        <v>0.51666666666666672</v>
      </c>
      <c r="AA43" s="2">
        <f xml:space="preserve"> IFERROR(AVERAGE(Table1[[#This Row],[GP 2012]:[GP 2021]]), "x")</f>
        <v>0.96000000000000019</v>
      </c>
      <c r="AB43" s="11">
        <f>Table1[Equity]/Table1[Market Capital]</f>
        <v>0.25608599430920015</v>
      </c>
      <c r="AC43" s="1">
        <v>18.3</v>
      </c>
      <c r="AD43" s="1">
        <v>21.4</v>
      </c>
      <c r="AE43" s="1">
        <v>25</v>
      </c>
      <c r="AF43" s="1">
        <v>26.4</v>
      </c>
      <c r="AG43" s="1">
        <v>24.3</v>
      </c>
      <c r="AH43" s="1">
        <v>26.9</v>
      </c>
      <c r="AI43" s="1">
        <v>19.899999999999999</v>
      </c>
      <c r="AJ43" s="1">
        <v>17.899999999999999</v>
      </c>
      <c r="AK43" s="1">
        <v>17.3</v>
      </c>
      <c r="AL43" s="1">
        <v>17.600000000000001</v>
      </c>
      <c r="AM43" s="1">
        <v>17.600000000000001</v>
      </c>
      <c r="AN43" s="1">
        <v>8.1</v>
      </c>
      <c r="AO43" s="3">
        <f xml:space="preserve"> IFERROR(Table1[[#This Row],[GP 2012]]/Table1[[#This Row],[Total Assets 2012]], "x")</f>
        <v>4.9180327868852458E-2</v>
      </c>
      <c r="AP43" s="3">
        <f xml:space="preserve"> IFERROR(Table1[[#This Row],[GP 2013]]/Table1[[#This Row],[Total Assets 2013]], "x")</f>
        <v>3.7383177570093462E-2</v>
      </c>
      <c r="AQ43" s="3">
        <f xml:space="preserve"> IFERROR(Table1[[#This Row],[GP 2014]]/Table1[[#This Row],[Total Assets 2014]], "x")</f>
        <v>2.4E-2</v>
      </c>
      <c r="AR43" s="3">
        <f xml:space="preserve"> IFERROR(Table1[[#This Row],[GP 2015]]/Table1[[#This Row],[Total Assets 2015]], "x")</f>
        <v>-7.5757575757575768E-3</v>
      </c>
      <c r="AS43" s="3">
        <f xml:space="preserve"> IFERROR(Table1[[#This Row],[GP 2016]]/Table1[[#This Row],[Total Assets 2016]], "x")</f>
        <v>6.1728395061728392E-2</v>
      </c>
      <c r="AT43" s="3">
        <f xml:space="preserve"> IFERROR(Table1[[#This Row],[GP 2017]]/Table1[[#This Row],[Total Assets 2017]], "x")</f>
        <v>0.10780669144981413</v>
      </c>
      <c r="AU43" s="3">
        <f xml:space="preserve"> IFERROR(Table1[[#This Row],[GP 2018]]/Table1[[#This Row],[Total Assets 2018]], "x")</f>
        <v>4.5226130653266333E-2</v>
      </c>
      <c r="AV43" s="3">
        <f xml:space="preserve"> IFERROR(Table1[[#This Row],[GP 2019]]/Table1[[#This Row],[Total Assets 2019]], "x")</f>
        <v>2.793296089385475E-2</v>
      </c>
      <c r="AW43" s="3">
        <f xml:space="preserve"> IFERROR(Table1[[#This Row],[GP 2020]]/Table1[[#This Row],[Total Assets 2020]], "x")</f>
        <v>4.6242774566473986E-2</v>
      </c>
      <c r="AX43" s="3">
        <f xml:space="preserve"> IFERROR(Table1[[#This Row],[GP 2021]]/Table1[[#This Row],[Total Assets 2021]], "x")</f>
        <v>5.1136363636363633E-2</v>
      </c>
      <c r="AY43" s="3">
        <f xml:space="preserve"> IFERROR(Table1[[#This Row],[GP TTM]]/Table1[[#This Row],[Total Assets TTM]], "x")</f>
        <v>5.1136363636363633E-2</v>
      </c>
      <c r="BA43" s="3">
        <f xml:space="preserve"> IFERROR(ABS(Table1[[#This Row],[ROA 2013]]-Table1[[#This Row],[ROA 2012]]), "x")</f>
        <v>1.1797150298758996E-2</v>
      </c>
      <c r="BB43" s="3">
        <f xml:space="preserve"> IFERROR(ABS(Table1[[#This Row],[ROA 2014]]-Table1[[#This Row],[ROA 2013]]), "x")</f>
        <v>1.3383177570093462E-2</v>
      </c>
      <c r="BC43" s="3">
        <f xml:space="preserve"> IFERROR(ABS(Table1[[#This Row],[ROA 2015]]-Table1[[#This Row],[ROA 2014]]), "x")</f>
        <v>3.1575757575757576E-2</v>
      </c>
      <c r="BD43" s="3">
        <f xml:space="preserve"> IFERROR(ABS(Table1[[#This Row],[ROA 2016]]-Table1[[#This Row],[ROA 2015]]), "x")</f>
        <v>6.9304152637485975E-2</v>
      </c>
      <c r="BE43" s="3">
        <f xml:space="preserve"> IFERROR(ABS(Table1[[#This Row],[ROA 2017]]-Table1[[#This Row],[ROA 2016]]), "x")</f>
        <v>4.6078296388085735E-2</v>
      </c>
      <c r="BF43" s="3">
        <f xml:space="preserve"> IFERROR(ABS(Table1[[#This Row],[ROA 2018]]-Table1[[#This Row],[ROA 2017]]), "x")</f>
        <v>6.2580560796547793E-2</v>
      </c>
      <c r="BG43" s="3">
        <f xml:space="preserve"> IFERROR(ABS(Table1[[#This Row],[ROA 2019]]-Table1[[#This Row],[ROA 2018]]), "x")</f>
        <v>1.7293169759411583E-2</v>
      </c>
      <c r="BH43" s="3">
        <f xml:space="preserve"> IFERROR(ABS(Table1[[#This Row],[ROA 2020]]-Table1[[#This Row],[ROA 2019]]), "x")</f>
        <v>1.8309813672619236E-2</v>
      </c>
      <c r="BI43" s="3">
        <f xml:space="preserve"> IFERROR(ABS(Table1[[#This Row],[ROA 2021]]-Table1[[#This Row],[ROA 2020]]), "x")</f>
        <v>4.8935890698896464E-3</v>
      </c>
      <c r="BJ43" s="3">
        <f xml:space="preserve"> IFERROR(AVERAGE(Table1[[#This Row],[ROA 2013-2012]:[ROA 2021-2020]]), "x")</f>
        <v>3.0579518640961107E-2</v>
      </c>
      <c r="BK43" s="3">
        <f>IFERROR(AVERAGE(Table1[[#This Row],[ROA 2012]:[ROA 2021]]), "x")</f>
        <v>4.430610641246896E-2</v>
      </c>
      <c r="BN43" s="1">
        <f>SUM(Table1[[#This Row],[B/M Rank]:[ROA Rank]])</f>
        <v>0</v>
      </c>
    </row>
    <row r="44" spans="1:66" x14ac:dyDescent="0.25">
      <c r="A44" s="1" t="s">
        <v>768</v>
      </c>
      <c r="B44" s="1" t="s">
        <v>769</v>
      </c>
      <c r="C44" s="1" t="s">
        <v>115</v>
      </c>
      <c r="D44" s="1" t="s">
        <v>116</v>
      </c>
      <c r="E44" s="1" t="s">
        <v>102</v>
      </c>
      <c r="F44" s="1">
        <v>32.119999999999997</v>
      </c>
      <c r="G44" s="19"/>
      <c r="H44" s="19"/>
      <c r="I44" s="19"/>
      <c r="J44" s="19"/>
      <c r="K44" s="1"/>
      <c r="L44" s="19"/>
      <c r="M44" s="1">
        <v>2012</v>
      </c>
      <c r="P44" s="1">
        <v>0.2</v>
      </c>
      <c r="Q44" s="1">
        <v>0.3</v>
      </c>
      <c r="R44" s="1">
        <v>0.4</v>
      </c>
      <c r="S44" s="1">
        <v>1.5</v>
      </c>
      <c r="T44" s="1">
        <v>1.2</v>
      </c>
      <c r="U44" s="1">
        <v>1.8</v>
      </c>
      <c r="V44" s="1">
        <v>1.8</v>
      </c>
      <c r="W44" s="1">
        <v>4.3</v>
      </c>
      <c r="X44" s="1">
        <v>4.3</v>
      </c>
      <c r="Z44" s="3">
        <f xml:space="preserve"> IFERROR(AVEDEV(Table1[[#This Row],[GP 2012]:[GP 2021]]) / Table1[[#This Row],[Avg GP]], "x")</f>
        <v>0.63478260869565217</v>
      </c>
      <c r="AA44" s="2">
        <f xml:space="preserve"> IFERROR(AVERAGE(Table1[[#This Row],[GP 2012]:[GP 2021]]), "x")</f>
        <v>1.4375</v>
      </c>
      <c r="AB44" s="11">
        <f>Table1[Equity]/Table1[Market Capital]</f>
        <v>0.32067247820672484</v>
      </c>
      <c r="AE44" s="1">
        <v>1.2</v>
      </c>
      <c r="AF44" s="1">
        <v>2.2000000000000002</v>
      </c>
      <c r="AG44" s="1">
        <v>2.4</v>
      </c>
      <c r="AH44" s="1">
        <v>2.8</v>
      </c>
      <c r="AI44" s="1">
        <v>3.2</v>
      </c>
      <c r="AJ44" s="1">
        <v>8</v>
      </c>
      <c r="AK44" s="1">
        <v>11.5</v>
      </c>
      <c r="AL44" s="1">
        <v>16.3</v>
      </c>
      <c r="AM44" s="1">
        <v>16.3</v>
      </c>
      <c r="AN44" s="1">
        <v>10.3</v>
      </c>
      <c r="AO44" s="3" t="str">
        <f xml:space="preserve"> IFERROR(Table1[[#This Row],[GP 2012]]/Table1[[#This Row],[Total Assets 2012]], "x")</f>
        <v>x</v>
      </c>
      <c r="AP44" s="3" t="str">
        <f xml:space="preserve"> IFERROR(Table1[[#This Row],[GP 2013]]/Table1[[#This Row],[Total Assets 2013]], "x")</f>
        <v>x</v>
      </c>
      <c r="AQ44" s="3">
        <f xml:space="preserve"> IFERROR(Table1[[#This Row],[GP 2014]]/Table1[[#This Row],[Total Assets 2014]], "x")</f>
        <v>0.16666666666666669</v>
      </c>
      <c r="AR44" s="3">
        <f xml:space="preserve"> IFERROR(Table1[[#This Row],[GP 2015]]/Table1[[#This Row],[Total Assets 2015]], "x")</f>
        <v>0.13636363636363635</v>
      </c>
      <c r="AS44" s="3">
        <f xml:space="preserve"> IFERROR(Table1[[#This Row],[GP 2016]]/Table1[[#This Row],[Total Assets 2016]], "x")</f>
        <v>0.16666666666666669</v>
      </c>
      <c r="AT44" s="3">
        <f xml:space="preserve"> IFERROR(Table1[[#This Row],[GP 2017]]/Table1[[#This Row],[Total Assets 2017]], "x")</f>
        <v>0.5357142857142857</v>
      </c>
      <c r="AU44" s="3">
        <f xml:space="preserve"> IFERROR(Table1[[#This Row],[GP 2018]]/Table1[[#This Row],[Total Assets 2018]], "x")</f>
        <v>0.37499999999999994</v>
      </c>
      <c r="AV44" s="3">
        <f xml:space="preserve"> IFERROR(Table1[[#This Row],[GP 2019]]/Table1[[#This Row],[Total Assets 2019]], "x")</f>
        <v>0.22500000000000001</v>
      </c>
      <c r="AW44" s="3">
        <f xml:space="preserve"> IFERROR(Table1[[#This Row],[GP 2020]]/Table1[[#This Row],[Total Assets 2020]], "x")</f>
        <v>0.15652173913043479</v>
      </c>
      <c r="AX44" s="3">
        <f xml:space="preserve"> IFERROR(Table1[[#This Row],[GP 2021]]/Table1[[#This Row],[Total Assets 2021]], "x")</f>
        <v>0.26380368098159507</v>
      </c>
      <c r="AY44" s="3">
        <f xml:space="preserve"> IFERROR(Table1[[#This Row],[GP TTM]]/Table1[[#This Row],[Total Assets TTM]], "x")</f>
        <v>0.26380368098159507</v>
      </c>
      <c r="BA44" s="3" t="str">
        <f xml:space="preserve"> IFERROR(ABS(Table1[[#This Row],[ROA 2013]]-Table1[[#This Row],[ROA 2012]]), "x")</f>
        <v>x</v>
      </c>
      <c r="BB44" s="3" t="str">
        <f xml:space="preserve"> IFERROR(ABS(Table1[[#This Row],[ROA 2014]]-Table1[[#This Row],[ROA 2013]]), "x")</f>
        <v>x</v>
      </c>
      <c r="BC44" s="3">
        <f xml:space="preserve"> IFERROR(ABS(Table1[[#This Row],[ROA 2015]]-Table1[[#This Row],[ROA 2014]]), "x")</f>
        <v>3.0303030303030332E-2</v>
      </c>
      <c r="BD44" s="3">
        <f xml:space="preserve"> IFERROR(ABS(Table1[[#This Row],[ROA 2016]]-Table1[[#This Row],[ROA 2015]]), "x")</f>
        <v>3.0303030303030332E-2</v>
      </c>
      <c r="BE44" s="3">
        <f xml:space="preserve"> IFERROR(ABS(Table1[[#This Row],[ROA 2017]]-Table1[[#This Row],[ROA 2016]]), "x")</f>
        <v>0.36904761904761901</v>
      </c>
      <c r="BF44" s="3">
        <f xml:space="preserve"> IFERROR(ABS(Table1[[#This Row],[ROA 2018]]-Table1[[#This Row],[ROA 2017]]), "x")</f>
        <v>0.16071428571428575</v>
      </c>
      <c r="BG44" s="3">
        <f xml:space="preserve"> IFERROR(ABS(Table1[[#This Row],[ROA 2019]]-Table1[[#This Row],[ROA 2018]]), "x")</f>
        <v>0.14999999999999994</v>
      </c>
      <c r="BH44" s="3">
        <f xml:space="preserve"> IFERROR(ABS(Table1[[#This Row],[ROA 2020]]-Table1[[#This Row],[ROA 2019]]), "x")</f>
        <v>6.8478260869565211E-2</v>
      </c>
      <c r="BI44" s="3">
        <f xml:space="preserve"> IFERROR(ABS(Table1[[#This Row],[ROA 2021]]-Table1[[#This Row],[ROA 2020]]), "x")</f>
        <v>0.10728194185116027</v>
      </c>
      <c r="BJ44" s="3">
        <f xml:space="preserve"> IFERROR(AVERAGE(Table1[[#This Row],[ROA 2013-2012]:[ROA 2021-2020]]), "x")</f>
        <v>0.13087545258409869</v>
      </c>
      <c r="BK44" s="3">
        <f>IFERROR(AVERAGE(Table1[[#This Row],[ROA 2012]:[ROA 2021]]), "x")</f>
        <v>0.25321708444041063</v>
      </c>
      <c r="BN44" s="1">
        <f>SUM(Table1[[#This Row],[B/M Rank]:[ROA Rank]])</f>
        <v>0</v>
      </c>
    </row>
    <row r="45" spans="1:66" x14ac:dyDescent="0.25">
      <c r="A45" s="1" t="s">
        <v>646</v>
      </c>
      <c r="B45" s="1" t="s">
        <v>647</v>
      </c>
      <c r="C45" s="1" t="s">
        <v>1037</v>
      </c>
      <c r="D45" s="1" t="s">
        <v>101</v>
      </c>
      <c r="E45" s="1" t="s">
        <v>102</v>
      </c>
      <c r="F45" s="1">
        <v>32.200000000000003</v>
      </c>
      <c r="G45" s="19"/>
      <c r="H45" s="19"/>
      <c r="I45" s="19"/>
      <c r="J45" s="19"/>
      <c r="K45" s="1"/>
      <c r="L45" s="19"/>
      <c r="M45" s="1">
        <v>2020</v>
      </c>
      <c r="V45" s="1" t="s">
        <v>1035</v>
      </c>
      <c r="W45" s="1" t="s">
        <v>1035</v>
      </c>
      <c r="X45" s="1" t="s">
        <v>1035</v>
      </c>
      <c r="Z45" s="3" t="str">
        <f xml:space="preserve"> IFERROR(AVEDEV(Table1[[#This Row],[GP 2012]:[GP 2021]]) / Table1[[#This Row],[Avg GP]], "x")</f>
        <v>x</v>
      </c>
      <c r="AA45" s="2" t="str">
        <f xml:space="preserve"> IFERROR(AVERAGE(Table1[[#This Row],[GP 2012]:[GP 2021]]), "x")</f>
        <v>x</v>
      </c>
      <c r="AB45" s="11">
        <f>Table1[Equity]/Table1[Market Capital]</f>
        <v>0.77950310559006208</v>
      </c>
      <c r="AK45" s="1">
        <v>3</v>
      </c>
      <c r="AL45" s="1">
        <v>34.4</v>
      </c>
      <c r="AM45" s="1">
        <v>34.4</v>
      </c>
      <c r="AN45" s="1">
        <v>25.1</v>
      </c>
      <c r="AO45" s="3" t="str">
        <f xml:space="preserve"> IFERROR(Table1[[#This Row],[GP 2012]]/Table1[[#This Row],[Total Assets 2012]], "x")</f>
        <v>x</v>
      </c>
      <c r="AP45" s="3" t="str">
        <f xml:space="preserve"> IFERROR(Table1[[#This Row],[GP 2013]]/Table1[[#This Row],[Total Assets 2013]], "x")</f>
        <v>x</v>
      </c>
      <c r="AQ45" s="3" t="str">
        <f xml:space="preserve"> IFERROR(Table1[[#This Row],[GP 2014]]/Table1[[#This Row],[Total Assets 2014]], "x")</f>
        <v>x</v>
      </c>
      <c r="AR45" s="3" t="str">
        <f xml:space="preserve"> IFERROR(Table1[[#This Row],[GP 2015]]/Table1[[#This Row],[Total Assets 2015]], "x")</f>
        <v>x</v>
      </c>
      <c r="AS45" s="3" t="str">
        <f xml:space="preserve"> IFERROR(Table1[[#This Row],[GP 2016]]/Table1[[#This Row],[Total Assets 2016]], "x")</f>
        <v>x</v>
      </c>
      <c r="AT45" s="3" t="str">
        <f xml:space="preserve"> IFERROR(Table1[[#This Row],[GP 2017]]/Table1[[#This Row],[Total Assets 2017]], "x")</f>
        <v>x</v>
      </c>
      <c r="AU45" s="3" t="str">
        <f xml:space="preserve"> IFERROR(Table1[[#This Row],[GP 2018]]/Table1[[#This Row],[Total Assets 2018]], "x")</f>
        <v>x</v>
      </c>
      <c r="AV45" s="3" t="str">
        <f xml:space="preserve"> IFERROR(Table1[[#This Row],[GP 2019]]/Table1[[#This Row],[Total Assets 2019]], "x")</f>
        <v>x</v>
      </c>
      <c r="AW45" s="3" t="str">
        <f xml:space="preserve"> IFERROR(Table1[[#This Row],[GP 2020]]/Table1[[#This Row],[Total Assets 2020]], "x")</f>
        <v>x</v>
      </c>
      <c r="AX45" s="3" t="str">
        <f xml:space="preserve"> IFERROR(Table1[[#This Row],[GP 2021]]/Table1[[#This Row],[Total Assets 2021]], "x")</f>
        <v>x</v>
      </c>
      <c r="AY45" s="3" t="str">
        <f xml:space="preserve"> IFERROR(Table1[[#This Row],[GP TTM]]/Table1[[#This Row],[Total Assets TTM]], "x")</f>
        <v>x</v>
      </c>
      <c r="BA45" s="3" t="str">
        <f xml:space="preserve"> IFERROR(ABS(Table1[[#This Row],[ROA 2013]]-Table1[[#This Row],[ROA 2012]]), "x")</f>
        <v>x</v>
      </c>
      <c r="BB45" s="3" t="str">
        <f xml:space="preserve"> IFERROR(ABS(Table1[[#This Row],[ROA 2014]]-Table1[[#This Row],[ROA 2013]]), "x")</f>
        <v>x</v>
      </c>
      <c r="BC45" s="3" t="str">
        <f xml:space="preserve"> IFERROR(ABS(Table1[[#This Row],[ROA 2015]]-Table1[[#This Row],[ROA 2014]]), "x")</f>
        <v>x</v>
      </c>
      <c r="BD45" s="3" t="str">
        <f xml:space="preserve"> IFERROR(ABS(Table1[[#This Row],[ROA 2016]]-Table1[[#This Row],[ROA 2015]]), "x")</f>
        <v>x</v>
      </c>
      <c r="BE45" s="3" t="str">
        <f xml:space="preserve"> IFERROR(ABS(Table1[[#This Row],[ROA 2017]]-Table1[[#This Row],[ROA 2016]]), "x")</f>
        <v>x</v>
      </c>
      <c r="BF45" s="3" t="str">
        <f xml:space="preserve"> IFERROR(ABS(Table1[[#This Row],[ROA 2018]]-Table1[[#This Row],[ROA 2017]]), "x")</f>
        <v>x</v>
      </c>
      <c r="BG45" s="3" t="str">
        <f xml:space="preserve"> IFERROR(ABS(Table1[[#This Row],[ROA 2019]]-Table1[[#This Row],[ROA 2018]]), "x")</f>
        <v>x</v>
      </c>
      <c r="BH45" s="3" t="str">
        <f xml:space="preserve"> IFERROR(ABS(Table1[[#This Row],[ROA 2020]]-Table1[[#This Row],[ROA 2019]]), "x")</f>
        <v>x</v>
      </c>
      <c r="BI45" s="3" t="str">
        <f xml:space="preserve"> IFERROR(ABS(Table1[[#This Row],[ROA 2021]]-Table1[[#This Row],[ROA 2020]]), "x")</f>
        <v>x</v>
      </c>
      <c r="BJ45" s="3" t="str">
        <f xml:space="preserve"> IFERROR(AVERAGE(Table1[[#This Row],[ROA 2013-2012]:[ROA 2021-2020]]), "x")</f>
        <v>x</v>
      </c>
      <c r="BK45" s="3" t="str">
        <f>IFERROR(AVERAGE(Table1[[#This Row],[ROA 2012]:[ROA 2021]]), "x")</f>
        <v>x</v>
      </c>
      <c r="BN45" s="1">
        <f>SUM(Table1[[#This Row],[B/M Rank]:[ROA Rank]])</f>
        <v>0</v>
      </c>
    </row>
    <row r="46" spans="1:66" x14ac:dyDescent="0.25">
      <c r="A46" s="1" t="s">
        <v>934</v>
      </c>
      <c r="B46" s="1" t="s">
        <v>935</v>
      </c>
      <c r="C46" s="1" t="s">
        <v>1040</v>
      </c>
      <c r="D46" s="1" t="s">
        <v>130</v>
      </c>
      <c r="E46" s="1" t="s">
        <v>102</v>
      </c>
      <c r="F46" s="1">
        <v>32.479999999999997</v>
      </c>
      <c r="G46" s="19"/>
      <c r="H46" s="19"/>
      <c r="I46" s="19"/>
      <c r="J46" s="19"/>
      <c r="K46" s="1"/>
      <c r="L46" s="19"/>
      <c r="M46" s="1">
        <v>2012</v>
      </c>
      <c r="O46" s="1">
        <v>3.8</v>
      </c>
      <c r="P46" s="1">
        <v>3.1</v>
      </c>
      <c r="Q46" s="1">
        <v>3.6</v>
      </c>
      <c r="R46" s="1">
        <v>3.7</v>
      </c>
      <c r="S46" s="1">
        <v>3.9</v>
      </c>
      <c r="T46" s="1">
        <v>4.5</v>
      </c>
      <c r="U46" s="1">
        <v>6</v>
      </c>
      <c r="V46" s="1">
        <v>3.3</v>
      </c>
      <c r="W46" s="1">
        <v>5.6</v>
      </c>
      <c r="X46" s="1">
        <v>5.7</v>
      </c>
      <c r="Z46" s="3">
        <f xml:space="preserve"> IFERROR(AVEDEV(Table1[[#This Row],[GP 2012]:[GP 2021]]) / Table1[[#This Row],[Avg GP]], "x")</f>
        <v>0.192</v>
      </c>
      <c r="AA46" s="2">
        <f xml:space="preserve"> IFERROR(AVERAGE(Table1[[#This Row],[GP 2012]:[GP 2021]]), "x")</f>
        <v>4.166666666666667</v>
      </c>
      <c r="AB46" s="11">
        <f>Table1[Equity]/Table1[Market Capital]</f>
        <v>0.28325123152709358</v>
      </c>
      <c r="AD46" s="1">
        <v>10.4</v>
      </c>
      <c r="AE46" s="1">
        <v>8.8000000000000007</v>
      </c>
      <c r="AF46" s="1">
        <v>9.6</v>
      </c>
      <c r="AG46" s="1">
        <v>10</v>
      </c>
      <c r="AH46" s="1">
        <v>9.8000000000000007</v>
      </c>
      <c r="AI46" s="1">
        <v>9.6999999999999993</v>
      </c>
      <c r="AJ46" s="1">
        <v>10.199999999999999</v>
      </c>
      <c r="AK46" s="1">
        <v>8.6</v>
      </c>
      <c r="AL46" s="1">
        <v>11.5</v>
      </c>
      <c r="AM46" s="1">
        <v>11.1</v>
      </c>
      <c r="AN46" s="1">
        <v>9.1999999999999993</v>
      </c>
      <c r="AO46" s="3" t="str">
        <f xml:space="preserve"> IFERROR(Table1[[#This Row],[GP 2012]]/Table1[[#This Row],[Total Assets 2012]], "x")</f>
        <v>x</v>
      </c>
      <c r="AP46" s="3">
        <f xml:space="preserve"> IFERROR(Table1[[#This Row],[GP 2013]]/Table1[[#This Row],[Total Assets 2013]], "x")</f>
        <v>0.36538461538461536</v>
      </c>
      <c r="AQ46" s="3">
        <f xml:space="preserve"> IFERROR(Table1[[#This Row],[GP 2014]]/Table1[[#This Row],[Total Assets 2014]], "x")</f>
        <v>0.35227272727272724</v>
      </c>
      <c r="AR46" s="3">
        <f xml:space="preserve"> IFERROR(Table1[[#This Row],[GP 2015]]/Table1[[#This Row],[Total Assets 2015]], "x")</f>
        <v>0.375</v>
      </c>
      <c r="AS46" s="3">
        <f xml:space="preserve"> IFERROR(Table1[[#This Row],[GP 2016]]/Table1[[#This Row],[Total Assets 2016]], "x")</f>
        <v>0.37</v>
      </c>
      <c r="AT46" s="3">
        <f xml:space="preserve"> IFERROR(Table1[[#This Row],[GP 2017]]/Table1[[#This Row],[Total Assets 2017]], "x")</f>
        <v>0.39795918367346933</v>
      </c>
      <c r="AU46" s="3">
        <f xml:space="preserve"> IFERROR(Table1[[#This Row],[GP 2018]]/Table1[[#This Row],[Total Assets 2018]], "x")</f>
        <v>0.46391752577319589</v>
      </c>
      <c r="AV46" s="3">
        <f xml:space="preserve"> IFERROR(Table1[[#This Row],[GP 2019]]/Table1[[#This Row],[Total Assets 2019]], "x")</f>
        <v>0.58823529411764708</v>
      </c>
      <c r="AW46" s="3">
        <f xml:space="preserve"> IFERROR(Table1[[#This Row],[GP 2020]]/Table1[[#This Row],[Total Assets 2020]], "x")</f>
        <v>0.38372093023255816</v>
      </c>
      <c r="AX46" s="3">
        <f xml:space="preserve"> IFERROR(Table1[[#This Row],[GP 2021]]/Table1[[#This Row],[Total Assets 2021]], "x")</f>
        <v>0.4869565217391304</v>
      </c>
      <c r="AY46" s="3">
        <f xml:space="preserve"> IFERROR(Table1[[#This Row],[GP TTM]]/Table1[[#This Row],[Total Assets TTM]], "x")</f>
        <v>0.5135135135135136</v>
      </c>
      <c r="BA46" s="3" t="str">
        <f xml:space="preserve"> IFERROR(ABS(Table1[[#This Row],[ROA 2013]]-Table1[[#This Row],[ROA 2012]]), "x")</f>
        <v>x</v>
      </c>
      <c r="BB46" s="3">
        <f xml:space="preserve"> IFERROR(ABS(Table1[[#This Row],[ROA 2014]]-Table1[[#This Row],[ROA 2013]]), "x")</f>
        <v>1.3111888111888126E-2</v>
      </c>
      <c r="BC46" s="3">
        <f xml:space="preserve"> IFERROR(ABS(Table1[[#This Row],[ROA 2015]]-Table1[[#This Row],[ROA 2014]]), "x")</f>
        <v>2.2727272727272763E-2</v>
      </c>
      <c r="BD46" s="3">
        <f xml:space="preserve"> IFERROR(ABS(Table1[[#This Row],[ROA 2016]]-Table1[[#This Row],[ROA 2015]]), "x")</f>
        <v>5.0000000000000044E-3</v>
      </c>
      <c r="BE46" s="3">
        <f xml:space="preserve"> IFERROR(ABS(Table1[[#This Row],[ROA 2017]]-Table1[[#This Row],[ROA 2016]]), "x")</f>
        <v>2.7959183673469334E-2</v>
      </c>
      <c r="BF46" s="3">
        <f xml:space="preserve"> IFERROR(ABS(Table1[[#This Row],[ROA 2018]]-Table1[[#This Row],[ROA 2017]]), "x")</f>
        <v>6.5958342099726563E-2</v>
      </c>
      <c r="BG46" s="3">
        <f xml:space="preserve"> IFERROR(ABS(Table1[[#This Row],[ROA 2019]]-Table1[[#This Row],[ROA 2018]]), "x")</f>
        <v>0.12431776834445118</v>
      </c>
      <c r="BH46" s="3">
        <f xml:space="preserve"> IFERROR(ABS(Table1[[#This Row],[ROA 2020]]-Table1[[#This Row],[ROA 2019]]), "x")</f>
        <v>0.20451436388508892</v>
      </c>
      <c r="BI46" s="3">
        <f xml:space="preserve"> IFERROR(ABS(Table1[[#This Row],[ROA 2021]]-Table1[[#This Row],[ROA 2020]]), "x")</f>
        <v>0.10323559150657224</v>
      </c>
      <c r="BJ46" s="3">
        <f xml:space="preserve"> IFERROR(AVERAGE(Table1[[#This Row],[ROA 2013-2012]:[ROA 2021-2020]]), "x")</f>
        <v>7.085305129355865E-2</v>
      </c>
      <c r="BK46" s="3">
        <f>IFERROR(AVERAGE(Table1[[#This Row],[ROA 2012]:[ROA 2021]]), "x")</f>
        <v>0.42038297757703813</v>
      </c>
      <c r="BN46" s="1">
        <f>SUM(Table1[[#This Row],[B/M Rank]:[ROA Rank]])</f>
        <v>0</v>
      </c>
    </row>
    <row r="47" spans="1:66" x14ac:dyDescent="0.25">
      <c r="A47" s="1" t="s">
        <v>808</v>
      </c>
      <c r="B47" s="1" t="s">
        <v>809</v>
      </c>
      <c r="C47" s="1" t="s">
        <v>578</v>
      </c>
      <c r="D47" s="1" t="s">
        <v>110</v>
      </c>
      <c r="E47" s="1" t="s">
        <v>102</v>
      </c>
      <c r="F47" s="1">
        <v>34.44</v>
      </c>
      <c r="G47" s="19"/>
      <c r="H47" s="19"/>
      <c r="I47" s="19"/>
      <c r="J47" s="19"/>
      <c r="K47" s="1"/>
      <c r="L47" s="19"/>
      <c r="M47" s="1" t="s">
        <v>1031</v>
      </c>
      <c r="N47" s="1">
        <v>216.3</v>
      </c>
      <c r="O47" s="1">
        <v>197.8</v>
      </c>
      <c r="P47" s="1">
        <v>184</v>
      </c>
      <c r="Q47" s="1">
        <v>160.69999999999999</v>
      </c>
      <c r="R47" s="1">
        <v>155.19999999999999</v>
      </c>
      <c r="S47" s="1">
        <v>153.4</v>
      </c>
      <c r="T47" s="1">
        <v>149.69999999999999</v>
      </c>
      <c r="U47" s="1">
        <v>137.30000000000001</v>
      </c>
      <c r="V47" s="1">
        <v>111.8</v>
      </c>
      <c r="W47" s="1">
        <v>122.9</v>
      </c>
      <c r="X47" s="1">
        <v>122.2</v>
      </c>
      <c r="Z47" s="3">
        <f xml:space="preserve"> IFERROR(AVEDEV(Table1[[#This Row],[GP 2012]:[GP 2021]]) / Table1[[#This Row],[Avg GP]], "x")</f>
        <v>0.1550059782266692</v>
      </c>
      <c r="AA47" s="2">
        <f xml:space="preserve"> IFERROR(AVERAGE(Table1[[#This Row],[GP 2012]:[GP 2021]]), "x")</f>
        <v>158.91000000000003</v>
      </c>
      <c r="AB47" s="11">
        <f>Table1[Equity]/Table1[Market Capital]</f>
        <v>0.40650406504065045</v>
      </c>
      <c r="AC47" s="1">
        <v>303.5</v>
      </c>
      <c r="AD47" s="1">
        <v>267.10000000000002</v>
      </c>
      <c r="AE47" s="1">
        <v>251.2</v>
      </c>
      <c r="AF47" s="1">
        <v>221.1</v>
      </c>
      <c r="AG47" s="1">
        <v>221.7</v>
      </c>
      <c r="AH47" s="1">
        <v>226.9</v>
      </c>
      <c r="AI47" s="1">
        <v>213.1</v>
      </c>
      <c r="AJ47" s="1">
        <v>222.6</v>
      </c>
      <c r="AK47" s="1">
        <v>204.5</v>
      </c>
      <c r="AL47" s="1">
        <v>192.2</v>
      </c>
      <c r="AM47" s="1">
        <v>184.3</v>
      </c>
      <c r="AN47" s="1">
        <v>14</v>
      </c>
      <c r="AO47" s="3">
        <f xml:space="preserve"> IFERROR(Table1[[#This Row],[GP 2012]]/Table1[[#This Row],[Total Assets 2012]], "x")</f>
        <v>0.71268533772652387</v>
      </c>
      <c r="AP47" s="3">
        <f xml:space="preserve"> IFERROR(Table1[[#This Row],[GP 2013]]/Table1[[#This Row],[Total Assets 2013]], "x")</f>
        <v>0.74054661175589664</v>
      </c>
      <c r="AQ47" s="3">
        <f xml:space="preserve"> IFERROR(Table1[[#This Row],[GP 2014]]/Table1[[#This Row],[Total Assets 2014]], "x")</f>
        <v>0.73248407643312108</v>
      </c>
      <c r="AR47" s="3">
        <f xml:space="preserve"> IFERROR(Table1[[#This Row],[GP 2015]]/Table1[[#This Row],[Total Assets 2015]], "x")</f>
        <v>0.72682044323835371</v>
      </c>
      <c r="AS47" s="3">
        <f xml:space="preserve"> IFERROR(Table1[[#This Row],[GP 2016]]/Table1[[#This Row],[Total Assets 2016]], "x")</f>
        <v>0.70004510599909786</v>
      </c>
      <c r="AT47" s="3">
        <f xml:space="preserve"> IFERROR(Table1[[#This Row],[GP 2017]]/Table1[[#This Row],[Total Assets 2017]], "x")</f>
        <v>0.67606875275451739</v>
      </c>
      <c r="AU47" s="3">
        <f xml:space="preserve"> IFERROR(Table1[[#This Row],[GP 2018]]/Table1[[#This Row],[Total Assets 2018]], "x")</f>
        <v>0.70248709526044106</v>
      </c>
      <c r="AV47" s="3">
        <f xml:space="preserve"> IFERROR(Table1[[#This Row],[GP 2019]]/Table1[[#This Row],[Total Assets 2019]], "x")</f>
        <v>0.61680143755615457</v>
      </c>
      <c r="AW47" s="3">
        <f xml:space="preserve"> IFERROR(Table1[[#This Row],[GP 2020]]/Table1[[#This Row],[Total Assets 2020]], "x")</f>
        <v>0.54669926650366751</v>
      </c>
      <c r="AX47" s="3">
        <f xml:space="preserve"> IFERROR(Table1[[#This Row],[GP 2021]]/Table1[[#This Row],[Total Assets 2021]], "x")</f>
        <v>0.63943808532778368</v>
      </c>
      <c r="AY47" s="3">
        <f xml:space="preserve"> IFERROR(Table1[[#This Row],[GP TTM]]/Table1[[#This Row],[Total Assets TTM]], "x")</f>
        <v>0.66304937601736302</v>
      </c>
      <c r="BA47" s="3">
        <f xml:space="preserve"> IFERROR(ABS(Table1[[#This Row],[ROA 2013]]-Table1[[#This Row],[ROA 2012]]), "x")</f>
        <v>2.7861274029372773E-2</v>
      </c>
      <c r="BB47" s="3">
        <f xml:space="preserve"> IFERROR(ABS(Table1[[#This Row],[ROA 2014]]-Table1[[#This Row],[ROA 2013]]), "x")</f>
        <v>8.0625353227755658E-3</v>
      </c>
      <c r="BC47" s="3">
        <f xml:space="preserve"> IFERROR(ABS(Table1[[#This Row],[ROA 2015]]-Table1[[#This Row],[ROA 2014]]), "x")</f>
        <v>5.6636331947673701E-3</v>
      </c>
      <c r="BD47" s="3">
        <f xml:space="preserve"> IFERROR(ABS(Table1[[#This Row],[ROA 2016]]-Table1[[#This Row],[ROA 2015]]), "x")</f>
        <v>2.6775337239255848E-2</v>
      </c>
      <c r="BE47" s="3">
        <f xml:space="preserve"> IFERROR(ABS(Table1[[#This Row],[ROA 2017]]-Table1[[#This Row],[ROA 2016]]), "x")</f>
        <v>2.3976353244580473E-2</v>
      </c>
      <c r="BF47" s="3">
        <f xml:space="preserve"> IFERROR(ABS(Table1[[#This Row],[ROA 2018]]-Table1[[#This Row],[ROA 2017]]), "x")</f>
        <v>2.6418342505923675E-2</v>
      </c>
      <c r="BG47" s="3">
        <f xml:space="preserve"> IFERROR(ABS(Table1[[#This Row],[ROA 2019]]-Table1[[#This Row],[ROA 2018]]), "x")</f>
        <v>8.5685657704286489E-2</v>
      </c>
      <c r="BH47" s="3">
        <f xml:space="preserve"> IFERROR(ABS(Table1[[#This Row],[ROA 2020]]-Table1[[#This Row],[ROA 2019]]), "x")</f>
        <v>7.0102171052487061E-2</v>
      </c>
      <c r="BI47" s="3">
        <f xml:space="preserve"> IFERROR(ABS(Table1[[#This Row],[ROA 2021]]-Table1[[#This Row],[ROA 2020]]), "x")</f>
        <v>9.2738818824116165E-2</v>
      </c>
      <c r="BJ47" s="3">
        <f xml:space="preserve"> IFERROR(AVERAGE(Table1[[#This Row],[ROA 2013-2012]:[ROA 2021-2020]]), "x")</f>
        <v>4.0809347013062824E-2</v>
      </c>
      <c r="BK47" s="3">
        <f>IFERROR(AVERAGE(Table1[[#This Row],[ROA 2012]:[ROA 2021]]), "x")</f>
        <v>0.67940762125555576</v>
      </c>
      <c r="BN47" s="1">
        <f>SUM(Table1[[#This Row],[B/M Rank]:[ROA Rank]])</f>
        <v>0</v>
      </c>
    </row>
    <row r="48" spans="1:66" x14ac:dyDescent="0.25">
      <c r="A48" s="1" t="s">
        <v>869</v>
      </c>
      <c r="B48" s="1" t="s">
        <v>1057</v>
      </c>
      <c r="C48" s="1" t="s">
        <v>201</v>
      </c>
      <c r="D48" s="1" t="s">
        <v>110</v>
      </c>
      <c r="E48" s="1" t="s">
        <v>102</v>
      </c>
      <c r="F48" s="1">
        <v>35.869999999999997</v>
      </c>
      <c r="G48" s="19"/>
      <c r="H48" s="19"/>
      <c r="I48" s="19"/>
      <c r="J48" s="19"/>
      <c r="K48" s="1"/>
      <c r="L48" s="19"/>
      <c r="M48" s="1">
        <v>2014</v>
      </c>
      <c r="Q48" s="1">
        <v>1.1000000000000001</v>
      </c>
      <c r="R48" s="1">
        <v>0.4</v>
      </c>
      <c r="S48" s="1">
        <v>1</v>
      </c>
      <c r="T48" s="1">
        <v>2.9</v>
      </c>
      <c r="U48" s="1">
        <v>6.2</v>
      </c>
      <c r="V48" s="1">
        <v>8.6999999999999993</v>
      </c>
      <c r="W48" s="1">
        <v>12.7</v>
      </c>
      <c r="X48" s="1">
        <v>15.9</v>
      </c>
      <c r="Z48" s="3">
        <f xml:space="preserve"> IFERROR(AVEDEV(Table1[[#This Row],[GP 2012]:[GP 2021]]) / Table1[[#This Row],[Avg GP]], "x")</f>
        <v>0.81558441558441541</v>
      </c>
      <c r="AA48" s="2">
        <f xml:space="preserve"> IFERROR(AVERAGE(Table1[[#This Row],[GP 2012]:[GP 2021]]), "x")</f>
        <v>4.7142857142857144</v>
      </c>
      <c r="AB48" s="11">
        <f>Table1[Equity]/Table1[Market Capital]</f>
        <v>1.5026484527460273</v>
      </c>
      <c r="AF48" s="1">
        <v>16</v>
      </c>
      <c r="AG48" s="1">
        <v>3.3</v>
      </c>
      <c r="AH48" s="1">
        <v>8.1</v>
      </c>
      <c r="AI48" s="1">
        <v>28.1</v>
      </c>
      <c r="AJ48" s="1">
        <v>22.2</v>
      </c>
      <c r="AK48" s="1">
        <v>30.1</v>
      </c>
      <c r="AL48" s="1">
        <v>50.9</v>
      </c>
      <c r="AM48" s="1">
        <v>56.6</v>
      </c>
      <c r="AN48" s="1">
        <v>53.9</v>
      </c>
      <c r="AO48" s="3" t="str">
        <f xml:space="preserve"> IFERROR(Table1[[#This Row],[GP 2012]]/Table1[[#This Row],[Total Assets 2012]], "x")</f>
        <v>x</v>
      </c>
      <c r="AP48" s="3" t="str">
        <f xml:space="preserve"> IFERROR(Table1[[#This Row],[GP 2013]]/Table1[[#This Row],[Total Assets 2013]], "x")</f>
        <v>x</v>
      </c>
      <c r="AQ48" s="3" t="str">
        <f xml:space="preserve"> IFERROR(Table1[[#This Row],[GP 2014]]/Table1[[#This Row],[Total Assets 2014]], "x")</f>
        <v>x</v>
      </c>
      <c r="AR48" s="3">
        <f xml:space="preserve"> IFERROR(Table1[[#This Row],[GP 2015]]/Table1[[#This Row],[Total Assets 2015]], "x")</f>
        <v>6.8750000000000006E-2</v>
      </c>
      <c r="AS48" s="3">
        <f xml:space="preserve"> IFERROR(Table1[[#This Row],[GP 2016]]/Table1[[#This Row],[Total Assets 2016]], "x")</f>
        <v>0.12121212121212123</v>
      </c>
      <c r="AT48" s="3">
        <f xml:space="preserve"> IFERROR(Table1[[#This Row],[GP 2017]]/Table1[[#This Row],[Total Assets 2017]], "x")</f>
        <v>0.1234567901234568</v>
      </c>
      <c r="AU48" s="3">
        <f xml:space="preserve"> IFERROR(Table1[[#This Row],[GP 2018]]/Table1[[#This Row],[Total Assets 2018]], "x")</f>
        <v>0.10320284697508895</v>
      </c>
      <c r="AV48" s="3">
        <f xml:space="preserve"> IFERROR(Table1[[#This Row],[GP 2019]]/Table1[[#This Row],[Total Assets 2019]], "x")</f>
        <v>0.27927927927927931</v>
      </c>
      <c r="AW48" s="3">
        <f xml:space="preserve"> IFERROR(Table1[[#This Row],[GP 2020]]/Table1[[#This Row],[Total Assets 2020]], "x")</f>
        <v>0.28903654485049829</v>
      </c>
      <c r="AX48" s="3">
        <f xml:space="preserve"> IFERROR(Table1[[#This Row],[GP 2021]]/Table1[[#This Row],[Total Assets 2021]], "x")</f>
        <v>0.24950884086444008</v>
      </c>
      <c r="AY48" s="3">
        <f xml:space="preserve"> IFERROR(Table1[[#This Row],[GP TTM]]/Table1[[#This Row],[Total Assets TTM]], "x")</f>
        <v>0.28091872791519434</v>
      </c>
      <c r="BA48" s="3" t="str">
        <f xml:space="preserve"> IFERROR(ABS(Table1[[#This Row],[ROA 2013]]-Table1[[#This Row],[ROA 2012]]), "x")</f>
        <v>x</v>
      </c>
      <c r="BB48" s="3" t="str">
        <f xml:space="preserve"> IFERROR(ABS(Table1[[#This Row],[ROA 2014]]-Table1[[#This Row],[ROA 2013]]), "x")</f>
        <v>x</v>
      </c>
      <c r="BC48" s="3" t="str">
        <f xml:space="preserve"> IFERROR(ABS(Table1[[#This Row],[ROA 2015]]-Table1[[#This Row],[ROA 2014]]), "x")</f>
        <v>x</v>
      </c>
      <c r="BD48" s="3">
        <f xml:space="preserve"> IFERROR(ABS(Table1[[#This Row],[ROA 2016]]-Table1[[#This Row],[ROA 2015]]), "x")</f>
        <v>5.2462121212121224E-2</v>
      </c>
      <c r="BE48" s="3">
        <f xml:space="preserve"> IFERROR(ABS(Table1[[#This Row],[ROA 2017]]-Table1[[#This Row],[ROA 2016]]), "x")</f>
        <v>2.2446689113355678E-3</v>
      </c>
      <c r="BF48" s="3">
        <f xml:space="preserve"> IFERROR(ABS(Table1[[#This Row],[ROA 2018]]-Table1[[#This Row],[ROA 2017]]), "x")</f>
        <v>2.0253943148367842E-2</v>
      </c>
      <c r="BG48" s="3">
        <f xml:space="preserve"> IFERROR(ABS(Table1[[#This Row],[ROA 2019]]-Table1[[#This Row],[ROA 2018]]), "x")</f>
        <v>0.17607643230419034</v>
      </c>
      <c r="BH48" s="3">
        <f xml:space="preserve"> IFERROR(ABS(Table1[[#This Row],[ROA 2020]]-Table1[[#This Row],[ROA 2019]]), "x")</f>
        <v>9.757265571218976E-3</v>
      </c>
      <c r="BI48" s="3">
        <f xml:space="preserve"> IFERROR(ABS(Table1[[#This Row],[ROA 2021]]-Table1[[#This Row],[ROA 2020]]), "x")</f>
        <v>3.9527703986058205E-2</v>
      </c>
      <c r="BJ48" s="3">
        <f xml:space="preserve"> IFERROR(AVERAGE(Table1[[#This Row],[ROA 2013-2012]:[ROA 2021-2020]]), "x")</f>
        <v>5.0053689188882027E-2</v>
      </c>
      <c r="BK48" s="3">
        <f>IFERROR(AVERAGE(Table1[[#This Row],[ROA 2012]:[ROA 2021]]), "x")</f>
        <v>0.17634948904355499</v>
      </c>
      <c r="BN48" s="1">
        <f>SUM(Table1[[#This Row],[B/M Rank]:[ROA Rank]])</f>
        <v>0</v>
      </c>
    </row>
    <row r="49" spans="1:66" x14ac:dyDescent="0.25">
      <c r="A49" s="1" t="s">
        <v>735</v>
      </c>
      <c r="B49" s="1" t="s">
        <v>736</v>
      </c>
      <c r="C49" s="1" t="s">
        <v>407</v>
      </c>
      <c r="D49" s="1" t="s">
        <v>106</v>
      </c>
      <c r="E49" s="1" t="s">
        <v>102</v>
      </c>
      <c r="F49" s="1">
        <v>38.590000000000003</v>
      </c>
      <c r="G49" s="19"/>
      <c r="H49" s="19"/>
      <c r="I49" s="19"/>
      <c r="J49" s="19"/>
      <c r="K49" s="1"/>
      <c r="L49" s="19"/>
      <c r="M49" s="1">
        <v>2012</v>
      </c>
      <c r="N49" s="1">
        <v>99</v>
      </c>
      <c r="O49" s="1">
        <v>97</v>
      </c>
      <c r="P49" s="1">
        <v>93.5</v>
      </c>
      <c r="Q49" s="1">
        <v>86.5</v>
      </c>
      <c r="R49" s="1">
        <v>79.5</v>
      </c>
      <c r="S49" s="1">
        <v>70</v>
      </c>
      <c r="T49" s="1">
        <v>65.599999999999994</v>
      </c>
      <c r="U49" s="1">
        <v>71.3</v>
      </c>
      <c r="V49" s="1">
        <v>76.599999999999994</v>
      </c>
      <c r="W49" s="1">
        <v>72.400000000000006</v>
      </c>
      <c r="X49" s="1">
        <v>69.7</v>
      </c>
      <c r="Z49" s="3">
        <f xml:space="preserve"> IFERROR(AVEDEV(Table1[[#This Row],[GP 2012]:[GP 2021]]) / Table1[[#This Row],[Avg GP]], "x")</f>
        <v>0.12679319694355434</v>
      </c>
      <c r="AA49" s="2">
        <f xml:space="preserve"> IFERROR(AVERAGE(Table1[[#This Row],[GP 2012]:[GP 2021]]), "x")</f>
        <v>81.14</v>
      </c>
      <c r="AB49" s="11">
        <f>Table1[Equity]/Table1[Market Capital]</f>
        <v>2.1145374449339203</v>
      </c>
      <c r="AC49" s="1">
        <v>161.69999999999999</v>
      </c>
      <c r="AD49" s="1">
        <v>159.1</v>
      </c>
      <c r="AE49" s="1">
        <v>146.19999999999999</v>
      </c>
      <c r="AF49" s="1">
        <v>140.4</v>
      </c>
      <c r="AG49" s="1">
        <v>140.30000000000001</v>
      </c>
      <c r="AH49" s="1">
        <v>130.69999999999999</v>
      </c>
      <c r="AI49" s="1">
        <v>128.6</v>
      </c>
      <c r="AJ49" s="1">
        <v>128</v>
      </c>
      <c r="AK49" s="1">
        <v>127.5</v>
      </c>
      <c r="AL49" s="1">
        <v>126.8</v>
      </c>
      <c r="AM49" s="1">
        <v>128.80000000000001</v>
      </c>
      <c r="AN49" s="1">
        <v>81.599999999999994</v>
      </c>
      <c r="AO49" s="3">
        <f xml:space="preserve"> IFERROR(Table1[[#This Row],[GP 2012]]/Table1[[#This Row],[Total Assets 2012]], "x")</f>
        <v>0.61224489795918369</v>
      </c>
      <c r="AP49" s="3">
        <f xml:space="preserve"> IFERROR(Table1[[#This Row],[GP 2013]]/Table1[[#This Row],[Total Assets 2013]], "x")</f>
        <v>0.6096794468887492</v>
      </c>
      <c r="AQ49" s="3">
        <f xml:space="preserve"> IFERROR(Table1[[#This Row],[GP 2014]]/Table1[[#This Row],[Total Assets 2014]], "x")</f>
        <v>0.63953488372093026</v>
      </c>
      <c r="AR49" s="3">
        <f xml:space="preserve"> IFERROR(Table1[[#This Row],[GP 2015]]/Table1[[#This Row],[Total Assets 2015]], "x")</f>
        <v>0.61609686609686609</v>
      </c>
      <c r="AS49" s="3">
        <f xml:space="preserve"> IFERROR(Table1[[#This Row],[GP 2016]]/Table1[[#This Row],[Total Assets 2016]], "x")</f>
        <v>0.56664290805416961</v>
      </c>
      <c r="AT49" s="3">
        <f xml:space="preserve"> IFERROR(Table1[[#This Row],[GP 2017]]/Table1[[#This Row],[Total Assets 2017]], "x")</f>
        <v>0.53557765876052033</v>
      </c>
      <c r="AU49" s="3">
        <f xml:space="preserve"> IFERROR(Table1[[#This Row],[GP 2018]]/Table1[[#This Row],[Total Assets 2018]], "x")</f>
        <v>0.510108864696734</v>
      </c>
      <c r="AV49" s="3">
        <f xml:space="preserve"> IFERROR(Table1[[#This Row],[GP 2019]]/Table1[[#This Row],[Total Assets 2019]], "x")</f>
        <v>0.55703124999999998</v>
      </c>
      <c r="AW49" s="3">
        <f xml:space="preserve"> IFERROR(Table1[[#This Row],[GP 2020]]/Table1[[#This Row],[Total Assets 2020]], "x")</f>
        <v>0.60078431372549013</v>
      </c>
      <c r="AX49" s="3">
        <f xml:space="preserve"> IFERROR(Table1[[#This Row],[GP 2021]]/Table1[[#This Row],[Total Assets 2021]], "x")</f>
        <v>0.57097791798107256</v>
      </c>
      <c r="AY49" s="3">
        <f xml:space="preserve"> IFERROR(Table1[[#This Row],[GP TTM]]/Table1[[#This Row],[Total Assets TTM]], "x")</f>
        <v>0.54114906832298137</v>
      </c>
      <c r="BA49" s="3">
        <f xml:space="preserve"> IFERROR(ABS(Table1[[#This Row],[ROA 2013]]-Table1[[#This Row],[ROA 2012]]), "x")</f>
        <v>2.5654510704344879E-3</v>
      </c>
      <c r="BB49" s="3">
        <f xml:space="preserve"> IFERROR(ABS(Table1[[#This Row],[ROA 2014]]-Table1[[#This Row],[ROA 2013]]), "x")</f>
        <v>2.9855436832181059E-2</v>
      </c>
      <c r="BC49" s="3">
        <f xml:space="preserve"> IFERROR(ABS(Table1[[#This Row],[ROA 2015]]-Table1[[#This Row],[ROA 2014]]), "x")</f>
        <v>2.3438017624064167E-2</v>
      </c>
      <c r="BD49" s="3">
        <f xml:space="preserve"> IFERROR(ABS(Table1[[#This Row],[ROA 2016]]-Table1[[#This Row],[ROA 2015]]), "x")</f>
        <v>4.9453958042696478E-2</v>
      </c>
      <c r="BE49" s="3">
        <f xml:space="preserve"> IFERROR(ABS(Table1[[#This Row],[ROA 2017]]-Table1[[#This Row],[ROA 2016]]), "x")</f>
        <v>3.1065249293649289E-2</v>
      </c>
      <c r="BF49" s="3">
        <f xml:space="preserve"> IFERROR(ABS(Table1[[#This Row],[ROA 2018]]-Table1[[#This Row],[ROA 2017]]), "x")</f>
        <v>2.5468794063786326E-2</v>
      </c>
      <c r="BG49" s="3">
        <f xml:space="preserve"> IFERROR(ABS(Table1[[#This Row],[ROA 2019]]-Table1[[#This Row],[ROA 2018]]), "x")</f>
        <v>4.6922385303265979E-2</v>
      </c>
      <c r="BH49" s="3">
        <f xml:space="preserve"> IFERROR(ABS(Table1[[#This Row],[ROA 2020]]-Table1[[#This Row],[ROA 2019]]), "x")</f>
        <v>4.3753063725490149E-2</v>
      </c>
      <c r="BI49" s="3">
        <f xml:space="preserve"> IFERROR(ABS(Table1[[#This Row],[ROA 2021]]-Table1[[#This Row],[ROA 2020]]), "x")</f>
        <v>2.9806395744417569E-2</v>
      </c>
      <c r="BJ49" s="3">
        <f xml:space="preserve"> IFERROR(AVERAGE(Table1[[#This Row],[ROA 2013-2012]:[ROA 2021-2020]]), "x")</f>
        <v>3.1369861299998386E-2</v>
      </c>
      <c r="BK49" s="3">
        <f>IFERROR(AVERAGE(Table1[[#This Row],[ROA 2012]:[ROA 2021]]), "x")</f>
        <v>0.58186790078837158</v>
      </c>
      <c r="BN49" s="1">
        <f>SUM(Table1[[#This Row],[B/M Rank]:[ROA Rank]])</f>
        <v>0</v>
      </c>
    </row>
    <row r="50" spans="1:66" x14ac:dyDescent="0.25">
      <c r="A50" s="1" t="s">
        <v>1020</v>
      </c>
      <c r="B50" s="1" t="s">
        <v>1021</v>
      </c>
      <c r="C50" s="1" t="s">
        <v>757</v>
      </c>
      <c r="D50" s="1" t="s">
        <v>110</v>
      </c>
      <c r="E50" s="1" t="s">
        <v>102</v>
      </c>
      <c r="F50" s="1">
        <v>38.96</v>
      </c>
      <c r="G50" s="19"/>
      <c r="H50" s="19"/>
      <c r="I50" s="19"/>
      <c r="J50" s="19"/>
      <c r="K50" s="1"/>
      <c r="L50" s="19"/>
      <c r="Z50" s="3" t="str">
        <f xml:space="preserve"> IFERROR(AVEDEV(Table1[[#This Row],[GP 2012]:[GP 2021]]) / Table1[[#This Row],[Avg GP]], "x")</f>
        <v>x</v>
      </c>
      <c r="AA50" s="2" t="str">
        <f xml:space="preserve"> IFERROR(AVERAGE(Table1[[#This Row],[GP 2012]:[GP 2021]]), "x")</f>
        <v>x</v>
      </c>
      <c r="AB50" s="11">
        <f>Table1[Equity]/Table1[Market Capital]</f>
        <v>0</v>
      </c>
      <c r="AO50" s="3" t="str">
        <f xml:space="preserve"> IFERROR(Table1[[#This Row],[GP 2012]]/Table1[[#This Row],[Total Assets 2012]], "x")</f>
        <v>x</v>
      </c>
      <c r="AP50" s="3" t="str">
        <f xml:space="preserve"> IFERROR(Table1[[#This Row],[GP 2013]]/Table1[[#This Row],[Total Assets 2013]], "x")</f>
        <v>x</v>
      </c>
      <c r="AQ50" s="3" t="str">
        <f xml:space="preserve"> IFERROR(Table1[[#This Row],[GP 2014]]/Table1[[#This Row],[Total Assets 2014]], "x")</f>
        <v>x</v>
      </c>
      <c r="AR50" s="3" t="str">
        <f xml:space="preserve"> IFERROR(Table1[[#This Row],[GP 2015]]/Table1[[#This Row],[Total Assets 2015]], "x")</f>
        <v>x</v>
      </c>
      <c r="AS50" s="3" t="str">
        <f xml:space="preserve"> IFERROR(Table1[[#This Row],[GP 2016]]/Table1[[#This Row],[Total Assets 2016]], "x")</f>
        <v>x</v>
      </c>
      <c r="AT50" s="3" t="str">
        <f xml:space="preserve"> IFERROR(Table1[[#This Row],[GP 2017]]/Table1[[#This Row],[Total Assets 2017]], "x")</f>
        <v>x</v>
      </c>
      <c r="AU50" s="3" t="str">
        <f xml:space="preserve"> IFERROR(Table1[[#This Row],[GP 2018]]/Table1[[#This Row],[Total Assets 2018]], "x")</f>
        <v>x</v>
      </c>
      <c r="AV50" s="3" t="str">
        <f xml:space="preserve"> IFERROR(Table1[[#This Row],[GP 2019]]/Table1[[#This Row],[Total Assets 2019]], "x")</f>
        <v>x</v>
      </c>
      <c r="AW50" s="3" t="str">
        <f xml:space="preserve"> IFERROR(Table1[[#This Row],[GP 2020]]/Table1[[#This Row],[Total Assets 2020]], "x")</f>
        <v>x</v>
      </c>
      <c r="AX50" s="3" t="str">
        <f xml:space="preserve"> IFERROR(Table1[[#This Row],[GP 2021]]/Table1[[#This Row],[Total Assets 2021]], "x")</f>
        <v>x</v>
      </c>
      <c r="AY50" s="3" t="str">
        <f xml:space="preserve"> IFERROR(Table1[[#This Row],[GP TTM]]/Table1[[#This Row],[Total Assets TTM]], "x")</f>
        <v>x</v>
      </c>
      <c r="BA50" s="3" t="str">
        <f xml:space="preserve"> IFERROR(ABS(Table1[[#This Row],[ROA 2013]]-Table1[[#This Row],[ROA 2012]]), "x")</f>
        <v>x</v>
      </c>
      <c r="BB50" s="3" t="str">
        <f xml:space="preserve"> IFERROR(ABS(Table1[[#This Row],[ROA 2014]]-Table1[[#This Row],[ROA 2013]]), "x")</f>
        <v>x</v>
      </c>
      <c r="BC50" s="3" t="str">
        <f xml:space="preserve"> IFERROR(ABS(Table1[[#This Row],[ROA 2015]]-Table1[[#This Row],[ROA 2014]]), "x")</f>
        <v>x</v>
      </c>
      <c r="BD50" s="3" t="str">
        <f xml:space="preserve"> IFERROR(ABS(Table1[[#This Row],[ROA 2016]]-Table1[[#This Row],[ROA 2015]]), "x")</f>
        <v>x</v>
      </c>
      <c r="BE50" s="3" t="str">
        <f xml:space="preserve"> IFERROR(ABS(Table1[[#This Row],[ROA 2017]]-Table1[[#This Row],[ROA 2016]]), "x")</f>
        <v>x</v>
      </c>
      <c r="BF50" s="3" t="str">
        <f xml:space="preserve"> IFERROR(ABS(Table1[[#This Row],[ROA 2018]]-Table1[[#This Row],[ROA 2017]]), "x")</f>
        <v>x</v>
      </c>
      <c r="BG50" s="3" t="str">
        <f xml:space="preserve"> IFERROR(ABS(Table1[[#This Row],[ROA 2019]]-Table1[[#This Row],[ROA 2018]]), "x")</f>
        <v>x</v>
      </c>
      <c r="BH50" s="3" t="str">
        <f xml:space="preserve"> IFERROR(ABS(Table1[[#This Row],[ROA 2020]]-Table1[[#This Row],[ROA 2019]]), "x")</f>
        <v>x</v>
      </c>
      <c r="BI50" s="3" t="str">
        <f xml:space="preserve"> IFERROR(ABS(Table1[[#This Row],[ROA 2021]]-Table1[[#This Row],[ROA 2020]]), "x")</f>
        <v>x</v>
      </c>
      <c r="BJ50" s="3" t="str">
        <f xml:space="preserve"> IFERROR(AVERAGE(Table1[[#This Row],[ROA 2013-2012]:[ROA 2021-2020]]), "x")</f>
        <v>x</v>
      </c>
      <c r="BK50" s="3" t="str">
        <f>IFERROR(AVERAGE(Table1[[#This Row],[ROA 2012]:[ROA 2021]]), "x")</f>
        <v>x</v>
      </c>
      <c r="BN50" s="1">
        <f>SUM(Table1[[#This Row],[B/M Rank]:[ROA Rank]])</f>
        <v>0</v>
      </c>
    </row>
    <row r="51" spans="1:66" x14ac:dyDescent="0.25">
      <c r="A51" s="1" t="s">
        <v>932</v>
      </c>
      <c r="B51" s="1" t="s">
        <v>933</v>
      </c>
      <c r="C51" s="1" t="s">
        <v>12</v>
      </c>
      <c r="D51" s="1" t="s">
        <v>11</v>
      </c>
      <c r="E51" s="1" t="s">
        <v>102</v>
      </c>
      <c r="F51" s="1">
        <v>41.82</v>
      </c>
      <c r="G51" s="19"/>
      <c r="H51" s="19"/>
      <c r="I51" s="19"/>
      <c r="J51" s="19"/>
      <c r="K51" s="1"/>
      <c r="L51" s="19"/>
      <c r="M51" s="1">
        <v>2018</v>
      </c>
      <c r="U51" s="1" t="s">
        <v>1035</v>
      </c>
      <c r="V51" s="1" t="s">
        <v>1035</v>
      </c>
      <c r="W51" s="1">
        <v>3.7</v>
      </c>
      <c r="X51" s="1">
        <v>3.7</v>
      </c>
      <c r="Z51" s="3">
        <f xml:space="preserve"> IFERROR(AVEDEV(Table1[[#This Row],[GP 2012]:[GP 2021]]) / Table1[[#This Row],[Avg GP]], "x")</f>
        <v>0</v>
      </c>
      <c r="AA51" s="2">
        <f xml:space="preserve"> IFERROR(AVERAGE(Table1[[#This Row],[GP 2012]:[GP 2021]]), "x")</f>
        <v>3.7</v>
      </c>
      <c r="AB51" s="11">
        <f>Table1[Equity]/Table1[Market Capital]</f>
        <v>0.6097560975609756</v>
      </c>
      <c r="AJ51" s="1">
        <v>0.2</v>
      </c>
      <c r="AK51" s="1">
        <v>0.2</v>
      </c>
      <c r="AL51" s="1">
        <v>35</v>
      </c>
      <c r="AM51" s="1">
        <v>35</v>
      </c>
      <c r="AN51" s="1">
        <v>25.5</v>
      </c>
      <c r="AO51" s="3" t="str">
        <f xml:space="preserve"> IFERROR(Table1[[#This Row],[GP 2012]]/Table1[[#This Row],[Total Assets 2012]], "x")</f>
        <v>x</v>
      </c>
      <c r="AP51" s="3" t="str">
        <f xml:space="preserve"> IFERROR(Table1[[#This Row],[GP 2013]]/Table1[[#This Row],[Total Assets 2013]], "x")</f>
        <v>x</v>
      </c>
      <c r="AQ51" s="3" t="str">
        <f xml:space="preserve"> IFERROR(Table1[[#This Row],[GP 2014]]/Table1[[#This Row],[Total Assets 2014]], "x")</f>
        <v>x</v>
      </c>
      <c r="AR51" s="3" t="str">
        <f xml:space="preserve"> IFERROR(Table1[[#This Row],[GP 2015]]/Table1[[#This Row],[Total Assets 2015]], "x")</f>
        <v>x</v>
      </c>
      <c r="AS51" s="3" t="str">
        <f xml:space="preserve"> IFERROR(Table1[[#This Row],[GP 2016]]/Table1[[#This Row],[Total Assets 2016]], "x")</f>
        <v>x</v>
      </c>
      <c r="AT51" s="3" t="str">
        <f xml:space="preserve"> IFERROR(Table1[[#This Row],[GP 2017]]/Table1[[#This Row],[Total Assets 2017]], "x")</f>
        <v>x</v>
      </c>
      <c r="AU51" s="3" t="str">
        <f xml:space="preserve"> IFERROR(Table1[[#This Row],[GP 2018]]/Table1[[#This Row],[Total Assets 2018]], "x")</f>
        <v>x</v>
      </c>
      <c r="AV51" s="3" t="str">
        <f xml:space="preserve"> IFERROR(Table1[[#This Row],[GP 2019]]/Table1[[#This Row],[Total Assets 2019]], "x")</f>
        <v>x</v>
      </c>
      <c r="AW51" s="3" t="str">
        <f xml:space="preserve"> IFERROR(Table1[[#This Row],[GP 2020]]/Table1[[#This Row],[Total Assets 2020]], "x")</f>
        <v>x</v>
      </c>
      <c r="AX51" s="3">
        <f xml:space="preserve"> IFERROR(Table1[[#This Row],[GP 2021]]/Table1[[#This Row],[Total Assets 2021]], "x")</f>
        <v>0.10571428571428572</v>
      </c>
      <c r="AY51" s="3">
        <f xml:space="preserve"> IFERROR(Table1[[#This Row],[GP TTM]]/Table1[[#This Row],[Total Assets TTM]], "x")</f>
        <v>0.10571428571428572</v>
      </c>
      <c r="BA51" s="3" t="str">
        <f xml:space="preserve"> IFERROR(ABS(Table1[[#This Row],[ROA 2013]]-Table1[[#This Row],[ROA 2012]]), "x")</f>
        <v>x</v>
      </c>
      <c r="BB51" s="3" t="str">
        <f xml:space="preserve"> IFERROR(ABS(Table1[[#This Row],[ROA 2014]]-Table1[[#This Row],[ROA 2013]]), "x")</f>
        <v>x</v>
      </c>
      <c r="BC51" s="3" t="str">
        <f xml:space="preserve"> IFERROR(ABS(Table1[[#This Row],[ROA 2015]]-Table1[[#This Row],[ROA 2014]]), "x")</f>
        <v>x</v>
      </c>
      <c r="BD51" s="3" t="str">
        <f xml:space="preserve"> IFERROR(ABS(Table1[[#This Row],[ROA 2016]]-Table1[[#This Row],[ROA 2015]]), "x")</f>
        <v>x</v>
      </c>
      <c r="BE51" s="3" t="str">
        <f xml:space="preserve"> IFERROR(ABS(Table1[[#This Row],[ROA 2017]]-Table1[[#This Row],[ROA 2016]]), "x")</f>
        <v>x</v>
      </c>
      <c r="BF51" s="3" t="str">
        <f xml:space="preserve"> IFERROR(ABS(Table1[[#This Row],[ROA 2018]]-Table1[[#This Row],[ROA 2017]]), "x")</f>
        <v>x</v>
      </c>
      <c r="BG51" s="3" t="str">
        <f xml:space="preserve"> IFERROR(ABS(Table1[[#This Row],[ROA 2019]]-Table1[[#This Row],[ROA 2018]]), "x")</f>
        <v>x</v>
      </c>
      <c r="BH51" s="3" t="str">
        <f xml:space="preserve"> IFERROR(ABS(Table1[[#This Row],[ROA 2020]]-Table1[[#This Row],[ROA 2019]]), "x")</f>
        <v>x</v>
      </c>
      <c r="BI51" s="3" t="str">
        <f xml:space="preserve"> IFERROR(ABS(Table1[[#This Row],[ROA 2021]]-Table1[[#This Row],[ROA 2020]]), "x")</f>
        <v>x</v>
      </c>
      <c r="BJ51" s="3" t="str">
        <f xml:space="preserve"> IFERROR(AVERAGE(Table1[[#This Row],[ROA 2013-2012]:[ROA 2021-2020]]), "x")</f>
        <v>x</v>
      </c>
      <c r="BK51" s="3">
        <f>IFERROR(AVERAGE(Table1[[#This Row],[ROA 2012]:[ROA 2021]]), "x")</f>
        <v>0.10571428571428572</v>
      </c>
      <c r="BN51" s="1">
        <f>SUM(Table1[[#This Row],[B/M Rank]:[ROA Rank]])</f>
        <v>0</v>
      </c>
    </row>
    <row r="52" spans="1:66" x14ac:dyDescent="0.25">
      <c r="A52" s="1" t="s">
        <v>992</v>
      </c>
      <c r="B52" s="1" t="s">
        <v>993</v>
      </c>
      <c r="C52" s="1" t="s">
        <v>1038</v>
      </c>
      <c r="D52" s="1" t="s">
        <v>103</v>
      </c>
      <c r="E52" s="1" t="s">
        <v>102</v>
      </c>
      <c r="F52" s="1">
        <v>43</v>
      </c>
      <c r="G52" s="19"/>
      <c r="H52" s="19"/>
      <c r="I52" s="19"/>
      <c r="J52" s="19"/>
      <c r="K52" s="1"/>
      <c r="L52" s="19"/>
      <c r="M52" s="1">
        <v>2012</v>
      </c>
      <c r="N52" s="1">
        <v>0</v>
      </c>
      <c r="O52" s="1">
        <v>0.9</v>
      </c>
      <c r="P52" s="1">
        <v>0.1</v>
      </c>
      <c r="Q52" s="1" t="s">
        <v>1035</v>
      </c>
      <c r="R52" s="1" t="s">
        <v>1035</v>
      </c>
      <c r="S52" s="1" t="s">
        <v>1035</v>
      </c>
      <c r="T52" s="1">
        <v>1.7</v>
      </c>
      <c r="U52" s="1">
        <v>2</v>
      </c>
      <c r="V52" s="1">
        <v>3.6</v>
      </c>
      <c r="W52" s="1">
        <v>4.5</v>
      </c>
      <c r="X52" s="1">
        <v>4.5</v>
      </c>
      <c r="Z52" s="3">
        <f xml:space="preserve"> IFERROR(AVEDEV(Table1[[#This Row],[GP 2012]:[GP 2021]]) / Table1[[#This Row],[Avg GP]], "x")</f>
        <v>0.72098214285714279</v>
      </c>
      <c r="AA52" s="2">
        <f xml:space="preserve"> IFERROR(AVERAGE(Table1[[#This Row],[GP 2012]:[GP 2021]]), "x")</f>
        <v>1.8285714285714287</v>
      </c>
      <c r="AB52" s="11">
        <f>Table1[Equity]/Table1[Market Capital]</f>
        <v>1.2441860465116279</v>
      </c>
      <c r="AC52" s="1">
        <v>4</v>
      </c>
      <c r="AD52" s="1">
        <v>5.7</v>
      </c>
      <c r="AE52" s="1">
        <v>2.4</v>
      </c>
      <c r="AF52" s="1">
        <v>1.9</v>
      </c>
      <c r="AG52" s="1">
        <v>1.1000000000000001</v>
      </c>
      <c r="AH52" s="1">
        <v>0.8</v>
      </c>
      <c r="AI52" s="1">
        <v>127.1</v>
      </c>
      <c r="AJ52" s="1">
        <v>162.6</v>
      </c>
      <c r="AK52" s="1">
        <v>215.2</v>
      </c>
      <c r="AL52" s="1">
        <v>220.1</v>
      </c>
      <c r="AM52" s="1">
        <v>220.1</v>
      </c>
      <c r="AN52" s="1">
        <v>53.5</v>
      </c>
      <c r="AO52" s="3">
        <f xml:space="preserve"> IFERROR(Table1[[#This Row],[GP 2012]]/Table1[[#This Row],[Total Assets 2012]], "x")</f>
        <v>0</v>
      </c>
      <c r="AP52" s="3">
        <f xml:space="preserve"> IFERROR(Table1[[#This Row],[GP 2013]]/Table1[[#This Row],[Total Assets 2013]], "x")</f>
        <v>0.15789473684210525</v>
      </c>
      <c r="AQ52" s="3">
        <f xml:space="preserve"> IFERROR(Table1[[#This Row],[GP 2014]]/Table1[[#This Row],[Total Assets 2014]], "x")</f>
        <v>4.1666666666666671E-2</v>
      </c>
      <c r="AR52" s="3" t="str">
        <f xml:space="preserve"> IFERROR(Table1[[#This Row],[GP 2015]]/Table1[[#This Row],[Total Assets 2015]], "x")</f>
        <v>x</v>
      </c>
      <c r="AS52" s="3" t="str">
        <f xml:space="preserve"> IFERROR(Table1[[#This Row],[GP 2016]]/Table1[[#This Row],[Total Assets 2016]], "x")</f>
        <v>x</v>
      </c>
      <c r="AT52" s="3" t="str">
        <f xml:space="preserve"> IFERROR(Table1[[#This Row],[GP 2017]]/Table1[[#This Row],[Total Assets 2017]], "x")</f>
        <v>x</v>
      </c>
      <c r="AU52" s="3">
        <f xml:space="preserve"> IFERROR(Table1[[#This Row],[GP 2018]]/Table1[[#This Row],[Total Assets 2018]], "x")</f>
        <v>1.3375295043273014E-2</v>
      </c>
      <c r="AV52" s="3">
        <f xml:space="preserve"> IFERROR(Table1[[#This Row],[GP 2019]]/Table1[[#This Row],[Total Assets 2019]], "x")</f>
        <v>1.2300123001230012E-2</v>
      </c>
      <c r="AW52" s="3">
        <f xml:space="preserve"> IFERROR(Table1[[#This Row],[GP 2020]]/Table1[[#This Row],[Total Assets 2020]], "x")</f>
        <v>1.6728624535315987E-2</v>
      </c>
      <c r="AX52" s="3">
        <f xml:space="preserve"> IFERROR(Table1[[#This Row],[GP 2021]]/Table1[[#This Row],[Total Assets 2021]], "x")</f>
        <v>2.0445252158109949E-2</v>
      </c>
      <c r="AY52" s="3">
        <f xml:space="preserve"> IFERROR(Table1[[#This Row],[GP TTM]]/Table1[[#This Row],[Total Assets TTM]], "x")</f>
        <v>2.0445252158109949E-2</v>
      </c>
      <c r="BA52" s="3">
        <f xml:space="preserve"> IFERROR(ABS(Table1[[#This Row],[ROA 2013]]-Table1[[#This Row],[ROA 2012]]), "x")</f>
        <v>0.15789473684210525</v>
      </c>
      <c r="BB52" s="3">
        <f xml:space="preserve"> IFERROR(ABS(Table1[[#This Row],[ROA 2014]]-Table1[[#This Row],[ROA 2013]]), "x")</f>
        <v>0.11622807017543858</v>
      </c>
      <c r="BC52" s="3" t="str">
        <f xml:space="preserve"> IFERROR(ABS(Table1[[#This Row],[ROA 2015]]-Table1[[#This Row],[ROA 2014]]), "x")</f>
        <v>x</v>
      </c>
      <c r="BD52" s="3" t="str">
        <f xml:space="preserve"> IFERROR(ABS(Table1[[#This Row],[ROA 2016]]-Table1[[#This Row],[ROA 2015]]), "x")</f>
        <v>x</v>
      </c>
      <c r="BE52" s="3" t="str">
        <f xml:space="preserve"> IFERROR(ABS(Table1[[#This Row],[ROA 2017]]-Table1[[#This Row],[ROA 2016]]), "x")</f>
        <v>x</v>
      </c>
      <c r="BF52" s="3" t="str">
        <f xml:space="preserve"> IFERROR(ABS(Table1[[#This Row],[ROA 2018]]-Table1[[#This Row],[ROA 2017]]), "x")</f>
        <v>x</v>
      </c>
      <c r="BG52" s="3">
        <f xml:space="preserve"> IFERROR(ABS(Table1[[#This Row],[ROA 2019]]-Table1[[#This Row],[ROA 2018]]), "x")</f>
        <v>1.075172042043002E-3</v>
      </c>
      <c r="BH52" s="3">
        <f xml:space="preserve"> IFERROR(ABS(Table1[[#This Row],[ROA 2020]]-Table1[[#This Row],[ROA 2019]]), "x")</f>
        <v>4.4285015340859747E-3</v>
      </c>
      <c r="BI52" s="3">
        <f xml:space="preserve"> IFERROR(ABS(Table1[[#This Row],[ROA 2021]]-Table1[[#This Row],[ROA 2020]]), "x")</f>
        <v>3.7166276227939624E-3</v>
      </c>
      <c r="BJ52" s="3">
        <f xml:space="preserve"> IFERROR(AVERAGE(Table1[[#This Row],[ROA 2013-2012]:[ROA 2021-2020]]), "x")</f>
        <v>5.6668621643293351E-2</v>
      </c>
      <c r="BK52" s="3">
        <f>IFERROR(AVERAGE(Table1[[#This Row],[ROA 2012]:[ROA 2021]]), "x")</f>
        <v>3.7487242606671557E-2</v>
      </c>
      <c r="BN52" s="1">
        <f>SUM(Table1[[#This Row],[B/M Rank]:[ROA Rank]])</f>
        <v>0</v>
      </c>
    </row>
    <row r="53" spans="1:66" x14ac:dyDescent="0.25">
      <c r="A53" s="1" t="s">
        <v>839</v>
      </c>
      <c r="B53" s="1" t="s">
        <v>840</v>
      </c>
      <c r="C53" s="1" t="s">
        <v>290</v>
      </c>
      <c r="D53" s="1" t="s">
        <v>106</v>
      </c>
      <c r="E53" s="1" t="s">
        <v>102</v>
      </c>
      <c r="F53" s="1">
        <v>44.25</v>
      </c>
      <c r="G53" s="19"/>
      <c r="H53" s="19"/>
      <c r="I53" s="19"/>
      <c r="J53" s="19"/>
      <c r="K53" s="1"/>
      <c r="L53" s="19"/>
      <c r="M53" s="1">
        <v>2012</v>
      </c>
      <c r="N53" s="1">
        <v>20.5</v>
      </c>
      <c r="O53" s="1">
        <v>30.7</v>
      </c>
      <c r="P53" s="1">
        <v>28.3</v>
      </c>
      <c r="Q53" s="1">
        <v>37.6</v>
      </c>
      <c r="R53" s="1">
        <v>34.9</v>
      </c>
      <c r="S53" s="1">
        <v>47</v>
      </c>
      <c r="T53" s="1">
        <v>16.899999999999999</v>
      </c>
      <c r="U53" s="1">
        <v>46.4</v>
      </c>
      <c r="V53" s="1">
        <v>13.9</v>
      </c>
      <c r="W53" s="1">
        <v>14.9</v>
      </c>
      <c r="X53" s="1">
        <v>16.600000000000001</v>
      </c>
      <c r="Z53" s="3">
        <f xml:space="preserve"> IFERROR(AVEDEV(Table1[[#This Row],[GP 2012]:[GP 2021]]) / Table1[[#This Row],[Avg GP]], "x")</f>
        <v>0.3507385778083133</v>
      </c>
      <c r="AA53" s="2">
        <f xml:space="preserve"> IFERROR(AVERAGE(Table1[[#This Row],[GP 2012]:[GP 2021]]), "x")</f>
        <v>29.109999999999996</v>
      </c>
      <c r="AB53" s="11">
        <f>Table1[Equity]/Table1[Market Capital]</f>
        <v>2.5401129943502827</v>
      </c>
      <c r="AC53" s="1">
        <v>418.3</v>
      </c>
      <c r="AD53" s="1">
        <v>506.1</v>
      </c>
      <c r="AE53" s="1">
        <v>493.4</v>
      </c>
      <c r="AF53" s="1">
        <v>350.2</v>
      </c>
      <c r="AG53" s="1">
        <v>357.9</v>
      </c>
      <c r="AH53" s="1">
        <v>265.3</v>
      </c>
      <c r="AI53" s="1">
        <v>297.89999999999998</v>
      </c>
      <c r="AJ53" s="1">
        <v>356.6</v>
      </c>
      <c r="AK53" s="1">
        <v>320.7</v>
      </c>
      <c r="AL53" s="1">
        <v>388.1</v>
      </c>
      <c r="AM53" s="1">
        <v>371.1</v>
      </c>
      <c r="AN53" s="1">
        <v>112.4</v>
      </c>
      <c r="AO53" s="3">
        <f xml:space="preserve"> IFERROR(Table1[[#This Row],[GP 2012]]/Table1[[#This Row],[Total Assets 2012]], "x")</f>
        <v>4.9007889074826678E-2</v>
      </c>
      <c r="AP53" s="3">
        <f xml:space="preserve"> IFERROR(Table1[[#This Row],[GP 2013]]/Table1[[#This Row],[Total Assets 2013]], "x")</f>
        <v>6.0659948626753599E-2</v>
      </c>
      <c r="AQ53" s="3">
        <f xml:space="preserve"> IFERROR(Table1[[#This Row],[GP 2014]]/Table1[[#This Row],[Total Assets 2014]], "x")</f>
        <v>5.7357113903526553E-2</v>
      </c>
      <c r="AR53" s="3">
        <f xml:space="preserve"> IFERROR(Table1[[#This Row],[GP 2015]]/Table1[[#This Row],[Total Assets 2015]], "x")</f>
        <v>0.10736721873215306</v>
      </c>
      <c r="AS53" s="3">
        <f xml:space="preserve"> IFERROR(Table1[[#This Row],[GP 2016]]/Table1[[#This Row],[Total Assets 2016]], "x")</f>
        <v>9.7513271863649068E-2</v>
      </c>
      <c r="AT53" s="3">
        <f xml:space="preserve"> IFERROR(Table1[[#This Row],[GP 2017]]/Table1[[#This Row],[Total Assets 2017]], "x")</f>
        <v>0.17715793441387109</v>
      </c>
      <c r="AU53" s="3">
        <f xml:space="preserve"> IFERROR(Table1[[#This Row],[GP 2018]]/Table1[[#This Row],[Total Assets 2018]], "x")</f>
        <v>5.6730446458543138E-2</v>
      </c>
      <c r="AV53" s="3">
        <f xml:space="preserve"> IFERROR(Table1[[#This Row],[GP 2019]]/Table1[[#This Row],[Total Assets 2019]], "x")</f>
        <v>0.13011777902411664</v>
      </c>
      <c r="AW53" s="3">
        <f xml:space="preserve"> IFERROR(Table1[[#This Row],[GP 2020]]/Table1[[#This Row],[Total Assets 2020]], "x")</f>
        <v>4.334268787028376E-2</v>
      </c>
      <c r="AX53" s="3">
        <f xml:space="preserve"> IFERROR(Table1[[#This Row],[GP 2021]]/Table1[[#This Row],[Total Assets 2021]], "x")</f>
        <v>3.8392166967276473E-2</v>
      </c>
      <c r="AY53" s="3">
        <f xml:space="preserve"> IFERROR(Table1[[#This Row],[GP TTM]]/Table1[[#This Row],[Total Assets TTM]], "x")</f>
        <v>4.4731878199946104E-2</v>
      </c>
      <c r="BA53" s="3">
        <f xml:space="preserve"> IFERROR(ABS(Table1[[#This Row],[ROA 2013]]-Table1[[#This Row],[ROA 2012]]), "x")</f>
        <v>1.165205955192692E-2</v>
      </c>
      <c r="BB53" s="3">
        <f xml:space="preserve"> IFERROR(ABS(Table1[[#This Row],[ROA 2014]]-Table1[[#This Row],[ROA 2013]]), "x")</f>
        <v>3.3028347232270452E-3</v>
      </c>
      <c r="BC53" s="3">
        <f xml:space="preserve"> IFERROR(ABS(Table1[[#This Row],[ROA 2015]]-Table1[[#This Row],[ROA 2014]]), "x")</f>
        <v>5.0010104828626507E-2</v>
      </c>
      <c r="BD53" s="3">
        <f xml:space="preserve"> IFERROR(ABS(Table1[[#This Row],[ROA 2016]]-Table1[[#This Row],[ROA 2015]]), "x")</f>
        <v>9.8539468685039933E-3</v>
      </c>
      <c r="BE53" s="3">
        <f xml:space="preserve"> IFERROR(ABS(Table1[[#This Row],[ROA 2017]]-Table1[[#This Row],[ROA 2016]]), "x")</f>
        <v>7.9644662550222026E-2</v>
      </c>
      <c r="BF53" s="3">
        <f xml:space="preserve"> IFERROR(ABS(Table1[[#This Row],[ROA 2018]]-Table1[[#This Row],[ROA 2017]]), "x")</f>
        <v>0.12042748795532796</v>
      </c>
      <c r="BG53" s="3">
        <f xml:space="preserve"> IFERROR(ABS(Table1[[#This Row],[ROA 2019]]-Table1[[#This Row],[ROA 2018]]), "x")</f>
        <v>7.3387332565573504E-2</v>
      </c>
      <c r="BH53" s="3">
        <f xml:space="preserve"> IFERROR(ABS(Table1[[#This Row],[ROA 2020]]-Table1[[#This Row],[ROA 2019]]), "x")</f>
        <v>8.677509115383289E-2</v>
      </c>
      <c r="BI53" s="3">
        <f xml:space="preserve"> IFERROR(ABS(Table1[[#This Row],[ROA 2021]]-Table1[[#This Row],[ROA 2020]]), "x")</f>
        <v>4.9505209030072869E-3</v>
      </c>
      <c r="BJ53" s="3">
        <f xml:space="preserve"> IFERROR(AVERAGE(Table1[[#This Row],[ROA 2013-2012]:[ROA 2021-2020]]), "x")</f>
        <v>4.8889337900027571E-2</v>
      </c>
      <c r="BK53" s="3">
        <f>IFERROR(AVERAGE(Table1[[#This Row],[ROA 2012]:[ROA 2021]]), "x")</f>
        <v>8.1764645693499977E-2</v>
      </c>
      <c r="BN53" s="1">
        <f>SUM(Table1[[#This Row],[B/M Rank]:[ROA Rank]])</f>
        <v>0</v>
      </c>
    </row>
    <row r="54" spans="1:66" x14ac:dyDescent="0.25">
      <c r="A54" s="1" t="s">
        <v>437</v>
      </c>
      <c r="B54" s="1" t="s">
        <v>438</v>
      </c>
      <c r="C54" s="1" t="s">
        <v>1040</v>
      </c>
      <c r="D54" s="1" t="s">
        <v>130</v>
      </c>
      <c r="E54" s="1" t="s">
        <v>102</v>
      </c>
      <c r="F54" s="1">
        <v>47.18</v>
      </c>
      <c r="G54" s="19"/>
      <c r="H54" s="19"/>
      <c r="I54" s="19"/>
      <c r="J54" s="19"/>
      <c r="K54" s="1"/>
      <c r="L54" s="19"/>
      <c r="M54" s="1">
        <v>2012</v>
      </c>
      <c r="N54" s="1">
        <v>10</v>
      </c>
      <c r="O54" s="1">
        <v>13.1</v>
      </c>
      <c r="P54" s="1">
        <v>15.3</v>
      </c>
      <c r="Q54" s="1">
        <v>22.8</v>
      </c>
      <c r="R54" s="1">
        <v>20.3</v>
      </c>
      <c r="S54" s="1">
        <v>125.2</v>
      </c>
      <c r="T54" s="1">
        <v>142.1</v>
      </c>
      <c r="U54" s="1">
        <v>158.80000000000001</v>
      </c>
      <c r="V54" s="1">
        <v>51.8</v>
      </c>
      <c r="W54" s="1">
        <v>72.900000000000006</v>
      </c>
      <c r="X54" s="1">
        <v>67.900000000000006</v>
      </c>
      <c r="Z54" s="3">
        <f xml:space="preserve"> IFERROR(AVEDEV(Table1[[#This Row],[GP 2012]:[GP 2021]]) / Table1[[#This Row],[Avg GP]], "x")</f>
        <v>0.77836470030049043</v>
      </c>
      <c r="AA54" s="2">
        <f xml:space="preserve"> IFERROR(AVERAGE(Table1[[#This Row],[GP 2012]:[GP 2021]]), "x")</f>
        <v>63.23</v>
      </c>
      <c r="AB54" s="11">
        <f>Table1[Equity]/Table1[Market Capital]</f>
        <v>13.066977532852905</v>
      </c>
      <c r="AC54" s="1">
        <v>24.4</v>
      </c>
      <c r="AD54" s="1">
        <v>48.3</v>
      </c>
      <c r="AE54" s="1">
        <v>63.4</v>
      </c>
      <c r="AF54" s="1">
        <v>108.7</v>
      </c>
      <c r="AG54" s="1">
        <v>130.6</v>
      </c>
      <c r="AH54" s="15">
        <v>1427</v>
      </c>
      <c r="AI54" s="15">
        <v>1390.7</v>
      </c>
      <c r="AJ54" s="15">
        <v>1418.4</v>
      </c>
      <c r="AK54" s="15">
        <v>1465</v>
      </c>
      <c r="AL54" s="15">
        <v>1413.6</v>
      </c>
      <c r="AM54" s="15">
        <v>1392</v>
      </c>
      <c r="AN54" s="1">
        <v>616.5</v>
      </c>
      <c r="AO54" s="3">
        <f xml:space="preserve"> IFERROR(Table1[[#This Row],[GP 2012]]/Table1[[#This Row],[Total Assets 2012]], "x")</f>
        <v>0.4098360655737705</v>
      </c>
      <c r="AP54" s="3">
        <f xml:space="preserve"> IFERROR(Table1[[#This Row],[GP 2013]]/Table1[[#This Row],[Total Assets 2013]], "x")</f>
        <v>0.27122153209109734</v>
      </c>
      <c r="AQ54" s="3">
        <f xml:space="preserve"> IFERROR(Table1[[#This Row],[GP 2014]]/Table1[[#This Row],[Total Assets 2014]], "x")</f>
        <v>0.24132492113564671</v>
      </c>
      <c r="AR54" s="3">
        <f xml:space="preserve"> IFERROR(Table1[[#This Row],[GP 2015]]/Table1[[#This Row],[Total Assets 2015]], "x")</f>
        <v>0.20975160993560257</v>
      </c>
      <c r="AS54" s="3">
        <f xml:space="preserve"> IFERROR(Table1[[#This Row],[GP 2016]]/Table1[[#This Row],[Total Assets 2016]], "x")</f>
        <v>0.1554364471669219</v>
      </c>
      <c r="AT54" s="3">
        <f xml:space="preserve"> IFERROR(Table1[[#This Row],[GP 2017]]/Table1[[#This Row],[Total Assets 2017]], "x")</f>
        <v>8.7736510161177297E-2</v>
      </c>
      <c r="AU54" s="3">
        <f xml:space="preserve"> IFERROR(Table1[[#This Row],[GP 2018]]/Table1[[#This Row],[Total Assets 2018]], "x")</f>
        <v>0.10217875889839648</v>
      </c>
      <c r="AV54" s="3">
        <f xml:space="preserve"> IFERROR(Table1[[#This Row],[GP 2019]]/Table1[[#This Row],[Total Assets 2019]], "x")</f>
        <v>0.1119571347997744</v>
      </c>
      <c r="AW54" s="3">
        <f xml:space="preserve"> IFERROR(Table1[[#This Row],[GP 2020]]/Table1[[#This Row],[Total Assets 2020]], "x")</f>
        <v>3.5358361774744024E-2</v>
      </c>
      <c r="AX54" s="3">
        <f xml:space="preserve"> IFERROR(Table1[[#This Row],[GP 2021]]/Table1[[#This Row],[Total Assets 2021]], "x")</f>
        <v>5.1570458404074711E-2</v>
      </c>
      <c r="AY54" s="3">
        <f xml:space="preserve"> IFERROR(Table1[[#This Row],[GP TTM]]/Table1[[#This Row],[Total Assets TTM]], "x")</f>
        <v>4.8778735632183913E-2</v>
      </c>
      <c r="BA54" s="3">
        <f xml:space="preserve"> IFERROR(ABS(Table1[[#This Row],[ROA 2013]]-Table1[[#This Row],[ROA 2012]]), "x")</f>
        <v>0.13861453348267316</v>
      </c>
      <c r="BB54" s="3">
        <f xml:space="preserve"> IFERROR(ABS(Table1[[#This Row],[ROA 2014]]-Table1[[#This Row],[ROA 2013]]), "x")</f>
        <v>2.9896610955450625E-2</v>
      </c>
      <c r="BC54" s="3">
        <f xml:space="preserve"> IFERROR(ABS(Table1[[#This Row],[ROA 2015]]-Table1[[#This Row],[ROA 2014]]), "x")</f>
        <v>3.1573311200044141E-2</v>
      </c>
      <c r="BD54" s="3">
        <f xml:space="preserve"> IFERROR(ABS(Table1[[#This Row],[ROA 2016]]-Table1[[#This Row],[ROA 2015]]), "x")</f>
        <v>5.4315162768680675E-2</v>
      </c>
      <c r="BE54" s="3">
        <f xml:space="preserve"> IFERROR(ABS(Table1[[#This Row],[ROA 2017]]-Table1[[#This Row],[ROA 2016]]), "x")</f>
        <v>6.7699937005744601E-2</v>
      </c>
      <c r="BF54" s="3">
        <f xml:space="preserve"> IFERROR(ABS(Table1[[#This Row],[ROA 2018]]-Table1[[#This Row],[ROA 2017]]), "x")</f>
        <v>1.4442248737219179E-2</v>
      </c>
      <c r="BG54" s="3">
        <f xml:space="preserve"> IFERROR(ABS(Table1[[#This Row],[ROA 2019]]-Table1[[#This Row],[ROA 2018]]), "x")</f>
        <v>9.7783759013779226E-3</v>
      </c>
      <c r="BH54" s="3">
        <f xml:space="preserve"> IFERROR(ABS(Table1[[#This Row],[ROA 2020]]-Table1[[#This Row],[ROA 2019]]), "x")</f>
        <v>7.6598773025030376E-2</v>
      </c>
      <c r="BI54" s="3">
        <f xml:space="preserve"> IFERROR(ABS(Table1[[#This Row],[ROA 2021]]-Table1[[#This Row],[ROA 2020]]), "x")</f>
        <v>1.6212096629330687E-2</v>
      </c>
      <c r="BJ54" s="3">
        <f xml:space="preserve"> IFERROR(AVERAGE(Table1[[#This Row],[ROA 2013-2012]:[ROA 2021-2020]]), "x")</f>
        <v>4.8792338856172374E-2</v>
      </c>
      <c r="BK54" s="3">
        <f>IFERROR(AVERAGE(Table1[[#This Row],[ROA 2012]:[ROA 2021]]), "x")</f>
        <v>0.16763717999412059</v>
      </c>
      <c r="BN54" s="1">
        <f>SUM(Table1[[#This Row],[B/M Rank]:[ROA Rank]])</f>
        <v>0</v>
      </c>
    </row>
    <row r="55" spans="1:66" x14ac:dyDescent="0.25">
      <c r="A55" s="1" t="s">
        <v>1028</v>
      </c>
      <c r="B55" s="1" t="s">
        <v>1029</v>
      </c>
      <c r="C55" s="1" t="s">
        <v>186</v>
      </c>
      <c r="D55" s="1" t="s">
        <v>116</v>
      </c>
      <c r="E55" s="1" t="s">
        <v>102</v>
      </c>
      <c r="F55" s="1">
        <v>47.24</v>
      </c>
      <c r="G55" s="19"/>
      <c r="H55" s="19"/>
      <c r="I55" s="19"/>
      <c r="J55" s="19"/>
      <c r="K55" s="1"/>
      <c r="L55" s="19"/>
      <c r="Z55" s="3" t="str">
        <f xml:space="preserve"> IFERROR(AVEDEV(Table1[[#This Row],[GP 2012]:[GP 2021]]) / Table1[[#This Row],[Avg GP]], "x")</f>
        <v>x</v>
      </c>
      <c r="AA55" s="2" t="str">
        <f xml:space="preserve"> IFERROR(AVERAGE(Table1[[#This Row],[GP 2012]:[GP 2021]]), "x")</f>
        <v>x</v>
      </c>
      <c r="AB55" s="11">
        <f>Table1[Equity]/Table1[Market Capital]</f>
        <v>0</v>
      </c>
      <c r="AO55" s="3" t="str">
        <f xml:space="preserve"> IFERROR(Table1[[#This Row],[GP 2012]]/Table1[[#This Row],[Total Assets 2012]], "x")</f>
        <v>x</v>
      </c>
      <c r="AP55" s="3" t="str">
        <f xml:space="preserve"> IFERROR(Table1[[#This Row],[GP 2013]]/Table1[[#This Row],[Total Assets 2013]], "x")</f>
        <v>x</v>
      </c>
      <c r="AQ55" s="3" t="str">
        <f xml:space="preserve"> IFERROR(Table1[[#This Row],[GP 2014]]/Table1[[#This Row],[Total Assets 2014]], "x")</f>
        <v>x</v>
      </c>
      <c r="AR55" s="3" t="str">
        <f xml:space="preserve"> IFERROR(Table1[[#This Row],[GP 2015]]/Table1[[#This Row],[Total Assets 2015]], "x")</f>
        <v>x</v>
      </c>
      <c r="AS55" s="3" t="str">
        <f xml:space="preserve"> IFERROR(Table1[[#This Row],[GP 2016]]/Table1[[#This Row],[Total Assets 2016]], "x")</f>
        <v>x</v>
      </c>
      <c r="AT55" s="3" t="str">
        <f xml:space="preserve"> IFERROR(Table1[[#This Row],[GP 2017]]/Table1[[#This Row],[Total Assets 2017]], "x")</f>
        <v>x</v>
      </c>
      <c r="AU55" s="3" t="str">
        <f xml:space="preserve"> IFERROR(Table1[[#This Row],[GP 2018]]/Table1[[#This Row],[Total Assets 2018]], "x")</f>
        <v>x</v>
      </c>
      <c r="AV55" s="3" t="str">
        <f xml:space="preserve"> IFERROR(Table1[[#This Row],[GP 2019]]/Table1[[#This Row],[Total Assets 2019]], "x")</f>
        <v>x</v>
      </c>
      <c r="AW55" s="3" t="str">
        <f xml:space="preserve"> IFERROR(Table1[[#This Row],[GP 2020]]/Table1[[#This Row],[Total Assets 2020]], "x")</f>
        <v>x</v>
      </c>
      <c r="AX55" s="3" t="str">
        <f xml:space="preserve"> IFERROR(Table1[[#This Row],[GP 2021]]/Table1[[#This Row],[Total Assets 2021]], "x")</f>
        <v>x</v>
      </c>
      <c r="AY55" s="3" t="str">
        <f xml:space="preserve"> IFERROR(Table1[[#This Row],[GP TTM]]/Table1[[#This Row],[Total Assets TTM]], "x")</f>
        <v>x</v>
      </c>
      <c r="BA55" s="3" t="str">
        <f xml:space="preserve"> IFERROR(ABS(Table1[[#This Row],[ROA 2013]]-Table1[[#This Row],[ROA 2012]]), "x")</f>
        <v>x</v>
      </c>
      <c r="BB55" s="3" t="str">
        <f xml:space="preserve"> IFERROR(ABS(Table1[[#This Row],[ROA 2014]]-Table1[[#This Row],[ROA 2013]]), "x")</f>
        <v>x</v>
      </c>
      <c r="BC55" s="3" t="str">
        <f xml:space="preserve"> IFERROR(ABS(Table1[[#This Row],[ROA 2015]]-Table1[[#This Row],[ROA 2014]]), "x")</f>
        <v>x</v>
      </c>
      <c r="BD55" s="3" t="str">
        <f xml:space="preserve"> IFERROR(ABS(Table1[[#This Row],[ROA 2016]]-Table1[[#This Row],[ROA 2015]]), "x")</f>
        <v>x</v>
      </c>
      <c r="BE55" s="3" t="str">
        <f xml:space="preserve"> IFERROR(ABS(Table1[[#This Row],[ROA 2017]]-Table1[[#This Row],[ROA 2016]]), "x")</f>
        <v>x</v>
      </c>
      <c r="BF55" s="3" t="str">
        <f xml:space="preserve"> IFERROR(ABS(Table1[[#This Row],[ROA 2018]]-Table1[[#This Row],[ROA 2017]]), "x")</f>
        <v>x</v>
      </c>
      <c r="BG55" s="3" t="str">
        <f xml:space="preserve"> IFERROR(ABS(Table1[[#This Row],[ROA 2019]]-Table1[[#This Row],[ROA 2018]]), "x")</f>
        <v>x</v>
      </c>
      <c r="BH55" s="3" t="str">
        <f xml:space="preserve"> IFERROR(ABS(Table1[[#This Row],[ROA 2020]]-Table1[[#This Row],[ROA 2019]]), "x")</f>
        <v>x</v>
      </c>
      <c r="BI55" s="3" t="str">
        <f xml:space="preserve"> IFERROR(ABS(Table1[[#This Row],[ROA 2021]]-Table1[[#This Row],[ROA 2020]]), "x")</f>
        <v>x</v>
      </c>
      <c r="BJ55" s="3" t="str">
        <f xml:space="preserve"> IFERROR(AVERAGE(Table1[[#This Row],[ROA 2013-2012]:[ROA 2021-2020]]), "x")</f>
        <v>x</v>
      </c>
      <c r="BK55" s="3" t="str">
        <f>IFERROR(AVERAGE(Table1[[#This Row],[ROA 2012]:[ROA 2021]]), "x")</f>
        <v>x</v>
      </c>
      <c r="BN55" s="1">
        <f>SUM(Table1[[#This Row],[B/M Rank]:[ROA Rank]])</f>
        <v>0</v>
      </c>
    </row>
    <row r="56" spans="1:66" x14ac:dyDescent="0.25">
      <c r="A56" s="1" t="s">
        <v>721</v>
      </c>
      <c r="B56" s="1" t="s">
        <v>722</v>
      </c>
      <c r="C56" s="1" t="s">
        <v>429</v>
      </c>
      <c r="D56" s="1" t="s">
        <v>116</v>
      </c>
      <c r="E56" s="1" t="s">
        <v>102</v>
      </c>
      <c r="F56" s="1">
        <v>47.73</v>
      </c>
      <c r="G56" s="19"/>
      <c r="H56" s="19"/>
      <c r="I56" s="19"/>
      <c r="J56" s="19"/>
      <c r="K56" s="1"/>
      <c r="L56" s="19"/>
      <c r="M56" s="1">
        <v>2012</v>
      </c>
      <c r="N56" s="1">
        <v>29.9</v>
      </c>
      <c r="O56" s="1">
        <v>31.9</v>
      </c>
      <c r="P56" s="1">
        <v>39.9</v>
      </c>
      <c r="Q56" s="1">
        <v>43.6</v>
      </c>
      <c r="R56" s="1">
        <v>49.3</v>
      </c>
      <c r="S56" s="1">
        <v>48</v>
      </c>
      <c r="T56" s="1">
        <v>44.7</v>
      </c>
      <c r="U56" s="1">
        <v>47.9</v>
      </c>
      <c r="V56" s="1">
        <v>47.3</v>
      </c>
      <c r="W56" s="1">
        <v>46.6</v>
      </c>
      <c r="X56" s="1">
        <v>46.6</v>
      </c>
      <c r="Z56" s="3">
        <f xml:space="preserve"> IFERROR(AVEDEV(Table1[[#This Row],[GP 2012]:[GP 2021]]) / Table1[[#This Row],[Avg GP]], "x")</f>
        <v>0.12598461896993712</v>
      </c>
      <c r="AA56" s="2">
        <f xml:space="preserve"> IFERROR(AVERAGE(Table1[[#This Row],[GP 2012]:[GP 2021]]), "x")</f>
        <v>42.91</v>
      </c>
      <c r="AB56" s="11">
        <f>Table1[Equity]/Table1[Market Capital]</f>
        <v>0.79614498219149388</v>
      </c>
      <c r="AC56" s="1">
        <v>48.4</v>
      </c>
      <c r="AD56" s="1">
        <v>62.4</v>
      </c>
      <c r="AE56" s="1">
        <v>64.3</v>
      </c>
      <c r="AF56" s="1">
        <v>82.9</v>
      </c>
      <c r="AG56" s="1">
        <v>82.8</v>
      </c>
      <c r="AH56" s="1">
        <v>88</v>
      </c>
      <c r="AI56" s="1">
        <v>82.5</v>
      </c>
      <c r="AJ56" s="1">
        <v>113.9</v>
      </c>
      <c r="AK56" s="1">
        <v>128.5</v>
      </c>
      <c r="AL56" s="1">
        <v>140.69999999999999</v>
      </c>
      <c r="AM56" s="1">
        <v>140.69999999999999</v>
      </c>
      <c r="AN56" s="1">
        <v>38</v>
      </c>
      <c r="AO56" s="3">
        <f xml:space="preserve"> IFERROR(Table1[[#This Row],[GP 2012]]/Table1[[#This Row],[Total Assets 2012]], "x")</f>
        <v>0.61776859504132231</v>
      </c>
      <c r="AP56" s="3">
        <f xml:space="preserve"> IFERROR(Table1[[#This Row],[GP 2013]]/Table1[[#This Row],[Total Assets 2013]], "x")</f>
        <v>0.51121794871794868</v>
      </c>
      <c r="AQ56" s="3">
        <f xml:space="preserve"> IFERROR(Table1[[#This Row],[GP 2014]]/Table1[[#This Row],[Total Assets 2014]], "x")</f>
        <v>0.62052877138413687</v>
      </c>
      <c r="AR56" s="3">
        <f xml:space="preserve"> IFERROR(Table1[[#This Row],[GP 2015]]/Table1[[#This Row],[Total Assets 2015]], "x")</f>
        <v>0.52593486127864897</v>
      </c>
      <c r="AS56" s="3">
        <f xml:space="preserve"> IFERROR(Table1[[#This Row],[GP 2016]]/Table1[[#This Row],[Total Assets 2016]], "x")</f>
        <v>0.59541062801932365</v>
      </c>
      <c r="AT56" s="3">
        <f xml:space="preserve"> IFERROR(Table1[[#This Row],[GP 2017]]/Table1[[#This Row],[Total Assets 2017]], "x")</f>
        <v>0.54545454545454541</v>
      </c>
      <c r="AU56" s="3">
        <f xml:space="preserve"> IFERROR(Table1[[#This Row],[GP 2018]]/Table1[[#This Row],[Total Assets 2018]], "x")</f>
        <v>0.54181818181818187</v>
      </c>
      <c r="AV56" s="3">
        <f xml:space="preserve"> IFERROR(Table1[[#This Row],[GP 2019]]/Table1[[#This Row],[Total Assets 2019]], "x")</f>
        <v>0.42054433713784017</v>
      </c>
      <c r="AW56" s="3">
        <f xml:space="preserve"> IFERROR(Table1[[#This Row],[GP 2020]]/Table1[[#This Row],[Total Assets 2020]], "x")</f>
        <v>0.36809338521400775</v>
      </c>
      <c r="AX56" s="3">
        <f xml:space="preserve"> IFERROR(Table1[[#This Row],[GP 2021]]/Table1[[#This Row],[Total Assets 2021]], "x")</f>
        <v>0.33120113717128646</v>
      </c>
      <c r="AY56" s="3">
        <f xml:space="preserve"> IFERROR(Table1[[#This Row],[GP TTM]]/Table1[[#This Row],[Total Assets TTM]], "x")</f>
        <v>0.33120113717128646</v>
      </c>
      <c r="BA56" s="3">
        <f xml:space="preserve"> IFERROR(ABS(Table1[[#This Row],[ROA 2013]]-Table1[[#This Row],[ROA 2012]]), "x")</f>
        <v>0.10655064632337363</v>
      </c>
      <c r="BB56" s="3">
        <f xml:space="preserve"> IFERROR(ABS(Table1[[#This Row],[ROA 2014]]-Table1[[#This Row],[ROA 2013]]), "x")</f>
        <v>0.10931082266618819</v>
      </c>
      <c r="BC56" s="3">
        <f xml:space="preserve"> IFERROR(ABS(Table1[[#This Row],[ROA 2015]]-Table1[[#This Row],[ROA 2014]]), "x")</f>
        <v>9.4593910105487899E-2</v>
      </c>
      <c r="BD56" s="3">
        <f xml:space="preserve"> IFERROR(ABS(Table1[[#This Row],[ROA 2016]]-Table1[[#This Row],[ROA 2015]]), "x")</f>
        <v>6.9475766740674683E-2</v>
      </c>
      <c r="BE56" s="3">
        <f xml:space="preserve"> IFERROR(ABS(Table1[[#This Row],[ROA 2017]]-Table1[[#This Row],[ROA 2016]]), "x")</f>
        <v>4.9956082564778237E-2</v>
      </c>
      <c r="BF56" s="3">
        <f xml:space="preserve"> IFERROR(ABS(Table1[[#This Row],[ROA 2018]]-Table1[[#This Row],[ROA 2017]]), "x")</f>
        <v>3.6363636363635488E-3</v>
      </c>
      <c r="BG56" s="3">
        <f xml:space="preserve"> IFERROR(ABS(Table1[[#This Row],[ROA 2019]]-Table1[[#This Row],[ROA 2018]]), "x")</f>
        <v>0.12127384468034169</v>
      </c>
      <c r="BH56" s="3">
        <f xml:space="preserve"> IFERROR(ABS(Table1[[#This Row],[ROA 2020]]-Table1[[#This Row],[ROA 2019]]), "x")</f>
        <v>5.2450951923832423E-2</v>
      </c>
      <c r="BI56" s="3">
        <f xml:space="preserve"> IFERROR(ABS(Table1[[#This Row],[ROA 2021]]-Table1[[#This Row],[ROA 2020]]), "x")</f>
        <v>3.6892248042721287E-2</v>
      </c>
      <c r="BJ56" s="3">
        <f xml:space="preserve"> IFERROR(AVERAGE(Table1[[#This Row],[ROA 2013-2012]:[ROA 2021-2020]]), "x")</f>
        <v>7.1571181853751289E-2</v>
      </c>
      <c r="BK56" s="3">
        <f>IFERROR(AVERAGE(Table1[[#This Row],[ROA 2012]:[ROA 2021]]), "x")</f>
        <v>0.50779723912372421</v>
      </c>
      <c r="BN56" s="1">
        <f>SUM(Table1[[#This Row],[B/M Rank]:[ROA Rank]])</f>
        <v>0</v>
      </c>
    </row>
    <row r="57" spans="1:66" x14ac:dyDescent="0.25">
      <c r="A57" s="1" t="s">
        <v>753</v>
      </c>
      <c r="B57" s="1" t="s">
        <v>754</v>
      </c>
      <c r="C57" s="1" t="s">
        <v>127</v>
      </c>
      <c r="D57" s="1" t="s">
        <v>11</v>
      </c>
      <c r="E57" s="1" t="s">
        <v>102</v>
      </c>
      <c r="F57" s="1">
        <v>49.29</v>
      </c>
      <c r="G57" s="19"/>
      <c r="H57" s="19"/>
      <c r="I57" s="19"/>
      <c r="J57" s="19"/>
      <c r="K57" s="1"/>
      <c r="L57" s="19"/>
      <c r="M57" s="1">
        <v>2012</v>
      </c>
      <c r="N57" s="1">
        <v>0.5</v>
      </c>
      <c r="O57" s="1">
        <v>1</v>
      </c>
      <c r="P57" s="1">
        <v>0.9</v>
      </c>
      <c r="Q57" s="1">
        <v>0.3</v>
      </c>
      <c r="R57" s="1">
        <v>0.8</v>
      </c>
      <c r="S57" s="1">
        <v>1.1000000000000001</v>
      </c>
      <c r="T57" s="1">
        <v>1.6</v>
      </c>
      <c r="U57" s="1">
        <v>1.3</v>
      </c>
      <c r="V57" s="1">
        <v>7.6</v>
      </c>
      <c r="W57" s="1">
        <v>56.6</v>
      </c>
      <c r="X57" s="1">
        <v>56.6</v>
      </c>
      <c r="Z57" s="3">
        <f xml:space="preserve"> IFERROR(AVEDEV(Table1[[#This Row],[GP 2012]:[GP 2021]]) / Table1[[#This Row],[Avg GP]], "x")</f>
        <v>1.3907949790794978</v>
      </c>
      <c r="AA57" s="2">
        <f xml:space="preserve"> IFERROR(AVERAGE(Table1[[#This Row],[GP 2012]:[GP 2021]]), "x")</f>
        <v>7.17</v>
      </c>
      <c r="AB57" s="11">
        <f>Table1[Equity]/Table1[Market Capital]</f>
        <v>1.1685940353012783</v>
      </c>
      <c r="AC57" s="1">
        <v>1.1000000000000001</v>
      </c>
      <c r="AD57" s="1">
        <v>1.8</v>
      </c>
      <c r="AE57" s="1">
        <v>2.2000000000000002</v>
      </c>
      <c r="AF57" s="1">
        <v>2.4</v>
      </c>
      <c r="AG57" s="1">
        <v>3.5</v>
      </c>
      <c r="AH57" s="1">
        <v>4.2</v>
      </c>
      <c r="AI57" s="1">
        <v>5.8</v>
      </c>
      <c r="AJ57" s="1">
        <v>4.8</v>
      </c>
      <c r="AK57" s="1">
        <v>11.2</v>
      </c>
      <c r="AL57" s="1">
        <v>79.099999999999994</v>
      </c>
      <c r="AM57" s="1">
        <v>79.099999999999994</v>
      </c>
      <c r="AN57" s="1">
        <v>57.6</v>
      </c>
      <c r="AO57" s="3">
        <f xml:space="preserve"> IFERROR(Table1[[#This Row],[GP 2012]]/Table1[[#This Row],[Total Assets 2012]], "x")</f>
        <v>0.45454545454545453</v>
      </c>
      <c r="AP57" s="3">
        <f xml:space="preserve"> IFERROR(Table1[[#This Row],[GP 2013]]/Table1[[#This Row],[Total Assets 2013]], "x")</f>
        <v>0.55555555555555558</v>
      </c>
      <c r="AQ57" s="3">
        <f xml:space="preserve"> IFERROR(Table1[[#This Row],[GP 2014]]/Table1[[#This Row],[Total Assets 2014]], "x")</f>
        <v>0.40909090909090906</v>
      </c>
      <c r="AR57" s="3">
        <f xml:space="preserve"> IFERROR(Table1[[#This Row],[GP 2015]]/Table1[[#This Row],[Total Assets 2015]], "x")</f>
        <v>0.125</v>
      </c>
      <c r="AS57" s="3">
        <f xml:space="preserve"> IFERROR(Table1[[#This Row],[GP 2016]]/Table1[[#This Row],[Total Assets 2016]], "x")</f>
        <v>0.22857142857142859</v>
      </c>
      <c r="AT57" s="3">
        <f xml:space="preserve"> IFERROR(Table1[[#This Row],[GP 2017]]/Table1[[#This Row],[Total Assets 2017]], "x")</f>
        <v>0.26190476190476192</v>
      </c>
      <c r="AU57" s="3">
        <f xml:space="preserve"> IFERROR(Table1[[#This Row],[GP 2018]]/Table1[[#This Row],[Total Assets 2018]], "x")</f>
        <v>0.27586206896551724</v>
      </c>
      <c r="AV57" s="3">
        <f xml:space="preserve"> IFERROR(Table1[[#This Row],[GP 2019]]/Table1[[#This Row],[Total Assets 2019]], "x")</f>
        <v>0.27083333333333337</v>
      </c>
      <c r="AW57" s="3">
        <f xml:space="preserve"> IFERROR(Table1[[#This Row],[GP 2020]]/Table1[[#This Row],[Total Assets 2020]], "x")</f>
        <v>0.6785714285714286</v>
      </c>
      <c r="AX57" s="3">
        <f xml:space="preserve"> IFERROR(Table1[[#This Row],[GP 2021]]/Table1[[#This Row],[Total Assets 2021]], "x")</f>
        <v>0.71554993678887491</v>
      </c>
      <c r="AY57" s="3">
        <f xml:space="preserve"> IFERROR(Table1[[#This Row],[GP TTM]]/Table1[[#This Row],[Total Assets TTM]], "x")</f>
        <v>0.71554993678887491</v>
      </c>
      <c r="BA57" s="3">
        <f xml:space="preserve"> IFERROR(ABS(Table1[[#This Row],[ROA 2013]]-Table1[[#This Row],[ROA 2012]]), "x")</f>
        <v>0.10101010101010105</v>
      </c>
      <c r="BB57" s="3">
        <f xml:space="preserve"> IFERROR(ABS(Table1[[#This Row],[ROA 2014]]-Table1[[#This Row],[ROA 2013]]), "x")</f>
        <v>0.14646464646464652</v>
      </c>
      <c r="BC57" s="3">
        <f xml:space="preserve"> IFERROR(ABS(Table1[[#This Row],[ROA 2015]]-Table1[[#This Row],[ROA 2014]]), "x")</f>
        <v>0.28409090909090906</v>
      </c>
      <c r="BD57" s="3">
        <f xml:space="preserve"> IFERROR(ABS(Table1[[#This Row],[ROA 2016]]-Table1[[#This Row],[ROA 2015]]), "x")</f>
        <v>0.10357142857142859</v>
      </c>
      <c r="BE57" s="3">
        <f xml:space="preserve"> IFERROR(ABS(Table1[[#This Row],[ROA 2017]]-Table1[[#This Row],[ROA 2016]]), "x")</f>
        <v>3.3333333333333326E-2</v>
      </c>
      <c r="BF57" s="3">
        <f xml:space="preserve"> IFERROR(ABS(Table1[[#This Row],[ROA 2018]]-Table1[[#This Row],[ROA 2017]]), "x")</f>
        <v>1.395730706075532E-2</v>
      </c>
      <c r="BG57" s="3">
        <f xml:space="preserve"> IFERROR(ABS(Table1[[#This Row],[ROA 2019]]-Table1[[#This Row],[ROA 2018]]), "x")</f>
        <v>5.0287356321838672E-3</v>
      </c>
      <c r="BH57" s="3">
        <f xml:space="preserve"> IFERROR(ABS(Table1[[#This Row],[ROA 2020]]-Table1[[#This Row],[ROA 2019]]), "x")</f>
        <v>0.40773809523809523</v>
      </c>
      <c r="BI57" s="3">
        <f xml:space="preserve"> IFERROR(ABS(Table1[[#This Row],[ROA 2021]]-Table1[[#This Row],[ROA 2020]]), "x")</f>
        <v>3.6978508217446304E-2</v>
      </c>
      <c r="BJ57" s="3">
        <f xml:space="preserve"> IFERROR(AVERAGE(Table1[[#This Row],[ROA 2013-2012]:[ROA 2021-2020]]), "x")</f>
        <v>0.12579700717987771</v>
      </c>
      <c r="BK57" s="3">
        <f>IFERROR(AVERAGE(Table1[[#This Row],[ROA 2012]:[ROA 2021]]), "x")</f>
        <v>0.39754848773272639</v>
      </c>
      <c r="BN57" s="1">
        <f>SUM(Table1[[#This Row],[B/M Rank]:[ROA Rank]])</f>
        <v>0</v>
      </c>
    </row>
    <row r="58" spans="1:66" x14ac:dyDescent="0.25">
      <c r="A58" s="1" t="s">
        <v>988</v>
      </c>
      <c r="B58" s="1" t="s">
        <v>989</v>
      </c>
      <c r="C58" s="1" t="s">
        <v>812</v>
      </c>
      <c r="D58" s="1" t="s">
        <v>139</v>
      </c>
      <c r="E58" s="1" t="s">
        <v>102</v>
      </c>
      <c r="F58" s="1">
        <v>49.32</v>
      </c>
      <c r="G58" s="19"/>
      <c r="H58" s="19"/>
      <c r="I58" s="19"/>
      <c r="J58" s="19"/>
      <c r="K58" s="1"/>
      <c r="L58" s="19"/>
      <c r="M58" s="1">
        <v>2012</v>
      </c>
      <c r="N58" s="1">
        <v>19.2</v>
      </c>
      <c r="O58" s="1">
        <v>14.4</v>
      </c>
      <c r="P58" s="1">
        <v>20.100000000000001</v>
      </c>
      <c r="Q58" s="1">
        <v>11.2</v>
      </c>
      <c r="R58" s="1">
        <v>14.9</v>
      </c>
      <c r="S58" s="1">
        <v>20.5</v>
      </c>
      <c r="T58" s="1">
        <v>4.9000000000000004</v>
      </c>
      <c r="U58" s="1">
        <v>20.100000000000001</v>
      </c>
      <c r="V58" s="1">
        <v>21.3</v>
      </c>
      <c r="W58" s="1">
        <v>22.5</v>
      </c>
      <c r="X58" s="1">
        <v>22.5</v>
      </c>
      <c r="Z58" s="3">
        <f xml:space="preserve"> IFERROR(AVEDEV(Table1[[#This Row],[GP 2012]:[GP 2021]]) / Table1[[#This Row],[Avg GP]], "x")</f>
        <v>0.26303962152572435</v>
      </c>
      <c r="AA58" s="2">
        <f xml:space="preserve"> IFERROR(AVERAGE(Table1[[#This Row],[GP 2012]:[GP 2021]]), "x")</f>
        <v>16.910000000000004</v>
      </c>
      <c r="AB58" s="11">
        <f>Table1[Equity]/Table1[Market Capital]</f>
        <v>0.38523925385239255</v>
      </c>
      <c r="AC58" s="1">
        <v>101.5</v>
      </c>
      <c r="AD58" s="1">
        <v>97.7</v>
      </c>
      <c r="AE58" s="1">
        <v>79</v>
      </c>
      <c r="AF58" s="1">
        <v>88.9</v>
      </c>
      <c r="AG58" s="1">
        <v>91.4</v>
      </c>
      <c r="AH58" s="1">
        <v>101.7</v>
      </c>
      <c r="AI58" s="1">
        <v>141.80000000000001</v>
      </c>
      <c r="AJ58" s="1">
        <v>46.4</v>
      </c>
      <c r="AK58" s="1">
        <v>38.5</v>
      </c>
      <c r="AL58" s="1">
        <v>38.6</v>
      </c>
      <c r="AM58" s="1">
        <v>38.6</v>
      </c>
      <c r="AN58" s="1">
        <v>19</v>
      </c>
      <c r="AO58" s="3">
        <f xml:space="preserve"> IFERROR(Table1[[#This Row],[GP 2012]]/Table1[[#This Row],[Total Assets 2012]], "x")</f>
        <v>0.18916256157635467</v>
      </c>
      <c r="AP58" s="3">
        <f xml:space="preserve"> IFERROR(Table1[[#This Row],[GP 2013]]/Table1[[#This Row],[Total Assets 2013]], "x")</f>
        <v>0.14738996929375639</v>
      </c>
      <c r="AQ58" s="3">
        <f xml:space="preserve"> IFERROR(Table1[[#This Row],[GP 2014]]/Table1[[#This Row],[Total Assets 2014]], "x")</f>
        <v>0.25443037974683547</v>
      </c>
      <c r="AR58" s="3">
        <f xml:space="preserve"> IFERROR(Table1[[#This Row],[GP 2015]]/Table1[[#This Row],[Total Assets 2015]], "x")</f>
        <v>0.12598425196850391</v>
      </c>
      <c r="AS58" s="3">
        <f xml:space="preserve"> IFERROR(Table1[[#This Row],[GP 2016]]/Table1[[#This Row],[Total Assets 2016]], "x")</f>
        <v>0.16301969365426694</v>
      </c>
      <c r="AT58" s="3">
        <f xml:space="preserve"> IFERROR(Table1[[#This Row],[GP 2017]]/Table1[[#This Row],[Total Assets 2017]], "x")</f>
        <v>0.20157325467059981</v>
      </c>
      <c r="AU58" s="3">
        <f xml:space="preserve"> IFERROR(Table1[[#This Row],[GP 2018]]/Table1[[#This Row],[Total Assets 2018]], "x")</f>
        <v>3.4555712270803951E-2</v>
      </c>
      <c r="AV58" s="3">
        <f xml:space="preserve"> IFERROR(Table1[[#This Row],[GP 2019]]/Table1[[#This Row],[Total Assets 2019]], "x")</f>
        <v>0.43318965517241381</v>
      </c>
      <c r="AW58" s="3">
        <f xml:space="preserve"> IFERROR(Table1[[#This Row],[GP 2020]]/Table1[[#This Row],[Total Assets 2020]], "x")</f>
        <v>0.55324675324675332</v>
      </c>
      <c r="AX58" s="3">
        <f xml:space="preserve"> IFERROR(Table1[[#This Row],[GP 2021]]/Table1[[#This Row],[Total Assets 2021]], "x")</f>
        <v>0.58290155440414504</v>
      </c>
      <c r="AY58" s="3">
        <f xml:space="preserve"> IFERROR(Table1[[#This Row],[GP TTM]]/Table1[[#This Row],[Total Assets TTM]], "x")</f>
        <v>0.58290155440414504</v>
      </c>
      <c r="BA58" s="3">
        <f xml:space="preserve"> IFERROR(ABS(Table1[[#This Row],[ROA 2013]]-Table1[[#This Row],[ROA 2012]]), "x")</f>
        <v>4.1772592282598275E-2</v>
      </c>
      <c r="BB58" s="3">
        <f xml:space="preserve"> IFERROR(ABS(Table1[[#This Row],[ROA 2014]]-Table1[[#This Row],[ROA 2013]]), "x")</f>
        <v>0.10704041045307908</v>
      </c>
      <c r="BC58" s="3">
        <f xml:space="preserve"> IFERROR(ABS(Table1[[#This Row],[ROA 2015]]-Table1[[#This Row],[ROA 2014]]), "x")</f>
        <v>0.12844612777833156</v>
      </c>
      <c r="BD58" s="3">
        <f xml:space="preserve"> IFERROR(ABS(Table1[[#This Row],[ROA 2016]]-Table1[[#This Row],[ROA 2015]]), "x")</f>
        <v>3.7035441685763032E-2</v>
      </c>
      <c r="BE58" s="3">
        <f xml:space="preserve"> IFERROR(ABS(Table1[[#This Row],[ROA 2017]]-Table1[[#This Row],[ROA 2016]]), "x")</f>
        <v>3.8553561016332866E-2</v>
      </c>
      <c r="BF58" s="3">
        <f xml:space="preserve"> IFERROR(ABS(Table1[[#This Row],[ROA 2018]]-Table1[[#This Row],[ROA 2017]]), "x")</f>
        <v>0.16701754239979585</v>
      </c>
      <c r="BG58" s="3">
        <f xml:space="preserve"> IFERROR(ABS(Table1[[#This Row],[ROA 2019]]-Table1[[#This Row],[ROA 2018]]), "x")</f>
        <v>0.39863394290160986</v>
      </c>
      <c r="BH58" s="3">
        <f xml:space="preserve"> IFERROR(ABS(Table1[[#This Row],[ROA 2020]]-Table1[[#This Row],[ROA 2019]]), "x")</f>
        <v>0.12005709807433951</v>
      </c>
      <c r="BI58" s="3">
        <f xml:space="preserve"> IFERROR(ABS(Table1[[#This Row],[ROA 2021]]-Table1[[#This Row],[ROA 2020]]), "x")</f>
        <v>2.9654801157391719E-2</v>
      </c>
      <c r="BJ58" s="3">
        <f xml:space="preserve"> IFERROR(AVERAGE(Table1[[#This Row],[ROA 2013-2012]:[ROA 2021-2020]]), "x")</f>
        <v>0.11869016863880466</v>
      </c>
      <c r="BK58" s="3">
        <f>IFERROR(AVERAGE(Table1[[#This Row],[ROA 2012]:[ROA 2021]]), "x")</f>
        <v>0.26854537860044336</v>
      </c>
      <c r="BN58" s="1">
        <f>SUM(Table1[[#This Row],[B/M Rank]:[ROA Rank]])</f>
        <v>0</v>
      </c>
    </row>
    <row r="59" spans="1:66" x14ac:dyDescent="0.25">
      <c r="A59" s="1" t="s">
        <v>681</v>
      </c>
      <c r="B59" s="1" t="s">
        <v>682</v>
      </c>
      <c r="C59" s="1" t="s">
        <v>127</v>
      </c>
      <c r="D59" s="1" t="s">
        <v>11</v>
      </c>
      <c r="E59" s="1" t="s">
        <v>102</v>
      </c>
      <c r="F59" s="1">
        <v>49.99</v>
      </c>
      <c r="G59" s="19"/>
      <c r="H59" s="19"/>
      <c r="I59" s="19"/>
      <c r="J59" s="19"/>
      <c r="K59" s="1"/>
      <c r="L59" s="19"/>
      <c r="M59" s="1">
        <v>2012</v>
      </c>
      <c r="N59" s="1">
        <v>-0.2</v>
      </c>
      <c r="O59" s="1">
        <v>-0.6</v>
      </c>
      <c r="P59" s="1">
        <v>-0.7</v>
      </c>
      <c r="Q59" s="1">
        <v>2.7</v>
      </c>
      <c r="R59" s="1">
        <v>-0.1</v>
      </c>
      <c r="S59" s="1">
        <v>0</v>
      </c>
      <c r="T59" s="1">
        <v>-0.4</v>
      </c>
      <c r="U59" s="1">
        <v>1.4</v>
      </c>
      <c r="V59" s="1">
        <v>0.9</v>
      </c>
      <c r="W59" s="1">
        <v>0.2</v>
      </c>
      <c r="X59" s="1">
        <v>0.2</v>
      </c>
      <c r="Z59" s="3">
        <f xml:space="preserve"> IFERROR(AVEDEV(Table1[[#This Row],[GP 2012]:[GP 2021]]) / Table1[[#This Row],[Avg GP]], "x")</f>
        <v>2.5249999999999999</v>
      </c>
      <c r="AA59" s="2">
        <f xml:space="preserve"> IFERROR(AVERAGE(Table1[[#This Row],[GP 2012]:[GP 2021]]), "x")</f>
        <v>0.32</v>
      </c>
      <c r="AB59" s="11">
        <f>Table1[Equity]/Table1[Market Capital]</f>
        <v>0.53610722144428891</v>
      </c>
      <c r="AC59" s="1">
        <v>19.600000000000001</v>
      </c>
      <c r="AD59" s="1">
        <v>17.7</v>
      </c>
      <c r="AE59" s="1">
        <v>28.7</v>
      </c>
      <c r="AF59" s="1">
        <v>24.9</v>
      </c>
      <c r="AG59" s="1">
        <v>20.3</v>
      </c>
      <c r="AH59" s="1">
        <v>22</v>
      </c>
      <c r="AI59" s="1">
        <v>37.1</v>
      </c>
      <c r="AJ59" s="1">
        <v>36.700000000000003</v>
      </c>
      <c r="AK59" s="1">
        <v>65.599999999999994</v>
      </c>
      <c r="AL59" s="1">
        <v>62.8</v>
      </c>
      <c r="AM59" s="1">
        <v>62.8</v>
      </c>
      <c r="AN59" s="1">
        <v>26.8</v>
      </c>
      <c r="AO59" s="3">
        <f xml:space="preserve"> IFERROR(Table1[[#This Row],[GP 2012]]/Table1[[#This Row],[Total Assets 2012]], "x")</f>
        <v>-1.020408163265306E-2</v>
      </c>
      <c r="AP59" s="3">
        <f xml:space="preserve"> IFERROR(Table1[[#This Row],[GP 2013]]/Table1[[#This Row],[Total Assets 2013]], "x")</f>
        <v>-3.3898305084745763E-2</v>
      </c>
      <c r="AQ59" s="3">
        <f xml:space="preserve"> IFERROR(Table1[[#This Row],[GP 2014]]/Table1[[#This Row],[Total Assets 2014]], "x")</f>
        <v>-2.4390243902439022E-2</v>
      </c>
      <c r="AR59" s="3">
        <f xml:space="preserve"> IFERROR(Table1[[#This Row],[GP 2015]]/Table1[[#This Row],[Total Assets 2015]], "x")</f>
        <v>0.10843373493975905</v>
      </c>
      <c r="AS59" s="3">
        <f xml:space="preserve"> IFERROR(Table1[[#This Row],[GP 2016]]/Table1[[#This Row],[Total Assets 2016]], "x")</f>
        <v>-4.9261083743842365E-3</v>
      </c>
      <c r="AT59" s="3">
        <f xml:space="preserve"> IFERROR(Table1[[#This Row],[GP 2017]]/Table1[[#This Row],[Total Assets 2017]], "x")</f>
        <v>0</v>
      </c>
      <c r="AU59" s="3">
        <f xml:space="preserve"> IFERROR(Table1[[#This Row],[GP 2018]]/Table1[[#This Row],[Total Assets 2018]], "x")</f>
        <v>-1.078167115902965E-2</v>
      </c>
      <c r="AV59" s="3">
        <f xml:space="preserve"> IFERROR(Table1[[#This Row],[GP 2019]]/Table1[[#This Row],[Total Assets 2019]], "x")</f>
        <v>3.8147138964577651E-2</v>
      </c>
      <c r="AW59" s="3">
        <f xml:space="preserve"> IFERROR(Table1[[#This Row],[GP 2020]]/Table1[[#This Row],[Total Assets 2020]], "x")</f>
        <v>1.3719512195121953E-2</v>
      </c>
      <c r="AX59" s="3">
        <f xml:space="preserve"> IFERROR(Table1[[#This Row],[GP 2021]]/Table1[[#This Row],[Total Assets 2021]], "x")</f>
        <v>3.1847133757961785E-3</v>
      </c>
      <c r="AY59" s="3">
        <f xml:space="preserve"> IFERROR(Table1[[#This Row],[GP TTM]]/Table1[[#This Row],[Total Assets TTM]], "x")</f>
        <v>3.1847133757961785E-3</v>
      </c>
      <c r="BA59" s="3">
        <f xml:space="preserve"> IFERROR(ABS(Table1[[#This Row],[ROA 2013]]-Table1[[#This Row],[ROA 2012]]), "x")</f>
        <v>2.3694223452092704E-2</v>
      </c>
      <c r="BB59" s="3">
        <f xml:space="preserve"> IFERROR(ABS(Table1[[#This Row],[ROA 2014]]-Table1[[#This Row],[ROA 2013]]), "x")</f>
        <v>9.5080611823067408E-3</v>
      </c>
      <c r="BC59" s="3">
        <f xml:space="preserve"> IFERROR(ABS(Table1[[#This Row],[ROA 2015]]-Table1[[#This Row],[ROA 2014]]), "x")</f>
        <v>0.13282397884219807</v>
      </c>
      <c r="BD59" s="3">
        <f xml:space="preserve"> IFERROR(ABS(Table1[[#This Row],[ROA 2016]]-Table1[[#This Row],[ROA 2015]]), "x")</f>
        <v>0.11335984331414328</v>
      </c>
      <c r="BE59" s="3">
        <f xml:space="preserve"> IFERROR(ABS(Table1[[#This Row],[ROA 2017]]-Table1[[#This Row],[ROA 2016]]), "x")</f>
        <v>4.9261083743842365E-3</v>
      </c>
      <c r="BF59" s="3">
        <f xml:space="preserve"> IFERROR(ABS(Table1[[#This Row],[ROA 2018]]-Table1[[#This Row],[ROA 2017]]), "x")</f>
        <v>1.078167115902965E-2</v>
      </c>
      <c r="BG59" s="3">
        <f xml:space="preserve"> IFERROR(ABS(Table1[[#This Row],[ROA 2019]]-Table1[[#This Row],[ROA 2018]]), "x")</f>
        <v>4.8928810123607301E-2</v>
      </c>
      <c r="BH59" s="3">
        <f xml:space="preserve"> IFERROR(ABS(Table1[[#This Row],[ROA 2020]]-Table1[[#This Row],[ROA 2019]]), "x")</f>
        <v>2.4427626769455698E-2</v>
      </c>
      <c r="BI59" s="3">
        <f xml:space="preserve"> IFERROR(ABS(Table1[[#This Row],[ROA 2021]]-Table1[[#This Row],[ROA 2020]]), "x")</f>
        <v>1.0534798819325775E-2</v>
      </c>
      <c r="BJ59" s="3">
        <f xml:space="preserve"> IFERROR(AVERAGE(Table1[[#This Row],[ROA 2013-2012]:[ROA 2021-2020]]), "x")</f>
        <v>4.2109458004060386E-2</v>
      </c>
      <c r="BK59" s="3">
        <f>IFERROR(AVERAGE(Table1[[#This Row],[ROA 2012]:[ROA 2021]]), "x")</f>
        <v>7.9284689322003093E-3</v>
      </c>
      <c r="BN59" s="1">
        <f>SUM(Table1[[#This Row],[B/M Rank]:[ROA Rank]])</f>
        <v>0</v>
      </c>
    </row>
    <row r="60" spans="1:66" x14ac:dyDescent="0.25">
      <c r="A60" s="1" t="s">
        <v>772</v>
      </c>
      <c r="B60" s="1" t="s">
        <v>773</v>
      </c>
      <c r="C60" s="1" t="s">
        <v>1046</v>
      </c>
      <c r="D60" s="1" t="s">
        <v>263</v>
      </c>
      <c r="E60" s="1" t="s">
        <v>102</v>
      </c>
      <c r="F60" s="1">
        <v>55.62</v>
      </c>
      <c r="G60" s="19"/>
      <c r="H60" s="19"/>
      <c r="I60" s="19"/>
      <c r="J60" s="19"/>
      <c r="K60" s="1"/>
      <c r="L60" s="19"/>
      <c r="M60" s="1">
        <v>2012</v>
      </c>
      <c r="N60" s="1">
        <v>-1.9</v>
      </c>
      <c r="O60" s="1">
        <v>-3.1</v>
      </c>
      <c r="P60" s="1">
        <v>-0.6</v>
      </c>
      <c r="Q60" s="1">
        <v>-0.5</v>
      </c>
      <c r="R60" s="1">
        <v>0.6</v>
      </c>
      <c r="S60" s="1">
        <v>1.5</v>
      </c>
      <c r="T60" s="1">
        <v>1.8</v>
      </c>
      <c r="U60" s="1">
        <v>2.4</v>
      </c>
      <c r="V60" s="1">
        <v>3.1</v>
      </c>
      <c r="W60" s="1">
        <v>4.5</v>
      </c>
      <c r="X60" s="1">
        <v>4.5</v>
      </c>
      <c r="Z60" s="3">
        <f xml:space="preserve"> IFERROR(AVEDEV(Table1[[#This Row],[GP 2012]:[GP 2021]]) / Table1[[#This Row],[Avg GP]], "x")</f>
        <v>2.4102564102564097</v>
      </c>
      <c r="AA60" s="2">
        <f xml:space="preserve"> IFERROR(AVERAGE(Table1[[#This Row],[GP 2012]:[GP 2021]]), "x")</f>
        <v>0.78</v>
      </c>
      <c r="AB60" s="11">
        <f>Table1[Equity]/Table1[Market Capital]</f>
        <v>-1.0787486515641856E-2</v>
      </c>
      <c r="AC60" s="1">
        <v>23.1</v>
      </c>
      <c r="AD60" s="1">
        <v>7.7</v>
      </c>
      <c r="AE60" s="1">
        <v>4.0999999999999996</v>
      </c>
      <c r="AF60" s="1">
        <v>3.9</v>
      </c>
      <c r="AG60" s="1">
        <v>4</v>
      </c>
      <c r="AH60" s="1">
        <v>4.7</v>
      </c>
      <c r="AI60" s="1">
        <v>6.2</v>
      </c>
      <c r="AJ60" s="1">
        <v>6.5</v>
      </c>
      <c r="AK60" s="1">
        <v>7.2</v>
      </c>
      <c r="AL60" s="1">
        <v>9.9</v>
      </c>
      <c r="AM60" s="1">
        <v>9.9</v>
      </c>
      <c r="AN60" s="1">
        <v>-0.6</v>
      </c>
      <c r="AO60" s="3">
        <f xml:space="preserve"> IFERROR(Table1[[#This Row],[GP 2012]]/Table1[[#This Row],[Total Assets 2012]], "x")</f>
        <v>-8.2251082251082241E-2</v>
      </c>
      <c r="AP60" s="3">
        <f xml:space="preserve"> IFERROR(Table1[[#This Row],[GP 2013]]/Table1[[#This Row],[Total Assets 2013]], "x")</f>
        <v>-0.40259740259740262</v>
      </c>
      <c r="AQ60" s="3">
        <f xml:space="preserve"> IFERROR(Table1[[#This Row],[GP 2014]]/Table1[[#This Row],[Total Assets 2014]], "x")</f>
        <v>-0.14634146341463417</v>
      </c>
      <c r="AR60" s="3">
        <f xml:space="preserve"> IFERROR(Table1[[#This Row],[GP 2015]]/Table1[[#This Row],[Total Assets 2015]], "x")</f>
        <v>-0.12820512820512822</v>
      </c>
      <c r="AS60" s="3">
        <f xml:space="preserve"> IFERROR(Table1[[#This Row],[GP 2016]]/Table1[[#This Row],[Total Assets 2016]], "x")</f>
        <v>0.15</v>
      </c>
      <c r="AT60" s="3">
        <f xml:space="preserve"> IFERROR(Table1[[#This Row],[GP 2017]]/Table1[[#This Row],[Total Assets 2017]], "x")</f>
        <v>0.31914893617021273</v>
      </c>
      <c r="AU60" s="3">
        <f xml:space="preserve"> IFERROR(Table1[[#This Row],[GP 2018]]/Table1[[#This Row],[Total Assets 2018]], "x")</f>
        <v>0.29032258064516131</v>
      </c>
      <c r="AV60" s="3">
        <f xml:space="preserve"> IFERROR(Table1[[#This Row],[GP 2019]]/Table1[[#This Row],[Total Assets 2019]], "x")</f>
        <v>0.3692307692307692</v>
      </c>
      <c r="AW60" s="3">
        <f xml:space="preserve"> IFERROR(Table1[[#This Row],[GP 2020]]/Table1[[#This Row],[Total Assets 2020]], "x")</f>
        <v>0.43055555555555558</v>
      </c>
      <c r="AX60" s="3">
        <f xml:space="preserve"> IFERROR(Table1[[#This Row],[GP 2021]]/Table1[[#This Row],[Total Assets 2021]], "x")</f>
        <v>0.45454545454545453</v>
      </c>
      <c r="AY60" s="3">
        <f xml:space="preserve"> IFERROR(Table1[[#This Row],[GP TTM]]/Table1[[#This Row],[Total Assets TTM]], "x")</f>
        <v>0.45454545454545453</v>
      </c>
      <c r="BA60" s="3">
        <f xml:space="preserve"> IFERROR(ABS(Table1[[#This Row],[ROA 2013]]-Table1[[#This Row],[ROA 2012]]), "x")</f>
        <v>0.32034632034632038</v>
      </c>
      <c r="BB60" s="3">
        <f xml:space="preserve"> IFERROR(ABS(Table1[[#This Row],[ROA 2014]]-Table1[[#This Row],[ROA 2013]]), "x")</f>
        <v>0.25625593918276846</v>
      </c>
      <c r="BC60" s="3">
        <f xml:space="preserve"> IFERROR(ABS(Table1[[#This Row],[ROA 2015]]-Table1[[#This Row],[ROA 2014]]), "x")</f>
        <v>1.8136335209505944E-2</v>
      </c>
      <c r="BD60" s="3">
        <f xml:space="preserve"> IFERROR(ABS(Table1[[#This Row],[ROA 2016]]-Table1[[#This Row],[ROA 2015]]), "x")</f>
        <v>0.27820512820512822</v>
      </c>
      <c r="BE60" s="3">
        <f xml:space="preserve"> IFERROR(ABS(Table1[[#This Row],[ROA 2017]]-Table1[[#This Row],[ROA 2016]]), "x")</f>
        <v>0.16914893617021273</v>
      </c>
      <c r="BF60" s="3">
        <f xml:space="preserve"> IFERROR(ABS(Table1[[#This Row],[ROA 2018]]-Table1[[#This Row],[ROA 2017]]), "x")</f>
        <v>2.8826355525051417E-2</v>
      </c>
      <c r="BG60" s="3">
        <f xml:space="preserve"> IFERROR(ABS(Table1[[#This Row],[ROA 2019]]-Table1[[#This Row],[ROA 2018]]), "x")</f>
        <v>7.8908188585607886E-2</v>
      </c>
      <c r="BH60" s="3">
        <f xml:space="preserve"> IFERROR(ABS(Table1[[#This Row],[ROA 2020]]-Table1[[#This Row],[ROA 2019]]), "x")</f>
        <v>6.1324786324786384E-2</v>
      </c>
      <c r="BI60" s="3">
        <f xml:space="preserve"> IFERROR(ABS(Table1[[#This Row],[ROA 2021]]-Table1[[#This Row],[ROA 2020]]), "x")</f>
        <v>2.398989898989895E-2</v>
      </c>
      <c r="BJ60" s="3">
        <f xml:space="preserve"> IFERROR(AVERAGE(Table1[[#This Row],[ROA 2013-2012]:[ROA 2021-2020]]), "x")</f>
        <v>0.13723798761547559</v>
      </c>
      <c r="BK60" s="3">
        <f>IFERROR(AVERAGE(Table1[[#This Row],[ROA 2012]:[ROA 2021]]), "x")</f>
        <v>0.12544082196789061</v>
      </c>
      <c r="BN60" s="1">
        <f>SUM(Table1[[#This Row],[B/M Rank]:[ROA Rank]])</f>
        <v>0</v>
      </c>
    </row>
    <row r="61" spans="1:66" x14ac:dyDescent="0.25">
      <c r="A61" s="1" t="s">
        <v>1022</v>
      </c>
      <c r="B61" s="1" t="s">
        <v>1023</v>
      </c>
      <c r="C61" s="1" t="s">
        <v>168</v>
      </c>
      <c r="D61" s="1" t="s">
        <v>110</v>
      </c>
      <c r="E61" s="1" t="s">
        <v>102</v>
      </c>
      <c r="F61" s="1">
        <v>55.68</v>
      </c>
      <c r="G61" s="19"/>
      <c r="H61" s="19"/>
      <c r="I61" s="19"/>
      <c r="J61" s="19"/>
      <c r="K61" s="1"/>
      <c r="L61" s="19"/>
      <c r="Z61" s="3" t="str">
        <f xml:space="preserve"> IFERROR(AVEDEV(Table1[[#This Row],[GP 2012]:[GP 2021]]) / Table1[[#This Row],[Avg GP]], "x")</f>
        <v>x</v>
      </c>
      <c r="AA61" s="2" t="str">
        <f xml:space="preserve"> IFERROR(AVERAGE(Table1[[#This Row],[GP 2012]:[GP 2021]]), "x")</f>
        <v>x</v>
      </c>
      <c r="AB61" s="11">
        <f>Table1[Equity]/Table1[Market Capital]</f>
        <v>0</v>
      </c>
      <c r="AO61" s="3" t="str">
        <f xml:space="preserve"> IFERROR(Table1[[#This Row],[GP 2012]]/Table1[[#This Row],[Total Assets 2012]], "x")</f>
        <v>x</v>
      </c>
      <c r="AP61" s="3" t="str">
        <f xml:space="preserve"> IFERROR(Table1[[#This Row],[GP 2013]]/Table1[[#This Row],[Total Assets 2013]], "x")</f>
        <v>x</v>
      </c>
      <c r="AQ61" s="3" t="str">
        <f xml:space="preserve"> IFERROR(Table1[[#This Row],[GP 2014]]/Table1[[#This Row],[Total Assets 2014]], "x")</f>
        <v>x</v>
      </c>
      <c r="AR61" s="3" t="str">
        <f xml:space="preserve"> IFERROR(Table1[[#This Row],[GP 2015]]/Table1[[#This Row],[Total Assets 2015]], "x")</f>
        <v>x</v>
      </c>
      <c r="AS61" s="3" t="str">
        <f xml:space="preserve"> IFERROR(Table1[[#This Row],[GP 2016]]/Table1[[#This Row],[Total Assets 2016]], "x")</f>
        <v>x</v>
      </c>
      <c r="AT61" s="3" t="str">
        <f xml:space="preserve"> IFERROR(Table1[[#This Row],[GP 2017]]/Table1[[#This Row],[Total Assets 2017]], "x")</f>
        <v>x</v>
      </c>
      <c r="AU61" s="3" t="str">
        <f xml:space="preserve"> IFERROR(Table1[[#This Row],[GP 2018]]/Table1[[#This Row],[Total Assets 2018]], "x")</f>
        <v>x</v>
      </c>
      <c r="AV61" s="3" t="str">
        <f xml:space="preserve"> IFERROR(Table1[[#This Row],[GP 2019]]/Table1[[#This Row],[Total Assets 2019]], "x")</f>
        <v>x</v>
      </c>
      <c r="AW61" s="3" t="str">
        <f xml:space="preserve"> IFERROR(Table1[[#This Row],[GP 2020]]/Table1[[#This Row],[Total Assets 2020]], "x")</f>
        <v>x</v>
      </c>
      <c r="AX61" s="3" t="str">
        <f xml:space="preserve"> IFERROR(Table1[[#This Row],[GP 2021]]/Table1[[#This Row],[Total Assets 2021]], "x")</f>
        <v>x</v>
      </c>
      <c r="AY61" s="3" t="str">
        <f xml:space="preserve"> IFERROR(Table1[[#This Row],[GP TTM]]/Table1[[#This Row],[Total Assets TTM]], "x")</f>
        <v>x</v>
      </c>
      <c r="BA61" s="3" t="str">
        <f xml:space="preserve"> IFERROR(ABS(Table1[[#This Row],[ROA 2013]]-Table1[[#This Row],[ROA 2012]]), "x")</f>
        <v>x</v>
      </c>
      <c r="BB61" s="3" t="str">
        <f xml:space="preserve"> IFERROR(ABS(Table1[[#This Row],[ROA 2014]]-Table1[[#This Row],[ROA 2013]]), "x")</f>
        <v>x</v>
      </c>
      <c r="BC61" s="3" t="str">
        <f xml:space="preserve"> IFERROR(ABS(Table1[[#This Row],[ROA 2015]]-Table1[[#This Row],[ROA 2014]]), "x")</f>
        <v>x</v>
      </c>
      <c r="BD61" s="3" t="str">
        <f xml:space="preserve"> IFERROR(ABS(Table1[[#This Row],[ROA 2016]]-Table1[[#This Row],[ROA 2015]]), "x")</f>
        <v>x</v>
      </c>
      <c r="BE61" s="3" t="str">
        <f xml:space="preserve"> IFERROR(ABS(Table1[[#This Row],[ROA 2017]]-Table1[[#This Row],[ROA 2016]]), "x")</f>
        <v>x</v>
      </c>
      <c r="BF61" s="3" t="str">
        <f xml:space="preserve"> IFERROR(ABS(Table1[[#This Row],[ROA 2018]]-Table1[[#This Row],[ROA 2017]]), "x")</f>
        <v>x</v>
      </c>
      <c r="BG61" s="3" t="str">
        <f xml:space="preserve"> IFERROR(ABS(Table1[[#This Row],[ROA 2019]]-Table1[[#This Row],[ROA 2018]]), "x")</f>
        <v>x</v>
      </c>
      <c r="BH61" s="3" t="str">
        <f xml:space="preserve"> IFERROR(ABS(Table1[[#This Row],[ROA 2020]]-Table1[[#This Row],[ROA 2019]]), "x")</f>
        <v>x</v>
      </c>
      <c r="BI61" s="3" t="str">
        <f xml:space="preserve"> IFERROR(ABS(Table1[[#This Row],[ROA 2021]]-Table1[[#This Row],[ROA 2020]]), "x")</f>
        <v>x</v>
      </c>
      <c r="BJ61" s="3" t="str">
        <f xml:space="preserve"> IFERROR(AVERAGE(Table1[[#This Row],[ROA 2013-2012]:[ROA 2021-2020]]), "x")</f>
        <v>x</v>
      </c>
      <c r="BK61" s="3" t="str">
        <f>IFERROR(AVERAGE(Table1[[#This Row],[ROA 2012]:[ROA 2021]]), "x")</f>
        <v>x</v>
      </c>
      <c r="BN61" s="1">
        <f>SUM(Table1[[#This Row],[B/M Rank]:[ROA Rank]])</f>
        <v>0</v>
      </c>
    </row>
    <row r="62" spans="1:66" x14ac:dyDescent="0.25">
      <c r="A62" s="1" t="s">
        <v>786</v>
      </c>
      <c r="B62" s="1" t="s">
        <v>787</v>
      </c>
      <c r="C62" s="1" t="s">
        <v>525</v>
      </c>
      <c r="D62" s="1" t="s">
        <v>11</v>
      </c>
      <c r="E62" s="1" t="s">
        <v>102</v>
      </c>
      <c r="F62" s="1">
        <v>56.91</v>
      </c>
      <c r="G62" s="19"/>
      <c r="H62" s="19"/>
      <c r="I62" s="19"/>
      <c r="J62" s="19"/>
      <c r="K62" s="1"/>
      <c r="L62" s="19"/>
      <c r="M62" s="1">
        <v>2012</v>
      </c>
      <c r="N62" s="1">
        <v>0.2</v>
      </c>
      <c r="O62" s="1">
        <v>0.5</v>
      </c>
      <c r="P62" s="1">
        <v>0.4</v>
      </c>
      <c r="Q62" s="1">
        <v>0.5</v>
      </c>
      <c r="R62" s="1">
        <v>1.3</v>
      </c>
      <c r="S62" s="1">
        <v>5.7</v>
      </c>
      <c r="T62" s="1">
        <v>0.5</v>
      </c>
      <c r="U62" s="1">
        <v>0.2</v>
      </c>
      <c r="V62" s="1">
        <v>68.400000000000006</v>
      </c>
      <c r="W62" s="1">
        <v>2</v>
      </c>
      <c r="X62" s="1">
        <v>2</v>
      </c>
      <c r="Z62" s="3">
        <f xml:space="preserve"> IFERROR(AVEDEV(Table1[[#This Row],[GP 2012]:[GP 2021]]) / Table1[[#This Row],[Avg GP]], "x")</f>
        <v>1.5164366373902134</v>
      </c>
      <c r="AA62" s="2">
        <f xml:space="preserve"> IFERROR(AVERAGE(Table1[[#This Row],[GP 2012]:[GP 2021]]), "x")</f>
        <v>7.9700000000000006</v>
      </c>
      <c r="AB62" s="11">
        <f>Table1[Equity]/Table1[Market Capital]</f>
        <v>1.4514145141451413</v>
      </c>
      <c r="AC62" s="1">
        <v>9.6</v>
      </c>
      <c r="AD62" s="1">
        <v>11.3</v>
      </c>
      <c r="AE62" s="1">
        <v>12.5</v>
      </c>
      <c r="AF62" s="1">
        <v>14</v>
      </c>
      <c r="AG62" s="1">
        <v>38</v>
      </c>
      <c r="AH62" s="1">
        <v>49.5</v>
      </c>
      <c r="AI62" s="1">
        <v>64.2</v>
      </c>
      <c r="AJ62" s="1">
        <v>53.3</v>
      </c>
      <c r="AK62" s="1">
        <v>85.6</v>
      </c>
      <c r="AL62" s="1">
        <v>87.4</v>
      </c>
      <c r="AM62" s="1">
        <v>87.4</v>
      </c>
      <c r="AN62" s="1">
        <v>82.6</v>
      </c>
      <c r="AO62" s="3">
        <f xml:space="preserve"> IFERROR(Table1[[#This Row],[GP 2012]]/Table1[[#This Row],[Total Assets 2012]], "x")</f>
        <v>2.0833333333333336E-2</v>
      </c>
      <c r="AP62" s="3">
        <f xml:space="preserve"> IFERROR(Table1[[#This Row],[GP 2013]]/Table1[[#This Row],[Total Assets 2013]], "x")</f>
        <v>4.4247787610619468E-2</v>
      </c>
      <c r="AQ62" s="3">
        <f xml:space="preserve"> IFERROR(Table1[[#This Row],[GP 2014]]/Table1[[#This Row],[Total Assets 2014]], "x")</f>
        <v>3.2000000000000001E-2</v>
      </c>
      <c r="AR62" s="3">
        <f xml:space="preserve"> IFERROR(Table1[[#This Row],[GP 2015]]/Table1[[#This Row],[Total Assets 2015]], "x")</f>
        <v>3.5714285714285712E-2</v>
      </c>
      <c r="AS62" s="3">
        <f xml:space="preserve"> IFERROR(Table1[[#This Row],[GP 2016]]/Table1[[#This Row],[Total Assets 2016]], "x")</f>
        <v>3.4210526315789476E-2</v>
      </c>
      <c r="AT62" s="3">
        <f xml:space="preserve"> IFERROR(Table1[[#This Row],[GP 2017]]/Table1[[#This Row],[Total Assets 2017]], "x")</f>
        <v>0.11515151515151516</v>
      </c>
      <c r="AU62" s="3">
        <f xml:space="preserve"> IFERROR(Table1[[#This Row],[GP 2018]]/Table1[[#This Row],[Total Assets 2018]], "x")</f>
        <v>7.7881619937694704E-3</v>
      </c>
      <c r="AV62" s="3">
        <f xml:space="preserve"> IFERROR(Table1[[#This Row],[GP 2019]]/Table1[[#This Row],[Total Assets 2019]], "x")</f>
        <v>3.7523452157598503E-3</v>
      </c>
      <c r="AW62" s="3">
        <f xml:space="preserve"> IFERROR(Table1[[#This Row],[GP 2020]]/Table1[[#This Row],[Total Assets 2020]], "x")</f>
        <v>0.79906542056074781</v>
      </c>
      <c r="AX62" s="3">
        <f xml:space="preserve"> IFERROR(Table1[[#This Row],[GP 2021]]/Table1[[#This Row],[Total Assets 2021]], "x")</f>
        <v>2.2883295194508008E-2</v>
      </c>
      <c r="AY62" s="3">
        <f xml:space="preserve"> IFERROR(Table1[[#This Row],[GP TTM]]/Table1[[#This Row],[Total Assets TTM]], "x")</f>
        <v>2.2883295194508008E-2</v>
      </c>
      <c r="BA62" s="3">
        <f xml:space="preserve"> IFERROR(ABS(Table1[[#This Row],[ROA 2013]]-Table1[[#This Row],[ROA 2012]]), "x")</f>
        <v>2.3414454277286133E-2</v>
      </c>
      <c r="BB62" s="3">
        <f xml:space="preserve"> IFERROR(ABS(Table1[[#This Row],[ROA 2014]]-Table1[[#This Row],[ROA 2013]]), "x")</f>
        <v>1.2247787610619468E-2</v>
      </c>
      <c r="BC62" s="3">
        <f xml:space="preserve"> IFERROR(ABS(Table1[[#This Row],[ROA 2015]]-Table1[[#This Row],[ROA 2014]]), "x")</f>
        <v>3.7142857142857116E-3</v>
      </c>
      <c r="BD62" s="3">
        <f xml:space="preserve"> IFERROR(ABS(Table1[[#This Row],[ROA 2016]]-Table1[[#This Row],[ROA 2015]]), "x")</f>
        <v>1.5037593984962364E-3</v>
      </c>
      <c r="BE62" s="3">
        <f xml:space="preserve"> IFERROR(ABS(Table1[[#This Row],[ROA 2017]]-Table1[[#This Row],[ROA 2016]]), "x")</f>
        <v>8.0940988835725675E-2</v>
      </c>
      <c r="BF62" s="3">
        <f xml:space="preserve"> IFERROR(ABS(Table1[[#This Row],[ROA 2018]]-Table1[[#This Row],[ROA 2017]]), "x")</f>
        <v>0.10736335315774569</v>
      </c>
      <c r="BG62" s="3">
        <f xml:space="preserve"> IFERROR(ABS(Table1[[#This Row],[ROA 2019]]-Table1[[#This Row],[ROA 2018]]), "x")</f>
        <v>4.0358167780096196E-3</v>
      </c>
      <c r="BH62" s="3">
        <f xml:space="preserve"> IFERROR(ABS(Table1[[#This Row],[ROA 2020]]-Table1[[#This Row],[ROA 2019]]), "x")</f>
        <v>0.79531307534498796</v>
      </c>
      <c r="BI62" s="3">
        <f xml:space="preserve"> IFERROR(ABS(Table1[[#This Row],[ROA 2021]]-Table1[[#This Row],[ROA 2020]]), "x")</f>
        <v>0.77618212536623976</v>
      </c>
      <c r="BJ62" s="3">
        <f xml:space="preserve"> IFERROR(AVERAGE(Table1[[#This Row],[ROA 2013-2012]:[ROA 2021-2020]]), "x")</f>
        <v>0.20052396072037737</v>
      </c>
      <c r="BK62" s="3">
        <f>IFERROR(AVERAGE(Table1[[#This Row],[ROA 2012]:[ROA 2021]]), "x")</f>
        <v>0.11156466710903283</v>
      </c>
      <c r="BN62" s="1">
        <f>SUM(Table1[[#This Row],[B/M Rank]:[ROA Rank]])</f>
        <v>0</v>
      </c>
    </row>
    <row r="63" spans="1:66" x14ac:dyDescent="0.25">
      <c r="A63" s="1" t="s">
        <v>666</v>
      </c>
      <c r="B63" s="1" t="s">
        <v>667</v>
      </c>
      <c r="C63" s="1" t="s">
        <v>290</v>
      </c>
      <c r="D63" s="1" t="s">
        <v>106</v>
      </c>
      <c r="E63" s="1" t="s">
        <v>102</v>
      </c>
      <c r="F63" s="1">
        <v>57.08</v>
      </c>
      <c r="G63" s="19"/>
      <c r="H63" s="19"/>
      <c r="I63" s="19"/>
      <c r="J63" s="19"/>
      <c r="K63" s="1"/>
      <c r="L63" s="19"/>
      <c r="M63" s="1" t="s">
        <v>1031</v>
      </c>
      <c r="N63" s="1">
        <v>0.2</v>
      </c>
      <c r="O63" s="1">
        <v>0</v>
      </c>
      <c r="P63" s="1" t="s">
        <v>1035</v>
      </c>
      <c r="Q63" s="1">
        <v>-0.1</v>
      </c>
      <c r="R63" s="1">
        <v>-0.1</v>
      </c>
      <c r="S63" s="1">
        <v>0</v>
      </c>
      <c r="T63" s="1">
        <v>0</v>
      </c>
      <c r="U63" s="1">
        <v>-0.1</v>
      </c>
      <c r="V63" s="1">
        <v>0</v>
      </c>
      <c r="W63" s="1">
        <v>0.3</v>
      </c>
      <c r="X63" s="1">
        <v>0.3</v>
      </c>
      <c r="Z63" s="3">
        <f xml:space="preserve"> IFERROR(AVEDEV(Table1[[#This Row],[GP 2012]:[GP 2021]]) / Table1[[#This Row],[Avg GP]], "x")</f>
        <v>4.5555555555555571</v>
      </c>
      <c r="AA63" s="2">
        <f xml:space="preserve"> IFERROR(AVERAGE(Table1[[#This Row],[GP 2012]:[GP 2021]]), "x")</f>
        <v>2.222222222222222E-2</v>
      </c>
      <c r="AB63" s="11">
        <f>Table1[Equity]/Table1[Market Capital]</f>
        <v>0.97757533286615272</v>
      </c>
      <c r="AC63" s="1">
        <v>1.4</v>
      </c>
      <c r="AD63" s="1">
        <v>0.1</v>
      </c>
      <c r="AE63" s="1">
        <v>0.3</v>
      </c>
      <c r="AF63" s="1">
        <v>4.5999999999999996</v>
      </c>
      <c r="AG63" s="1">
        <v>3.4</v>
      </c>
      <c r="AH63" s="1">
        <v>2.2000000000000002</v>
      </c>
      <c r="AI63" s="1">
        <v>1</v>
      </c>
      <c r="AJ63" s="1">
        <v>0.7</v>
      </c>
      <c r="AK63" s="1">
        <v>0.7</v>
      </c>
      <c r="AL63" s="1">
        <v>67</v>
      </c>
      <c r="AM63" s="1">
        <v>67</v>
      </c>
      <c r="AN63" s="1">
        <v>55.8</v>
      </c>
      <c r="AO63" s="3">
        <f xml:space="preserve"> IFERROR(Table1[[#This Row],[GP 2012]]/Table1[[#This Row],[Total Assets 2012]], "x")</f>
        <v>0.14285714285714288</v>
      </c>
      <c r="AP63" s="3">
        <f xml:space="preserve"> IFERROR(Table1[[#This Row],[GP 2013]]/Table1[[#This Row],[Total Assets 2013]], "x")</f>
        <v>0</v>
      </c>
      <c r="AQ63" s="3" t="str">
        <f xml:space="preserve"> IFERROR(Table1[[#This Row],[GP 2014]]/Table1[[#This Row],[Total Assets 2014]], "x")</f>
        <v>x</v>
      </c>
      <c r="AR63" s="3">
        <f xml:space="preserve"> IFERROR(Table1[[#This Row],[GP 2015]]/Table1[[#This Row],[Total Assets 2015]], "x")</f>
        <v>-2.1739130434782612E-2</v>
      </c>
      <c r="AS63" s="3">
        <f xml:space="preserve"> IFERROR(Table1[[#This Row],[GP 2016]]/Table1[[#This Row],[Total Assets 2016]], "x")</f>
        <v>-2.9411764705882356E-2</v>
      </c>
      <c r="AT63" s="3">
        <f xml:space="preserve"> IFERROR(Table1[[#This Row],[GP 2017]]/Table1[[#This Row],[Total Assets 2017]], "x")</f>
        <v>0</v>
      </c>
      <c r="AU63" s="3">
        <f xml:space="preserve"> IFERROR(Table1[[#This Row],[GP 2018]]/Table1[[#This Row],[Total Assets 2018]], "x")</f>
        <v>0</v>
      </c>
      <c r="AV63" s="3">
        <f xml:space="preserve"> IFERROR(Table1[[#This Row],[GP 2019]]/Table1[[#This Row],[Total Assets 2019]], "x")</f>
        <v>-0.14285714285714288</v>
      </c>
      <c r="AW63" s="3">
        <f xml:space="preserve"> IFERROR(Table1[[#This Row],[GP 2020]]/Table1[[#This Row],[Total Assets 2020]], "x")</f>
        <v>0</v>
      </c>
      <c r="AX63" s="3">
        <f xml:space="preserve"> IFERROR(Table1[[#This Row],[GP 2021]]/Table1[[#This Row],[Total Assets 2021]], "x")</f>
        <v>4.4776119402985077E-3</v>
      </c>
      <c r="AY63" s="3">
        <f xml:space="preserve"> IFERROR(Table1[[#This Row],[GP TTM]]/Table1[[#This Row],[Total Assets TTM]], "x")</f>
        <v>4.4776119402985077E-3</v>
      </c>
      <c r="BA63" s="3">
        <f xml:space="preserve"> IFERROR(ABS(Table1[[#This Row],[ROA 2013]]-Table1[[#This Row],[ROA 2012]]), "x")</f>
        <v>0.14285714285714288</v>
      </c>
      <c r="BB63" s="3" t="str">
        <f xml:space="preserve"> IFERROR(ABS(Table1[[#This Row],[ROA 2014]]-Table1[[#This Row],[ROA 2013]]), "x")</f>
        <v>x</v>
      </c>
      <c r="BC63" s="3" t="str">
        <f xml:space="preserve"> IFERROR(ABS(Table1[[#This Row],[ROA 2015]]-Table1[[#This Row],[ROA 2014]]), "x")</f>
        <v>x</v>
      </c>
      <c r="BD63" s="3">
        <f xml:space="preserve"> IFERROR(ABS(Table1[[#This Row],[ROA 2016]]-Table1[[#This Row],[ROA 2015]]), "x")</f>
        <v>7.6726342710997444E-3</v>
      </c>
      <c r="BE63" s="3">
        <f xml:space="preserve"> IFERROR(ABS(Table1[[#This Row],[ROA 2017]]-Table1[[#This Row],[ROA 2016]]), "x")</f>
        <v>2.9411764705882356E-2</v>
      </c>
      <c r="BF63" s="3">
        <f xml:space="preserve"> IFERROR(ABS(Table1[[#This Row],[ROA 2018]]-Table1[[#This Row],[ROA 2017]]), "x")</f>
        <v>0</v>
      </c>
      <c r="BG63" s="3">
        <f xml:space="preserve"> IFERROR(ABS(Table1[[#This Row],[ROA 2019]]-Table1[[#This Row],[ROA 2018]]), "x")</f>
        <v>0.14285714285714288</v>
      </c>
      <c r="BH63" s="3">
        <f xml:space="preserve"> IFERROR(ABS(Table1[[#This Row],[ROA 2020]]-Table1[[#This Row],[ROA 2019]]), "x")</f>
        <v>0.14285714285714288</v>
      </c>
      <c r="BI63" s="3">
        <f xml:space="preserve"> IFERROR(ABS(Table1[[#This Row],[ROA 2021]]-Table1[[#This Row],[ROA 2020]]), "x")</f>
        <v>4.4776119402985077E-3</v>
      </c>
      <c r="BJ63" s="3">
        <f xml:space="preserve"> IFERROR(AVERAGE(Table1[[#This Row],[ROA 2013-2012]:[ROA 2021-2020]]), "x")</f>
        <v>6.7161919926958455E-2</v>
      </c>
      <c r="BK63" s="3">
        <f>IFERROR(AVERAGE(Table1[[#This Row],[ROA 2012]:[ROA 2021]]), "x")</f>
        <v>-5.1859203555962739E-3</v>
      </c>
      <c r="BN63" s="1">
        <f>SUM(Table1[[#This Row],[B/M Rank]:[ROA Rank]])</f>
        <v>0</v>
      </c>
    </row>
    <row r="64" spans="1:66" x14ac:dyDescent="0.25">
      <c r="A64" s="1" t="s">
        <v>837</v>
      </c>
      <c r="B64" s="1" t="s">
        <v>838</v>
      </c>
      <c r="C64" s="1" t="s">
        <v>336</v>
      </c>
      <c r="D64" s="1" t="s">
        <v>116</v>
      </c>
      <c r="E64" s="1" t="s">
        <v>102</v>
      </c>
      <c r="F64" s="1">
        <v>58.15</v>
      </c>
      <c r="G64" s="19"/>
      <c r="H64" s="19"/>
      <c r="I64" s="19"/>
      <c r="J64" s="19"/>
      <c r="K64" s="1"/>
      <c r="L64" s="19"/>
      <c r="M64" s="1">
        <v>2012</v>
      </c>
      <c r="N64" s="1">
        <v>33.200000000000003</v>
      </c>
      <c r="O64" s="1">
        <v>36</v>
      </c>
      <c r="P64" s="1">
        <v>39.200000000000003</v>
      </c>
      <c r="Q64" s="1">
        <v>43.1</v>
      </c>
      <c r="R64" s="1">
        <v>52.2</v>
      </c>
      <c r="S64" s="1">
        <v>164.3</v>
      </c>
      <c r="T64" s="1">
        <v>178.1</v>
      </c>
      <c r="U64" s="1">
        <v>192.6</v>
      </c>
      <c r="V64" s="1">
        <v>168</v>
      </c>
      <c r="W64" s="1">
        <v>191.5</v>
      </c>
      <c r="X64" s="1">
        <v>182.7</v>
      </c>
      <c r="Z64" s="3">
        <f xml:space="preserve"> IFERROR(AVEDEV(Table1[[#This Row],[GP 2012]:[GP 2021]]) / Table1[[#This Row],[Avg GP]], "x")</f>
        <v>0.62902932070661066</v>
      </c>
      <c r="AA64" s="2">
        <f xml:space="preserve"> IFERROR(AVERAGE(Table1[[#This Row],[GP 2012]:[GP 2021]]), "x")</f>
        <v>109.82000000000001</v>
      </c>
      <c r="AB64" s="11">
        <f>Table1[Equity]/Table1[Market Capital]</f>
        <v>1.3293207222699914</v>
      </c>
      <c r="AC64" s="1">
        <v>113.5</v>
      </c>
      <c r="AD64" s="1">
        <v>112.7</v>
      </c>
      <c r="AE64" s="1">
        <v>118.5</v>
      </c>
      <c r="AF64" s="1">
        <v>138</v>
      </c>
      <c r="AG64" s="1">
        <v>146.5</v>
      </c>
      <c r="AH64" s="1">
        <v>145.5</v>
      </c>
      <c r="AI64" s="1">
        <v>151.1</v>
      </c>
      <c r="AJ64" s="1">
        <v>175.4</v>
      </c>
      <c r="AK64" s="1">
        <v>161.6</v>
      </c>
      <c r="AL64" s="1">
        <v>147.9</v>
      </c>
      <c r="AM64" s="1" t="s">
        <v>1035</v>
      </c>
      <c r="AN64" s="1">
        <v>77.3</v>
      </c>
      <c r="AO64" s="3">
        <f xml:space="preserve"> IFERROR(Table1[[#This Row],[GP 2012]]/Table1[[#This Row],[Total Assets 2012]], "x")</f>
        <v>0.29251101321585904</v>
      </c>
      <c r="AP64" s="3">
        <f xml:space="preserve"> IFERROR(Table1[[#This Row],[GP 2013]]/Table1[[#This Row],[Total Assets 2013]], "x")</f>
        <v>0.31943212067435667</v>
      </c>
      <c r="AQ64" s="3">
        <f xml:space="preserve"> IFERROR(Table1[[#This Row],[GP 2014]]/Table1[[#This Row],[Total Assets 2014]], "x")</f>
        <v>0.3308016877637131</v>
      </c>
      <c r="AR64" s="3">
        <f xml:space="preserve"> IFERROR(Table1[[#This Row],[GP 2015]]/Table1[[#This Row],[Total Assets 2015]], "x")</f>
        <v>0.31231884057971016</v>
      </c>
      <c r="AS64" s="3">
        <f xml:space="preserve"> IFERROR(Table1[[#This Row],[GP 2016]]/Table1[[#This Row],[Total Assets 2016]], "x")</f>
        <v>0.35631399317406143</v>
      </c>
      <c r="AT64" s="3">
        <f xml:space="preserve"> IFERROR(Table1[[#This Row],[GP 2017]]/Table1[[#This Row],[Total Assets 2017]], "x")</f>
        <v>1.1292096219931271</v>
      </c>
      <c r="AU64" s="3">
        <f xml:space="preserve"> IFERROR(Table1[[#This Row],[GP 2018]]/Table1[[#This Row],[Total Assets 2018]], "x")</f>
        <v>1.1786896095301125</v>
      </c>
      <c r="AV64" s="3">
        <f xml:space="preserve"> IFERROR(Table1[[#This Row],[GP 2019]]/Table1[[#This Row],[Total Assets 2019]], "x")</f>
        <v>1.0980615735461801</v>
      </c>
      <c r="AW64" s="3">
        <f xml:space="preserve"> IFERROR(Table1[[#This Row],[GP 2020]]/Table1[[#This Row],[Total Assets 2020]], "x")</f>
        <v>1.0396039603960396</v>
      </c>
      <c r="AX64" s="3">
        <f xml:space="preserve"> IFERROR(Table1[[#This Row],[GP 2021]]/Table1[[#This Row],[Total Assets 2021]], "x")</f>
        <v>1.2947937795807978</v>
      </c>
      <c r="AY64" s="3" t="str">
        <f xml:space="preserve"> IFERROR(Table1[[#This Row],[GP TTM]]/Table1[[#This Row],[Total Assets TTM]], "x")</f>
        <v>x</v>
      </c>
      <c r="BA64" s="3">
        <f xml:space="preserve"> IFERROR(ABS(Table1[[#This Row],[ROA 2013]]-Table1[[#This Row],[ROA 2012]]), "x")</f>
        <v>2.6921107458497628E-2</v>
      </c>
      <c r="BB64" s="3">
        <f xml:space="preserve"> IFERROR(ABS(Table1[[#This Row],[ROA 2014]]-Table1[[#This Row],[ROA 2013]]), "x")</f>
        <v>1.1369567089356436E-2</v>
      </c>
      <c r="BC64" s="3">
        <f xml:space="preserve"> IFERROR(ABS(Table1[[#This Row],[ROA 2015]]-Table1[[#This Row],[ROA 2014]]), "x")</f>
        <v>1.8482847184002948E-2</v>
      </c>
      <c r="BD64" s="3">
        <f xml:space="preserve"> IFERROR(ABS(Table1[[#This Row],[ROA 2016]]-Table1[[#This Row],[ROA 2015]]), "x")</f>
        <v>4.3995152594351272E-2</v>
      </c>
      <c r="BE64" s="3">
        <f xml:space="preserve"> IFERROR(ABS(Table1[[#This Row],[ROA 2017]]-Table1[[#This Row],[ROA 2016]]), "x")</f>
        <v>0.77289562881906571</v>
      </c>
      <c r="BF64" s="3">
        <f xml:space="preserve"> IFERROR(ABS(Table1[[#This Row],[ROA 2018]]-Table1[[#This Row],[ROA 2017]]), "x")</f>
        <v>4.9479987536985348E-2</v>
      </c>
      <c r="BG64" s="3">
        <f xml:space="preserve"> IFERROR(ABS(Table1[[#This Row],[ROA 2019]]-Table1[[#This Row],[ROA 2018]]), "x")</f>
        <v>8.0628035983932422E-2</v>
      </c>
      <c r="BH64" s="3">
        <f xml:space="preserve"> IFERROR(ABS(Table1[[#This Row],[ROA 2020]]-Table1[[#This Row],[ROA 2019]]), "x")</f>
        <v>5.8457613150140419E-2</v>
      </c>
      <c r="BI64" s="3">
        <f xml:space="preserve"> IFERROR(ABS(Table1[[#This Row],[ROA 2021]]-Table1[[#This Row],[ROA 2020]]), "x")</f>
        <v>0.25518981918475814</v>
      </c>
      <c r="BJ64" s="3">
        <f xml:space="preserve"> IFERROR(AVERAGE(Table1[[#This Row],[ROA 2013-2012]:[ROA 2021-2020]]), "x")</f>
        <v>0.14637997322234336</v>
      </c>
      <c r="BK64" s="3">
        <f>IFERROR(AVERAGE(Table1[[#This Row],[ROA 2012]:[ROA 2021]]), "x")</f>
        <v>0.73517362004539577</v>
      </c>
      <c r="BN64" s="1">
        <f>SUM(Table1[[#This Row],[B/M Rank]:[ROA Rank]])</f>
        <v>0</v>
      </c>
    </row>
    <row r="65" spans="1:66" x14ac:dyDescent="0.25">
      <c r="A65" s="1" t="s">
        <v>481</v>
      </c>
      <c r="B65" s="1" t="s">
        <v>482</v>
      </c>
      <c r="C65" s="1" t="s">
        <v>1040</v>
      </c>
      <c r="D65" s="1" t="s">
        <v>130</v>
      </c>
      <c r="E65" s="1" t="s">
        <v>102</v>
      </c>
      <c r="F65" s="1">
        <v>58.24</v>
      </c>
      <c r="G65" s="19"/>
      <c r="H65" s="19"/>
      <c r="I65" s="19"/>
      <c r="J65" s="19"/>
      <c r="K65" s="1"/>
      <c r="L65" s="19"/>
      <c r="M65" s="1">
        <v>2016</v>
      </c>
      <c r="S65" s="1" t="s">
        <v>1035</v>
      </c>
      <c r="T65" s="1">
        <v>3.9</v>
      </c>
      <c r="U65" s="1">
        <v>173.5</v>
      </c>
      <c r="V65" s="1">
        <v>346.5</v>
      </c>
      <c r="W65" s="1">
        <v>4.5999999999999996</v>
      </c>
      <c r="X65" s="1">
        <v>4.5999999999999996</v>
      </c>
      <c r="Z65" s="3">
        <f xml:space="preserve"> IFERROR(AVEDEV(Table1[[#This Row],[GP 2012]:[GP 2021]]) / Table1[[#This Row],[Avg GP]], "x")</f>
        <v>0.96783349101229899</v>
      </c>
      <c r="AA65" s="2">
        <f xml:space="preserve"> IFERROR(AVERAGE(Table1[[#This Row],[GP 2012]:[GP 2021]]), "x")</f>
        <v>132.125</v>
      </c>
      <c r="AB65" s="11">
        <f>Table1[Equity]/Table1[Market Capital]</f>
        <v>20.714285714285715</v>
      </c>
      <c r="AH65" s="1">
        <v>24.1</v>
      </c>
      <c r="AI65" s="15">
        <v>2626</v>
      </c>
      <c r="AJ65" s="15">
        <v>4045.2</v>
      </c>
      <c r="AK65" s="15">
        <v>4755.3</v>
      </c>
      <c r="AL65" s="15">
        <v>1867.9</v>
      </c>
      <c r="AM65" s="15">
        <v>1867.9</v>
      </c>
      <c r="AN65" s="15">
        <v>1206.4000000000001</v>
      </c>
      <c r="AO65" s="3" t="str">
        <f xml:space="preserve"> IFERROR(Table1[[#This Row],[GP 2012]]/Table1[[#This Row],[Total Assets 2012]], "x")</f>
        <v>x</v>
      </c>
      <c r="AP65" s="3" t="str">
        <f xml:space="preserve"> IFERROR(Table1[[#This Row],[GP 2013]]/Table1[[#This Row],[Total Assets 2013]], "x")</f>
        <v>x</v>
      </c>
      <c r="AQ65" s="3" t="str">
        <f xml:space="preserve"> IFERROR(Table1[[#This Row],[GP 2014]]/Table1[[#This Row],[Total Assets 2014]], "x")</f>
        <v>x</v>
      </c>
      <c r="AR65" s="3" t="str">
        <f xml:space="preserve"> IFERROR(Table1[[#This Row],[GP 2015]]/Table1[[#This Row],[Total Assets 2015]], "x")</f>
        <v>x</v>
      </c>
      <c r="AS65" s="3" t="str">
        <f xml:space="preserve"> IFERROR(Table1[[#This Row],[GP 2016]]/Table1[[#This Row],[Total Assets 2016]], "x")</f>
        <v>x</v>
      </c>
      <c r="AT65" s="3" t="str">
        <f xml:space="preserve"> IFERROR(Table1[[#This Row],[GP 2017]]/Table1[[#This Row],[Total Assets 2017]], "x")</f>
        <v>x</v>
      </c>
      <c r="AU65" s="3">
        <f xml:space="preserve"> IFERROR(Table1[[#This Row],[GP 2018]]/Table1[[#This Row],[Total Assets 2018]], "x")</f>
        <v>1.4851485148514852E-3</v>
      </c>
      <c r="AV65" s="3">
        <f xml:space="preserve"> IFERROR(Table1[[#This Row],[GP 2019]]/Table1[[#This Row],[Total Assets 2019]], "x")</f>
        <v>4.2890339167408288E-2</v>
      </c>
      <c r="AW65" s="3">
        <f xml:space="preserve"> IFERROR(Table1[[#This Row],[GP 2020]]/Table1[[#This Row],[Total Assets 2020]], "x")</f>
        <v>7.2866065232477448E-2</v>
      </c>
      <c r="AX65" s="3">
        <f xml:space="preserve"> IFERROR(Table1[[#This Row],[GP 2021]]/Table1[[#This Row],[Total Assets 2021]], "x")</f>
        <v>2.462658600567482E-3</v>
      </c>
      <c r="AY65" s="3">
        <f xml:space="preserve"> IFERROR(Table1[[#This Row],[GP TTM]]/Table1[[#This Row],[Total Assets TTM]], "x")</f>
        <v>2.462658600567482E-3</v>
      </c>
      <c r="BA65" s="3" t="str">
        <f xml:space="preserve"> IFERROR(ABS(Table1[[#This Row],[ROA 2013]]-Table1[[#This Row],[ROA 2012]]), "x")</f>
        <v>x</v>
      </c>
      <c r="BB65" s="3" t="str">
        <f xml:space="preserve"> IFERROR(ABS(Table1[[#This Row],[ROA 2014]]-Table1[[#This Row],[ROA 2013]]), "x")</f>
        <v>x</v>
      </c>
      <c r="BC65" s="3" t="str">
        <f xml:space="preserve"> IFERROR(ABS(Table1[[#This Row],[ROA 2015]]-Table1[[#This Row],[ROA 2014]]), "x")</f>
        <v>x</v>
      </c>
      <c r="BD65" s="3" t="str">
        <f xml:space="preserve"> IFERROR(ABS(Table1[[#This Row],[ROA 2016]]-Table1[[#This Row],[ROA 2015]]), "x")</f>
        <v>x</v>
      </c>
      <c r="BE65" s="3" t="str">
        <f xml:space="preserve"> IFERROR(ABS(Table1[[#This Row],[ROA 2017]]-Table1[[#This Row],[ROA 2016]]), "x")</f>
        <v>x</v>
      </c>
      <c r="BF65" s="3" t="str">
        <f xml:space="preserve"> IFERROR(ABS(Table1[[#This Row],[ROA 2018]]-Table1[[#This Row],[ROA 2017]]), "x")</f>
        <v>x</v>
      </c>
      <c r="BG65" s="3">
        <f xml:space="preserve"> IFERROR(ABS(Table1[[#This Row],[ROA 2019]]-Table1[[#This Row],[ROA 2018]]), "x")</f>
        <v>4.1405190652556802E-2</v>
      </c>
      <c r="BH65" s="3">
        <f xml:space="preserve"> IFERROR(ABS(Table1[[#This Row],[ROA 2020]]-Table1[[#This Row],[ROA 2019]]), "x")</f>
        <v>2.997572606506916E-2</v>
      </c>
      <c r="BI65" s="3">
        <f xml:space="preserve"> IFERROR(ABS(Table1[[#This Row],[ROA 2021]]-Table1[[#This Row],[ROA 2020]]), "x")</f>
        <v>7.0403406631909971E-2</v>
      </c>
      <c r="BJ65" s="3">
        <f xml:space="preserve"> IFERROR(AVERAGE(Table1[[#This Row],[ROA 2013-2012]:[ROA 2021-2020]]), "x")</f>
        <v>4.7261441116511982E-2</v>
      </c>
      <c r="BK65" s="3">
        <f>IFERROR(AVERAGE(Table1[[#This Row],[ROA 2012]:[ROA 2021]]), "x")</f>
        <v>2.9926052878826177E-2</v>
      </c>
      <c r="BN65" s="1">
        <f>SUM(Table1[[#This Row],[B/M Rank]:[ROA Rank]])</f>
        <v>0</v>
      </c>
    </row>
    <row r="66" spans="1:66" x14ac:dyDescent="0.25">
      <c r="A66" s="1" t="s">
        <v>752</v>
      </c>
      <c r="B66" s="1" t="s">
        <v>1052</v>
      </c>
      <c r="C66" s="1" t="s">
        <v>270</v>
      </c>
      <c r="D66" s="1" t="s">
        <v>11</v>
      </c>
      <c r="E66" s="1" t="s">
        <v>102</v>
      </c>
      <c r="F66" s="1">
        <v>58.24</v>
      </c>
      <c r="G66" s="19"/>
      <c r="H66" s="19"/>
      <c r="I66" s="19"/>
      <c r="J66" s="19"/>
      <c r="K66" s="1"/>
      <c r="L66" s="19"/>
      <c r="M66" s="1">
        <v>2012</v>
      </c>
      <c r="N66" s="1">
        <v>7</v>
      </c>
      <c r="O66" s="1">
        <v>6.9</v>
      </c>
      <c r="P66" s="1">
        <v>6.4</v>
      </c>
      <c r="Q66" s="1">
        <v>7.9</v>
      </c>
      <c r="R66" s="1">
        <v>7.8</v>
      </c>
      <c r="S66" s="1">
        <v>9.9</v>
      </c>
      <c r="T66" s="1">
        <v>9.1999999999999993</v>
      </c>
      <c r="U66" s="1">
        <v>9.5</v>
      </c>
      <c r="V66" s="1">
        <v>8</v>
      </c>
      <c r="W66" s="1">
        <v>6.9</v>
      </c>
      <c r="X66" s="1">
        <v>7.3</v>
      </c>
      <c r="Z66" s="3">
        <f xml:space="preserve"> IFERROR(AVEDEV(Table1[[#This Row],[GP 2012]:[GP 2021]]) / Table1[[#This Row],[Avg GP]], "x")</f>
        <v>0.12075471698113209</v>
      </c>
      <c r="AA66" s="2">
        <f xml:space="preserve"> IFERROR(AVERAGE(Table1[[#This Row],[GP 2012]:[GP 2021]]), "x")</f>
        <v>7.95</v>
      </c>
      <c r="AB66" s="11">
        <f>Table1[Equity]/Table1[Market Capital]</f>
        <v>0.30563186813186816</v>
      </c>
      <c r="AC66" s="1">
        <v>30.9</v>
      </c>
      <c r="AD66" s="1">
        <v>34</v>
      </c>
      <c r="AE66" s="1">
        <v>38.299999999999997</v>
      </c>
      <c r="AF66" s="1">
        <v>45.5</v>
      </c>
      <c r="AG66" s="1">
        <v>43</v>
      </c>
      <c r="AH66" s="1">
        <v>49.1</v>
      </c>
      <c r="AI66" s="1">
        <v>24</v>
      </c>
      <c r="AJ66" s="1">
        <v>23.9</v>
      </c>
      <c r="AK66" s="1">
        <v>27.8</v>
      </c>
      <c r="AL66" s="1">
        <v>27.5</v>
      </c>
      <c r="AM66" s="1">
        <v>25.5</v>
      </c>
      <c r="AN66" s="1">
        <v>17.8</v>
      </c>
      <c r="AO66" s="3">
        <f xml:space="preserve"> IFERROR(Table1[[#This Row],[GP 2012]]/Table1[[#This Row],[Total Assets 2012]], "x")</f>
        <v>0.22653721682847897</v>
      </c>
      <c r="AP66" s="3">
        <f xml:space="preserve"> IFERROR(Table1[[#This Row],[GP 2013]]/Table1[[#This Row],[Total Assets 2013]], "x")</f>
        <v>0.20294117647058824</v>
      </c>
      <c r="AQ66" s="3">
        <f xml:space="preserve"> IFERROR(Table1[[#This Row],[GP 2014]]/Table1[[#This Row],[Total Assets 2014]], "x")</f>
        <v>0.16710182767624024</v>
      </c>
      <c r="AR66" s="3">
        <f xml:space="preserve"> IFERROR(Table1[[#This Row],[GP 2015]]/Table1[[#This Row],[Total Assets 2015]], "x")</f>
        <v>0.17362637362637365</v>
      </c>
      <c r="AS66" s="3">
        <f xml:space="preserve"> IFERROR(Table1[[#This Row],[GP 2016]]/Table1[[#This Row],[Total Assets 2016]], "x")</f>
        <v>0.18139534883720929</v>
      </c>
      <c r="AT66" s="3">
        <f xml:space="preserve"> IFERROR(Table1[[#This Row],[GP 2017]]/Table1[[#This Row],[Total Assets 2017]], "x")</f>
        <v>0.20162932790224034</v>
      </c>
      <c r="AU66" s="3">
        <f xml:space="preserve"> IFERROR(Table1[[#This Row],[GP 2018]]/Table1[[#This Row],[Total Assets 2018]], "x")</f>
        <v>0.3833333333333333</v>
      </c>
      <c r="AV66" s="3">
        <f xml:space="preserve"> IFERROR(Table1[[#This Row],[GP 2019]]/Table1[[#This Row],[Total Assets 2019]], "x")</f>
        <v>0.39748953974895401</v>
      </c>
      <c r="AW66" s="3">
        <f xml:space="preserve"> IFERROR(Table1[[#This Row],[GP 2020]]/Table1[[#This Row],[Total Assets 2020]], "x")</f>
        <v>0.28776978417266186</v>
      </c>
      <c r="AX66" s="3">
        <f xml:space="preserve"> IFERROR(Table1[[#This Row],[GP 2021]]/Table1[[#This Row],[Total Assets 2021]], "x")</f>
        <v>0.25090909090909091</v>
      </c>
      <c r="AY66" s="3">
        <f xml:space="preserve"> IFERROR(Table1[[#This Row],[GP TTM]]/Table1[[#This Row],[Total Assets TTM]], "x")</f>
        <v>0.28627450980392155</v>
      </c>
      <c r="BA66" s="3">
        <f xml:space="preserve"> IFERROR(ABS(Table1[[#This Row],[ROA 2013]]-Table1[[#This Row],[ROA 2012]]), "x")</f>
        <v>2.359604035789073E-2</v>
      </c>
      <c r="BB66" s="3">
        <f xml:space="preserve"> IFERROR(ABS(Table1[[#This Row],[ROA 2014]]-Table1[[#This Row],[ROA 2013]]), "x")</f>
        <v>3.5839348794347997E-2</v>
      </c>
      <c r="BC66" s="3">
        <f xml:space="preserve"> IFERROR(ABS(Table1[[#This Row],[ROA 2015]]-Table1[[#This Row],[ROA 2014]]), "x")</f>
        <v>6.5245459501334091E-3</v>
      </c>
      <c r="BD66" s="3">
        <f xml:space="preserve"> IFERROR(ABS(Table1[[#This Row],[ROA 2016]]-Table1[[#This Row],[ROA 2015]]), "x")</f>
        <v>7.768975210835638E-3</v>
      </c>
      <c r="BE66" s="3">
        <f xml:space="preserve"> IFERROR(ABS(Table1[[#This Row],[ROA 2017]]-Table1[[#This Row],[ROA 2016]]), "x")</f>
        <v>2.0233979065031049E-2</v>
      </c>
      <c r="BF66" s="3">
        <f xml:space="preserve"> IFERROR(ABS(Table1[[#This Row],[ROA 2018]]-Table1[[#This Row],[ROA 2017]]), "x")</f>
        <v>0.18170400543109297</v>
      </c>
      <c r="BG66" s="3">
        <f xml:space="preserve"> IFERROR(ABS(Table1[[#This Row],[ROA 2019]]-Table1[[#This Row],[ROA 2018]]), "x")</f>
        <v>1.4156206415620709E-2</v>
      </c>
      <c r="BH66" s="3">
        <f xml:space="preserve"> IFERROR(ABS(Table1[[#This Row],[ROA 2020]]-Table1[[#This Row],[ROA 2019]]), "x")</f>
        <v>0.10971975557629216</v>
      </c>
      <c r="BI66" s="3">
        <f xml:space="preserve"> IFERROR(ABS(Table1[[#This Row],[ROA 2021]]-Table1[[#This Row],[ROA 2020]]), "x")</f>
        <v>3.6860693263570943E-2</v>
      </c>
      <c r="BJ66" s="3">
        <f xml:space="preserve"> IFERROR(AVERAGE(Table1[[#This Row],[ROA 2013-2012]:[ROA 2021-2020]]), "x")</f>
        <v>4.8489283340535067E-2</v>
      </c>
      <c r="BK66" s="3">
        <f>IFERROR(AVERAGE(Table1[[#This Row],[ROA 2012]:[ROA 2021]]), "x")</f>
        <v>0.24727330195051705</v>
      </c>
      <c r="BN66" s="1">
        <f>SUM(Table1[[#This Row],[B/M Rank]:[ROA Rank]])</f>
        <v>0</v>
      </c>
    </row>
    <row r="67" spans="1:66" x14ac:dyDescent="0.25">
      <c r="A67" s="1" t="s">
        <v>685</v>
      </c>
      <c r="B67" s="1" t="s">
        <v>686</v>
      </c>
      <c r="C67" s="1" t="s">
        <v>525</v>
      </c>
      <c r="D67" s="1" t="s">
        <v>11</v>
      </c>
      <c r="E67" s="1" t="s">
        <v>102</v>
      </c>
      <c r="F67" s="1">
        <v>59.93</v>
      </c>
      <c r="G67" s="19"/>
      <c r="H67" s="19"/>
      <c r="I67" s="19"/>
      <c r="J67" s="19"/>
      <c r="K67" s="1"/>
      <c r="L67" s="19"/>
      <c r="M67" s="1">
        <v>2012</v>
      </c>
      <c r="N67" s="1">
        <v>4.5999999999999996</v>
      </c>
      <c r="O67" s="1">
        <v>5.8</v>
      </c>
      <c r="P67" s="1">
        <v>10.5</v>
      </c>
      <c r="Q67" s="1">
        <v>5.7</v>
      </c>
      <c r="R67" s="1">
        <v>6</v>
      </c>
      <c r="S67" s="1">
        <v>6.1</v>
      </c>
      <c r="T67" s="1">
        <v>2.1</v>
      </c>
      <c r="U67" s="1">
        <v>10.1</v>
      </c>
      <c r="V67" s="1">
        <v>6.7</v>
      </c>
      <c r="W67" s="1">
        <v>9.1</v>
      </c>
      <c r="X67" s="1">
        <v>9.1</v>
      </c>
      <c r="Z67" s="3">
        <f xml:space="preserve"> IFERROR(AVEDEV(Table1[[#This Row],[GP 2012]:[GP 2021]]) / Table1[[#This Row],[Avg GP]], "x")</f>
        <v>0.29145427286356823</v>
      </c>
      <c r="AA67" s="2">
        <f xml:space="preserve"> IFERROR(AVERAGE(Table1[[#This Row],[GP 2012]:[GP 2021]]), "x")</f>
        <v>6.67</v>
      </c>
      <c r="AB67" s="11">
        <f>Table1[Equity]/Table1[Market Capital]</f>
        <v>0.74753879526113798</v>
      </c>
      <c r="AC67" s="1">
        <v>61.3</v>
      </c>
      <c r="AD67" s="1">
        <v>52.7</v>
      </c>
      <c r="AE67" s="1">
        <v>71.3</v>
      </c>
      <c r="AF67" s="1">
        <v>113.5</v>
      </c>
      <c r="AG67" s="1">
        <v>111.7</v>
      </c>
      <c r="AH67" s="1">
        <v>111.9</v>
      </c>
      <c r="AI67" s="1">
        <v>124.9</v>
      </c>
      <c r="AJ67" s="1">
        <v>109.2</v>
      </c>
      <c r="AK67" s="1">
        <v>74.8</v>
      </c>
      <c r="AL67" s="1">
        <v>59.5</v>
      </c>
      <c r="AM67" s="1">
        <v>59.5</v>
      </c>
      <c r="AN67" s="1">
        <v>44.8</v>
      </c>
      <c r="AO67" s="3">
        <f xml:space="preserve"> IFERROR(Table1[[#This Row],[GP 2012]]/Table1[[#This Row],[Total Assets 2012]], "x")</f>
        <v>7.5040783034257749E-2</v>
      </c>
      <c r="AP67" s="3">
        <f xml:space="preserve"> IFERROR(Table1[[#This Row],[GP 2013]]/Table1[[#This Row],[Total Assets 2013]], "x")</f>
        <v>0.11005692599620492</v>
      </c>
      <c r="AQ67" s="3">
        <f xml:space="preserve"> IFERROR(Table1[[#This Row],[GP 2014]]/Table1[[#This Row],[Total Assets 2014]], "x")</f>
        <v>0.14726507713884993</v>
      </c>
      <c r="AR67" s="3">
        <f xml:space="preserve"> IFERROR(Table1[[#This Row],[GP 2015]]/Table1[[#This Row],[Total Assets 2015]], "x")</f>
        <v>5.0220264317180616E-2</v>
      </c>
      <c r="AS67" s="3">
        <f xml:space="preserve"> IFERROR(Table1[[#This Row],[GP 2016]]/Table1[[#This Row],[Total Assets 2016]], "x")</f>
        <v>5.371530886302596E-2</v>
      </c>
      <c r="AT67" s="3">
        <f xml:space="preserve"> IFERROR(Table1[[#This Row],[GP 2017]]/Table1[[#This Row],[Total Assets 2017]], "x")</f>
        <v>5.4512957998212687E-2</v>
      </c>
      <c r="AU67" s="3">
        <f xml:space="preserve"> IFERROR(Table1[[#This Row],[GP 2018]]/Table1[[#This Row],[Total Assets 2018]], "x")</f>
        <v>1.6813450760608487E-2</v>
      </c>
      <c r="AV67" s="3">
        <f xml:space="preserve"> IFERROR(Table1[[#This Row],[GP 2019]]/Table1[[#This Row],[Total Assets 2019]], "x")</f>
        <v>9.2490842490842481E-2</v>
      </c>
      <c r="AW67" s="3">
        <f xml:space="preserve"> IFERROR(Table1[[#This Row],[GP 2020]]/Table1[[#This Row],[Total Assets 2020]], "x")</f>
        <v>8.9572192513368995E-2</v>
      </c>
      <c r="AX67" s="3">
        <f xml:space="preserve"> IFERROR(Table1[[#This Row],[GP 2021]]/Table1[[#This Row],[Total Assets 2021]], "x")</f>
        <v>0.15294117647058822</v>
      </c>
      <c r="AY67" s="3">
        <f xml:space="preserve"> IFERROR(Table1[[#This Row],[GP TTM]]/Table1[[#This Row],[Total Assets TTM]], "x")</f>
        <v>0.15294117647058822</v>
      </c>
      <c r="BA67" s="3">
        <f xml:space="preserve"> IFERROR(ABS(Table1[[#This Row],[ROA 2013]]-Table1[[#This Row],[ROA 2012]]), "x")</f>
        <v>3.5016142961947175E-2</v>
      </c>
      <c r="BB67" s="3">
        <f xml:space="preserve"> IFERROR(ABS(Table1[[#This Row],[ROA 2014]]-Table1[[#This Row],[ROA 2013]]), "x")</f>
        <v>3.7208151142645002E-2</v>
      </c>
      <c r="BC67" s="3">
        <f xml:space="preserve"> IFERROR(ABS(Table1[[#This Row],[ROA 2015]]-Table1[[#This Row],[ROA 2014]]), "x")</f>
        <v>9.704481282166931E-2</v>
      </c>
      <c r="BD67" s="3">
        <f xml:space="preserve"> IFERROR(ABS(Table1[[#This Row],[ROA 2016]]-Table1[[#This Row],[ROA 2015]]), "x")</f>
        <v>3.4950445458453439E-3</v>
      </c>
      <c r="BE67" s="3">
        <f xml:space="preserve"> IFERROR(ABS(Table1[[#This Row],[ROA 2017]]-Table1[[#This Row],[ROA 2016]]), "x")</f>
        <v>7.9764913518672736E-4</v>
      </c>
      <c r="BF67" s="3">
        <f xml:space="preserve"> IFERROR(ABS(Table1[[#This Row],[ROA 2018]]-Table1[[#This Row],[ROA 2017]]), "x")</f>
        <v>3.76995072376042E-2</v>
      </c>
      <c r="BG67" s="3">
        <f xml:space="preserve"> IFERROR(ABS(Table1[[#This Row],[ROA 2019]]-Table1[[#This Row],[ROA 2018]]), "x")</f>
        <v>7.5677391730233995E-2</v>
      </c>
      <c r="BH67" s="3">
        <f xml:space="preserve"> IFERROR(ABS(Table1[[#This Row],[ROA 2020]]-Table1[[#This Row],[ROA 2019]]), "x")</f>
        <v>2.9186499774734864E-3</v>
      </c>
      <c r="BI67" s="3">
        <f xml:space="preserve"> IFERROR(ABS(Table1[[#This Row],[ROA 2021]]-Table1[[#This Row],[ROA 2020]]), "x")</f>
        <v>6.3368983957219224E-2</v>
      </c>
      <c r="BJ67" s="3">
        <f xml:space="preserve"> IFERROR(AVERAGE(Table1[[#This Row],[ROA 2013-2012]:[ROA 2021-2020]]), "x")</f>
        <v>3.9247370389980496E-2</v>
      </c>
      <c r="BK67" s="3">
        <f>IFERROR(AVERAGE(Table1[[#This Row],[ROA 2012]:[ROA 2021]]), "x")</f>
        <v>8.4262897958314015E-2</v>
      </c>
      <c r="BN67" s="1">
        <f>SUM(Table1[[#This Row],[B/M Rank]:[ROA Rank]])</f>
        <v>0</v>
      </c>
    </row>
    <row r="68" spans="1:66" x14ac:dyDescent="0.25">
      <c r="A68" s="1" t="s">
        <v>725</v>
      </c>
      <c r="B68" s="1" t="s">
        <v>726</v>
      </c>
      <c r="C68" s="1" t="s">
        <v>1040</v>
      </c>
      <c r="D68" s="1" t="s">
        <v>130</v>
      </c>
      <c r="E68" s="1" t="s">
        <v>102</v>
      </c>
      <c r="F68" s="1">
        <v>60.25</v>
      </c>
      <c r="G68" s="19"/>
      <c r="H68" s="19"/>
      <c r="I68" s="19"/>
      <c r="J68" s="19"/>
      <c r="K68" s="1"/>
      <c r="L68" s="19"/>
      <c r="M68" s="1" t="s">
        <v>1031</v>
      </c>
      <c r="N68" s="1">
        <v>5.2</v>
      </c>
      <c r="O68" s="1">
        <v>6.3</v>
      </c>
      <c r="P68" s="1">
        <v>9.4</v>
      </c>
      <c r="Q68" s="1">
        <v>19.100000000000001</v>
      </c>
      <c r="R68" s="1">
        <v>6.1</v>
      </c>
      <c r="S68" s="1">
        <v>14.6</v>
      </c>
      <c r="T68" s="1">
        <v>6.6</v>
      </c>
      <c r="U68" s="1">
        <v>11.8</v>
      </c>
      <c r="V68" s="1">
        <v>41</v>
      </c>
      <c r="W68" s="1">
        <v>51.7</v>
      </c>
      <c r="X68" s="1">
        <v>51.7</v>
      </c>
      <c r="Z68" s="3">
        <f xml:space="preserve"> IFERROR(AVEDEV(Table1[[#This Row],[GP 2012]:[GP 2021]]) / Table1[[#This Row],[Avg GP]], "x")</f>
        <v>0.70151338766006999</v>
      </c>
      <c r="AA68" s="2">
        <f xml:space="preserve"> IFERROR(AVERAGE(Table1[[#This Row],[GP 2012]:[GP 2021]]), "x")</f>
        <v>17.18</v>
      </c>
      <c r="AB68" s="11">
        <f>Table1[Equity]/Table1[Market Capital]</f>
        <v>1.2481327800829876</v>
      </c>
      <c r="AC68" s="1">
        <v>73.099999999999994</v>
      </c>
      <c r="AD68" s="1">
        <v>84.2</v>
      </c>
      <c r="AE68" s="1">
        <v>98.8</v>
      </c>
      <c r="AF68" s="1">
        <v>73.2</v>
      </c>
      <c r="AG68" s="1">
        <v>185.6</v>
      </c>
      <c r="AH68" s="1">
        <v>243.1</v>
      </c>
      <c r="AI68" s="1">
        <v>302.3</v>
      </c>
      <c r="AJ68" s="1">
        <v>415</v>
      </c>
      <c r="AK68" s="1">
        <v>465.7</v>
      </c>
      <c r="AL68" s="1">
        <v>458.9</v>
      </c>
      <c r="AM68" s="1">
        <v>458.9</v>
      </c>
      <c r="AN68" s="1">
        <v>75.2</v>
      </c>
      <c r="AO68" s="3">
        <f xml:space="preserve"> IFERROR(Table1[[#This Row],[GP 2012]]/Table1[[#This Row],[Total Assets 2012]], "x")</f>
        <v>7.113543091655268E-2</v>
      </c>
      <c r="AP68" s="3">
        <f xml:space="preserve"> IFERROR(Table1[[#This Row],[GP 2013]]/Table1[[#This Row],[Total Assets 2013]], "x")</f>
        <v>7.4821852731591448E-2</v>
      </c>
      <c r="AQ68" s="3">
        <f xml:space="preserve"> IFERROR(Table1[[#This Row],[GP 2014]]/Table1[[#This Row],[Total Assets 2014]], "x")</f>
        <v>9.5141700404858309E-2</v>
      </c>
      <c r="AR68" s="3">
        <f xml:space="preserve"> IFERROR(Table1[[#This Row],[GP 2015]]/Table1[[#This Row],[Total Assets 2015]], "x")</f>
        <v>0.26092896174863389</v>
      </c>
      <c r="AS68" s="3">
        <f xml:space="preserve"> IFERROR(Table1[[#This Row],[GP 2016]]/Table1[[#This Row],[Total Assets 2016]], "x")</f>
        <v>3.2866379310344827E-2</v>
      </c>
      <c r="AT68" s="3">
        <f xml:space="preserve"> IFERROR(Table1[[#This Row],[GP 2017]]/Table1[[#This Row],[Total Assets 2017]], "x")</f>
        <v>6.0057589469354175E-2</v>
      </c>
      <c r="AU68" s="3">
        <f xml:space="preserve"> IFERROR(Table1[[#This Row],[GP 2018]]/Table1[[#This Row],[Total Assets 2018]], "x")</f>
        <v>2.1832616606020507E-2</v>
      </c>
      <c r="AV68" s="3">
        <f xml:space="preserve"> IFERROR(Table1[[#This Row],[GP 2019]]/Table1[[#This Row],[Total Assets 2019]], "x")</f>
        <v>2.8433734939759037E-2</v>
      </c>
      <c r="AW68" s="3">
        <f xml:space="preserve"> IFERROR(Table1[[#This Row],[GP 2020]]/Table1[[#This Row],[Total Assets 2020]], "x")</f>
        <v>8.8039510414429895E-2</v>
      </c>
      <c r="AX68" s="3">
        <f xml:space="preserve"> IFERROR(Table1[[#This Row],[GP 2021]]/Table1[[#This Row],[Total Assets 2021]], "x")</f>
        <v>0.11266071039442145</v>
      </c>
      <c r="AY68" s="3">
        <f xml:space="preserve"> IFERROR(Table1[[#This Row],[GP TTM]]/Table1[[#This Row],[Total Assets TTM]], "x")</f>
        <v>0.11266071039442145</v>
      </c>
      <c r="BA68" s="3">
        <f xml:space="preserve"> IFERROR(ABS(Table1[[#This Row],[ROA 2013]]-Table1[[#This Row],[ROA 2012]]), "x")</f>
        <v>3.6864218150387679E-3</v>
      </c>
      <c r="BB68" s="3">
        <f xml:space="preserve"> IFERROR(ABS(Table1[[#This Row],[ROA 2014]]-Table1[[#This Row],[ROA 2013]]), "x")</f>
        <v>2.0319847673266861E-2</v>
      </c>
      <c r="BC68" s="3">
        <f xml:space="preserve"> IFERROR(ABS(Table1[[#This Row],[ROA 2015]]-Table1[[#This Row],[ROA 2014]]), "x")</f>
        <v>0.16578726134377558</v>
      </c>
      <c r="BD68" s="3">
        <f xml:space="preserve"> IFERROR(ABS(Table1[[#This Row],[ROA 2016]]-Table1[[#This Row],[ROA 2015]]), "x")</f>
        <v>0.22806258243828906</v>
      </c>
      <c r="BE68" s="3">
        <f xml:space="preserve"> IFERROR(ABS(Table1[[#This Row],[ROA 2017]]-Table1[[#This Row],[ROA 2016]]), "x")</f>
        <v>2.7191210159009348E-2</v>
      </c>
      <c r="BF68" s="3">
        <f xml:space="preserve"> IFERROR(ABS(Table1[[#This Row],[ROA 2018]]-Table1[[#This Row],[ROA 2017]]), "x")</f>
        <v>3.8224972863333664E-2</v>
      </c>
      <c r="BG68" s="3">
        <f xml:space="preserve"> IFERROR(ABS(Table1[[#This Row],[ROA 2019]]-Table1[[#This Row],[ROA 2018]]), "x")</f>
        <v>6.6011183337385294E-3</v>
      </c>
      <c r="BH68" s="3">
        <f xml:space="preserve"> IFERROR(ABS(Table1[[#This Row],[ROA 2020]]-Table1[[#This Row],[ROA 2019]]), "x")</f>
        <v>5.9605775474670858E-2</v>
      </c>
      <c r="BI68" s="3">
        <f xml:space="preserve"> IFERROR(ABS(Table1[[#This Row],[ROA 2021]]-Table1[[#This Row],[ROA 2020]]), "x")</f>
        <v>2.4621199979991557E-2</v>
      </c>
      <c r="BJ68" s="3">
        <f xml:space="preserve"> IFERROR(AVERAGE(Table1[[#This Row],[ROA 2013-2012]:[ROA 2021-2020]]), "x")</f>
        <v>6.3788932231234913E-2</v>
      </c>
      <c r="BK68" s="3">
        <f>IFERROR(AVERAGE(Table1[[#This Row],[ROA 2012]:[ROA 2021]]), "x")</f>
        <v>8.4591848693596622E-2</v>
      </c>
      <c r="BN68" s="1">
        <f>SUM(Table1[[#This Row],[B/M Rank]:[ROA Rank]])</f>
        <v>0</v>
      </c>
    </row>
    <row r="69" spans="1:66" x14ac:dyDescent="0.25">
      <c r="A69" s="1" t="s">
        <v>737</v>
      </c>
      <c r="B69" s="1" t="s">
        <v>738</v>
      </c>
      <c r="C69" s="1" t="s">
        <v>739</v>
      </c>
      <c r="D69" s="1" t="s">
        <v>183</v>
      </c>
      <c r="E69" s="1" t="s">
        <v>102</v>
      </c>
      <c r="F69" s="1">
        <v>61.81</v>
      </c>
      <c r="G69" s="19"/>
      <c r="H69" s="19"/>
      <c r="I69" s="19"/>
      <c r="J69" s="19"/>
      <c r="K69" s="1"/>
      <c r="L69" s="19"/>
      <c r="M69" s="1" t="s">
        <v>1031</v>
      </c>
      <c r="N69" s="1">
        <v>66.900000000000006</v>
      </c>
      <c r="O69" s="1">
        <v>65.7</v>
      </c>
      <c r="P69" s="1">
        <v>68.099999999999994</v>
      </c>
      <c r="Q69" s="1">
        <v>72.599999999999994</v>
      </c>
      <c r="R69" s="1">
        <v>78</v>
      </c>
      <c r="S69" s="1">
        <v>66.2</v>
      </c>
      <c r="T69" s="1">
        <v>68.7</v>
      </c>
      <c r="U69" s="1">
        <v>71.400000000000006</v>
      </c>
      <c r="V69" s="1">
        <v>63.1</v>
      </c>
      <c r="W69" s="1">
        <v>64.5</v>
      </c>
      <c r="X69" s="1">
        <v>64.5</v>
      </c>
      <c r="Z69" s="3">
        <f xml:space="preserve"> IFERROR(AVEDEV(Table1[[#This Row],[GP 2012]:[GP 2021]]) / Table1[[#This Row],[Avg GP]], "x")</f>
        <v>4.8511383537653253E-2</v>
      </c>
      <c r="AA69" s="2">
        <f xml:space="preserve"> IFERROR(AVERAGE(Table1[[#This Row],[GP 2012]:[GP 2021]]), "x")</f>
        <v>68.52000000000001</v>
      </c>
      <c r="AB69" s="11">
        <f>Table1[Equity]/Table1[Market Capital]</f>
        <v>0.79113412069244449</v>
      </c>
      <c r="AC69" s="1">
        <v>168.5</v>
      </c>
      <c r="AD69" s="1">
        <v>155.19999999999999</v>
      </c>
      <c r="AE69" s="1">
        <v>164.2</v>
      </c>
      <c r="AF69" s="1">
        <v>180.9</v>
      </c>
      <c r="AG69" s="1">
        <v>189.2</v>
      </c>
      <c r="AH69" s="1">
        <v>143.4</v>
      </c>
      <c r="AI69" s="1">
        <v>145</v>
      </c>
      <c r="AJ69" s="1">
        <v>151.6</v>
      </c>
      <c r="AK69" s="1">
        <v>145.19999999999999</v>
      </c>
      <c r="AL69" s="1">
        <v>142.1</v>
      </c>
      <c r="AM69" s="1">
        <v>142.1</v>
      </c>
      <c r="AN69" s="1">
        <v>48.9</v>
      </c>
      <c r="AO69" s="3">
        <f xml:space="preserve"> IFERROR(Table1[[#This Row],[GP 2012]]/Table1[[#This Row],[Total Assets 2012]], "x")</f>
        <v>0.39703264094955493</v>
      </c>
      <c r="AP69" s="3">
        <f xml:space="preserve"> IFERROR(Table1[[#This Row],[GP 2013]]/Table1[[#This Row],[Total Assets 2013]], "x")</f>
        <v>0.42332474226804129</v>
      </c>
      <c r="AQ69" s="3">
        <f xml:space="preserve"> IFERROR(Table1[[#This Row],[GP 2014]]/Table1[[#This Row],[Total Assets 2014]], "x")</f>
        <v>0.41473812423873324</v>
      </c>
      <c r="AR69" s="3">
        <f xml:space="preserve"> IFERROR(Table1[[#This Row],[GP 2015]]/Table1[[#This Row],[Total Assets 2015]], "x")</f>
        <v>0.40132669983416247</v>
      </c>
      <c r="AS69" s="3">
        <f xml:space="preserve"> IFERROR(Table1[[#This Row],[GP 2016]]/Table1[[#This Row],[Total Assets 2016]], "x")</f>
        <v>0.41226215644820297</v>
      </c>
      <c r="AT69" s="3">
        <f xml:space="preserve"> IFERROR(Table1[[#This Row],[GP 2017]]/Table1[[#This Row],[Total Assets 2017]], "x")</f>
        <v>0.4616457461645746</v>
      </c>
      <c r="AU69" s="3">
        <f xml:space="preserve"> IFERROR(Table1[[#This Row],[GP 2018]]/Table1[[#This Row],[Total Assets 2018]], "x")</f>
        <v>0.47379310344827585</v>
      </c>
      <c r="AV69" s="3">
        <f xml:space="preserve"> IFERROR(Table1[[#This Row],[GP 2019]]/Table1[[#This Row],[Total Assets 2019]], "x")</f>
        <v>0.47097625329815307</v>
      </c>
      <c r="AW69" s="3">
        <f xml:space="preserve"> IFERROR(Table1[[#This Row],[GP 2020]]/Table1[[#This Row],[Total Assets 2020]], "x")</f>
        <v>0.43457300275482097</v>
      </c>
      <c r="AX69" s="3">
        <f xml:space="preserve"> IFERROR(Table1[[#This Row],[GP 2021]]/Table1[[#This Row],[Total Assets 2021]], "x")</f>
        <v>0.45390570021111892</v>
      </c>
      <c r="AY69" s="3">
        <f xml:space="preserve"> IFERROR(Table1[[#This Row],[GP TTM]]/Table1[[#This Row],[Total Assets TTM]], "x")</f>
        <v>0.45390570021111892</v>
      </c>
      <c r="BA69" s="3">
        <f xml:space="preserve"> IFERROR(ABS(Table1[[#This Row],[ROA 2013]]-Table1[[#This Row],[ROA 2012]]), "x")</f>
        <v>2.6292101318486361E-2</v>
      </c>
      <c r="BB69" s="3">
        <f xml:space="preserve"> IFERROR(ABS(Table1[[#This Row],[ROA 2014]]-Table1[[#This Row],[ROA 2013]]), "x")</f>
        <v>8.5866180293080463E-3</v>
      </c>
      <c r="BC69" s="3">
        <f xml:space="preserve"> IFERROR(ABS(Table1[[#This Row],[ROA 2015]]-Table1[[#This Row],[ROA 2014]]), "x")</f>
        <v>1.3411424404570771E-2</v>
      </c>
      <c r="BD69" s="3">
        <f xml:space="preserve"> IFERROR(ABS(Table1[[#This Row],[ROA 2016]]-Table1[[#This Row],[ROA 2015]]), "x")</f>
        <v>1.0935456614040495E-2</v>
      </c>
      <c r="BE69" s="3">
        <f xml:space="preserve"> IFERROR(ABS(Table1[[#This Row],[ROA 2017]]-Table1[[#This Row],[ROA 2016]]), "x")</f>
        <v>4.9383589716371634E-2</v>
      </c>
      <c r="BF69" s="3">
        <f xml:space="preserve"> IFERROR(ABS(Table1[[#This Row],[ROA 2018]]-Table1[[#This Row],[ROA 2017]]), "x")</f>
        <v>1.2147357283701254E-2</v>
      </c>
      <c r="BG69" s="3">
        <f xml:space="preserve"> IFERROR(ABS(Table1[[#This Row],[ROA 2019]]-Table1[[#This Row],[ROA 2018]]), "x")</f>
        <v>2.8168501501227849E-3</v>
      </c>
      <c r="BH69" s="3">
        <f xml:space="preserve"> IFERROR(ABS(Table1[[#This Row],[ROA 2020]]-Table1[[#This Row],[ROA 2019]]), "x")</f>
        <v>3.64032505433321E-2</v>
      </c>
      <c r="BI69" s="3">
        <f xml:space="preserve"> IFERROR(ABS(Table1[[#This Row],[ROA 2021]]-Table1[[#This Row],[ROA 2020]]), "x")</f>
        <v>1.9332697456297954E-2</v>
      </c>
      <c r="BJ69" s="3">
        <f xml:space="preserve"> IFERROR(AVERAGE(Table1[[#This Row],[ROA 2013-2012]:[ROA 2021-2020]]), "x")</f>
        <v>1.9923260612914599E-2</v>
      </c>
      <c r="BK69" s="3">
        <f>IFERROR(AVERAGE(Table1[[#This Row],[ROA 2012]:[ROA 2021]]), "x")</f>
        <v>0.43435781696156378</v>
      </c>
      <c r="BN69" s="1">
        <f>SUM(Table1[[#This Row],[B/M Rank]:[ROA Rank]])</f>
        <v>0</v>
      </c>
    </row>
    <row r="70" spans="1:66" x14ac:dyDescent="0.25">
      <c r="A70" s="1" t="s">
        <v>974</v>
      </c>
      <c r="B70" s="1" t="s">
        <v>975</v>
      </c>
      <c r="C70" s="1" t="s">
        <v>525</v>
      </c>
      <c r="D70" s="1" t="s">
        <v>11</v>
      </c>
      <c r="E70" s="1" t="s">
        <v>102</v>
      </c>
      <c r="F70" s="1">
        <v>63.7</v>
      </c>
      <c r="G70" s="19"/>
      <c r="H70" s="19"/>
      <c r="I70" s="19"/>
      <c r="J70" s="19"/>
      <c r="K70" s="1"/>
      <c r="L70" s="19"/>
      <c r="M70" s="1">
        <v>2012</v>
      </c>
      <c r="N70" s="1">
        <v>26.8</v>
      </c>
      <c r="O70" s="1">
        <v>4.2</v>
      </c>
      <c r="P70" s="1">
        <v>3.5</v>
      </c>
      <c r="Q70" s="1">
        <v>0.1</v>
      </c>
      <c r="R70" s="1">
        <v>4.3</v>
      </c>
      <c r="S70" s="1">
        <v>5.8</v>
      </c>
      <c r="T70" s="1">
        <v>2.8</v>
      </c>
      <c r="U70" s="1">
        <v>8</v>
      </c>
      <c r="V70" s="1">
        <v>19.7</v>
      </c>
      <c r="W70" s="1">
        <v>4.0999999999999996</v>
      </c>
      <c r="X70" s="1">
        <v>4.0999999999999996</v>
      </c>
      <c r="Z70" s="3">
        <f xml:space="preserve"> IFERROR(AVEDEV(Table1[[#This Row],[GP 2012]:[GP 2021]]) / Table1[[#This Row],[Avg GP]], "x")</f>
        <v>0.7745271122320303</v>
      </c>
      <c r="AA70" s="2">
        <f xml:space="preserve"> IFERROR(AVERAGE(Table1[[#This Row],[GP 2012]:[GP 2021]]), "x")</f>
        <v>7.9299999999999979</v>
      </c>
      <c r="AB70" s="11">
        <f>Table1[Equity]/Table1[Market Capital]</f>
        <v>0.10989010989010989</v>
      </c>
      <c r="AC70" s="1">
        <v>28.3</v>
      </c>
      <c r="AD70" s="1">
        <v>18</v>
      </c>
      <c r="AE70" s="1">
        <v>66.5</v>
      </c>
      <c r="AF70" s="1">
        <v>43.5</v>
      </c>
      <c r="AG70" s="1">
        <v>38</v>
      </c>
      <c r="AH70" s="1">
        <v>31.9</v>
      </c>
      <c r="AI70" s="1">
        <v>24.3</v>
      </c>
      <c r="AJ70" s="1">
        <v>24.9</v>
      </c>
      <c r="AK70" s="1">
        <v>28.1</v>
      </c>
      <c r="AL70" s="1">
        <v>36.799999999999997</v>
      </c>
      <c r="AM70" s="1">
        <v>36.799999999999997</v>
      </c>
      <c r="AN70" s="1">
        <v>7</v>
      </c>
      <c r="AO70" s="3">
        <f xml:space="preserve"> IFERROR(Table1[[#This Row],[GP 2012]]/Table1[[#This Row],[Total Assets 2012]], "x")</f>
        <v>0.94699646643109536</v>
      </c>
      <c r="AP70" s="3">
        <f xml:space="preserve"> IFERROR(Table1[[#This Row],[GP 2013]]/Table1[[#This Row],[Total Assets 2013]], "x")</f>
        <v>0.23333333333333334</v>
      </c>
      <c r="AQ70" s="3">
        <f xml:space="preserve"> IFERROR(Table1[[#This Row],[GP 2014]]/Table1[[#This Row],[Total Assets 2014]], "x")</f>
        <v>5.2631578947368418E-2</v>
      </c>
      <c r="AR70" s="3">
        <f xml:space="preserve"> IFERROR(Table1[[#This Row],[GP 2015]]/Table1[[#This Row],[Total Assets 2015]], "x")</f>
        <v>2.2988505747126436E-3</v>
      </c>
      <c r="AS70" s="3">
        <f xml:space="preserve"> IFERROR(Table1[[#This Row],[GP 2016]]/Table1[[#This Row],[Total Assets 2016]], "x")</f>
        <v>0.1131578947368421</v>
      </c>
      <c r="AT70" s="3">
        <f xml:space="preserve"> IFERROR(Table1[[#This Row],[GP 2017]]/Table1[[#This Row],[Total Assets 2017]], "x")</f>
        <v>0.18181818181818182</v>
      </c>
      <c r="AU70" s="3">
        <f xml:space="preserve"> IFERROR(Table1[[#This Row],[GP 2018]]/Table1[[#This Row],[Total Assets 2018]], "x")</f>
        <v>0.11522633744855966</v>
      </c>
      <c r="AV70" s="3">
        <f xml:space="preserve"> IFERROR(Table1[[#This Row],[GP 2019]]/Table1[[#This Row],[Total Assets 2019]], "x")</f>
        <v>0.32128514056224899</v>
      </c>
      <c r="AW70" s="3">
        <f xml:space="preserve"> IFERROR(Table1[[#This Row],[GP 2020]]/Table1[[#This Row],[Total Assets 2020]], "x")</f>
        <v>0.70106761565836295</v>
      </c>
      <c r="AX70" s="3">
        <f xml:space="preserve"> IFERROR(Table1[[#This Row],[GP 2021]]/Table1[[#This Row],[Total Assets 2021]], "x")</f>
        <v>0.11141304347826086</v>
      </c>
      <c r="AY70" s="3">
        <f xml:space="preserve"> IFERROR(Table1[[#This Row],[GP TTM]]/Table1[[#This Row],[Total Assets TTM]], "x")</f>
        <v>0.11141304347826086</v>
      </c>
      <c r="BA70" s="3">
        <f xml:space="preserve"> IFERROR(ABS(Table1[[#This Row],[ROA 2013]]-Table1[[#This Row],[ROA 2012]]), "x")</f>
        <v>0.71366313309776208</v>
      </c>
      <c r="BB70" s="3">
        <f xml:space="preserve"> IFERROR(ABS(Table1[[#This Row],[ROA 2014]]-Table1[[#This Row],[ROA 2013]]), "x")</f>
        <v>0.18070175438596492</v>
      </c>
      <c r="BC70" s="3">
        <f xml:space="preserve"> IFERROR(ABS(Table1[[#This Row],[ROA 2015]]-Table1[[#This Row],[ROA 2014]]), "x")</f>
        <v>5.0332728372655774E-2</v>
      </c>
      <c r="BD70" s="3">
        <f xml:space="preserve"> IFERROR(ABS(Table1[[#This Row],[ROA 2016]]-Table1[[#This Row],[ROA 2015]]), "x")</f>
        <v>0.11085904416212945</v>
      </c>
      <c r="BE70" s="3">
        <f xml:space="preserve"> IFERROR(ABS(Table1[[#This Row],[ROA 2017]]-Table1[[#This Row],[ROA 2016]]), "x")</f>
        <v>6.8660287081339727E-2</v>
      </c>
      <c r="BF70" s="3">
        <f xml:space="preserve"> IFERROR(ABS(Table1[[#This Row],[ROA 2018]]-Table1[[#This Row],[ROA 2017]]), "x")</f>
        <v>6.6591844369622163E-2</v>
      </c>
      <c r="BG70" s="3">
        <f xml:space="preserve"> IFERROR(ABS(Table1[[#This Row],[ROA 2019]]-Table1[[#This Row],[ROA 2018]]), "x")</f>
        <v>0.20605880311368935</v>
      </c>
      <c r="BH70" s="3">
        <f xml:space="preserve"> IFERROR(ABS(Table1[[#This Row],[ROA 2020]]-Table1[[#This Row],[ROA 2019]]), "x")</f>
        <v>0.37978247509611396</v>
      </c>
      <c r="BI70" s="3">
        <f xml:space="preserve"> IFERROR(ABS(Table1[[#This Row],[ROA 2021]]-Table1[[#This Row],[ROA 2020]]), "x")</f>
        <v>0.58965457218010209</v>
      </c>
      <c r="BJ70" s="3">
        <f xml:space="preserve"> IFERROR(AVERAGE(Table1[[#This Row],[ROA 2013-2012]:[ROA 2021-2020]]), "x")</f>
        <v>0.26292273798437549</v>
      </c>
      <c r="BK70" s="3">
        <f>IFERROR(AVERAGE(Table1[[#This Row],[ROA 2012]:[ROA 2021]]), "x")</f>
        <v>0.27792284429889658</v>
      </c>
      <c r="BN70" s="1">
        <f>SUM(Table1[[#This Row],[B/M Rank]:[ROA Rank]])</f>
        <v>0</v>
      </c>
    </row>
    <row r="71" spans="1:66" x14ac:dyDescent="0.25">
      <c r="A71" s="1" t="s">
        <v>1018</v>
      </c>
      <c r="B71" s="1" t="s">
        <v>1019</v>
      </c>
      <c r="C71" s="1" t="s">
        <v>1046</v>
      </c>
      <c r="D71" s="1" t="s">
        <v>263</v>
      </c>
      <c r="E71" s="1" t="s">
        <v>102</v>
      </c>
      <c r="F71" s="1">
        <v>65.510000000000005</v>
      </c>
      <c r="G71" s="19"/>
      <c r="H71" s="19"/>
      <c r="I71" s="19"/>
      <c r="J71" s="19"/>
      <c r="K71" s="1"/>
      <c r="L71" s="19"/>
      <c r="Z71" s="3" t="str">
        <f xml:space="preserve"> IFERROR(AVEDEV(Table1[[#This Row],[GP 2012]:[GP 2021]]) / Table1[[#This Row],[Avg GP]], "x")</f>
        <v>x</v>
      </c>
      <c r="AA71" s="2" t="str">
        <f xml:space="preserve"> IFERROR(AVERAGE(Table1[[#This Row],[GP 2012]:[GP 2021]]), "x")</f>
        <v>x</v>
      </c>
      <c r="AB71" s="11">
        <f>Table1[Equity]/Table1[Market Capital]</f>
        <v>0</v>
      </c>
      <c r="AO71" s="3" t="str">
        <f xml:space="preserve"> IFERROR(Table1[[#This Row],[GP 2012]]/Table1[[#This Row],[Total Assets 2012]], "x")</f>
        <v>x</v>
      </c>
      <c r="AP71" s="3" t="str">
        <f xml:space="preserve"> IFERROR(Table1[[#This Row],[GP 2013]]/Table1[[#This Row],[Total Assets 2013]], "x")</f>
        <v>x</v>
      </c>
      <c r="AQ71" s="3" t="str">
        <f xml:space="preserve"> IFERROR(Table1[[#This Row],[GP 2014]]/Table1[[#This Row],[Total Assets 2014]], "x")</f>
        <v>x</v>
      </c>
      <c r="AR71" s="3" t="str">
        <f xml:space="preserve"> IFERROR(Table1[[#This Row],[GP 2015]]/Table1[[#This Row],[Total Assets 2015]], "x")</f>
        <v>x</v>
      </c>
      <c r="AS71" s="3" t="str">
        <f xml:space="preserve"> IFERROR(Table1[[#This Row],[GP 2016]]/Table1[[#This Row],[Total Assets 2016]], "x")</f>
        <v>x</v>
      </c>
      <c r="AT71" s="3" t="str">
        <f xml:space="preserve"> IFERROR(Table1[[#This Row],[GP 2017]]/Table1[[#This Row],[Total Assets 2017]], "x")</f>
        <v>x</v>
      </c>
      <c r="AU71" s="3" t="str">
        <f xml:space="preserve"> IFERROR(Table1[[#This Row],[GP 2018]]/Table1[[#This Row],[Total Assets 2018]], "x")</f>
        <v>x</v>
      </c>
      <c r="AV71" s="3" t="str">
        <f xml:space="preserve"> IFERROR(Table1[[#This Row],[GP 2019]]/Table1[[#This Row],[Total Assets 2019]], "x")</f>
        <v>x</v>
      </c>
      <c r="AW71" s="3" t="str">
        <f xml:space="preserve"> IFERROR(Table1[[#This Row],[GP 2020]]/Table1[[#This Row],[Total Assets 2020]], "x")</f>
        <v>x</v>
      </c>
      <c r="AX71" s="3" t="str">
        <f xml:space="preserve"> IFERROR(Table1[[#This Row],[GP 2021]]/Table1[[#This Row],[Total Assets 2021]], "x")</f>
        <v>x</v>
      </c>
      <c r="AY71" s="3" t="str">
        <f xml:space="preserve"> IFERROR(Table1[[#This Row],[GP TTM]]/Table1[[#This Row],[Total Assets TTM]], "x")</f>
        <v>x</v>
      </c>
      <c r="BA71" s="3" t="str">
        <f xml:space="preserve"> IFERROR(ABS(Table1[[#This Row],[ROA 2013]]-Table1[[#This Row],[ROA 2012]]), "x")</f>
        <v>x</v>
      </c>
      <c r="BB71" s="3" t="str">
        <f xml:space="preserve"> IFERROR(ABS(Table1[[#This Row],[ROA 2014]]-Table1[[#This Row],[ROA 2013]]), "x")</f>
        <v>x</v>
      </c>
      <c r="BC71" s="3" t="str">
        <f xml:space="preserve"> IFERROR(ABS(Table1[[#This Row],[ROA 2015]]-Table1[[#This Row],[ROA 2014]]), "x")</f>
        <v>x</v>
      </c>
      <c r="BD71" s="3" t="str">
        <f xml:space="preserve"> IFERROR(ABS(Table1[[#This Row],[ROA 2016]]-Table1[[#This Row],[ROA 2015]]), "x")</f>
        <v>x</v>
      </c>
      <c r="BE71" s="3" t="str">
        <f xml:space="preserve"> IFERROR(ABS(Table1[[#This Row],[ROA 2017]]-Table1[[#This Row],[ROA 2016]]), "x")</f>
        <v>x</v>
      </c>
      <c r="BF71" s="3" t="str">
        <f xml:space="preserve"> IFERROR(ABS(Table1[[#This Row],[ROA 2018]]-Table1[[#This Row],[ROA 2017]]), "x")</f>
        <v>x</v>
      </c>
      <c r="BG71" s="3" t="str">
        <f xml:space="preserve"> IFERROR(ABS(Table1[[#This Row],[ROA 2019]]-Table1[[#This Row],[ROA 2018]]), "x")</f>
        <v>x</v>
      </c>
      <c r="BH71" s="3" t="str">
        <f xml:space="preserve"> IFERROR(ABS(Table1[[#This Row],[ROA 2020]]-Table1[[#This Row],[ROA 2019]]), "x")</f>
        <v>x</v>
      </c>
      <c r="BI71" s="3" t="str">
        <f xml:space="preserve"> IFERROR(ABS(Table1[[#This Row],[ROA 2021]]-Table1[[#This Row],[ROA 2020]]), "x")</f>
        <v>x</v>
      </c>
      <c r="BJ71" s="3" t="str">
        <f xml:space="preserve"> IFERROR(AVERAGE(Table1[[#This Row],[ROA 2013-2012]:[ROA 2021-2020]]), "x")</f>
        <v>x</v>
      </c>
      <c r="BK71" s="3" t="str">
        <f>IFERROR(AVERAGE(Table1[[#This Row],[ROA 2012]:[ROA 2021]]), "x")</f>
        <v>x</v>
      </c>
      <c r="BN71" s="1">
        <f>SUM(Table1[[#This Row],[B/M Rank]:[ROA Rank]])</f>
        <v>0</v>
      </c>
    </row>
    <row r="72" spans="1:66" x14ac:dyDescent="0.25">
      <c r="A72" s="1" t="s">
        <v>841</v>
      </c>
      <c r="B72" s="1" t="s">
        <v>842</v>
      </c>
      <c r="C72" s="1" t="s">
        <v>1038</v>
      </c>
      <c r="D72" s="1" t="s">
        <v>103</v>
      </c>
      <c r="E72" s="1" t="s">
        <v>102</v>
      </c>
      <c r="F72" s="1">
        <v>66.400000000000006</v>
      </c>
      <c r="G72" s="19"/>
      <c r="H72" s="19"/>
      <c r="I72" s="19"/>
      <c r="J72" s="19"/>
      <c r="K72" s="1"/>
      <c r="L72" s="19"/>
      <c r="M72" s="1" t="s">
        <v>1031</v>
      </c>
      <c r="N72" s="1">
        <v>15.2</v>
      </c>
      <c r="O72" s="1">
        <v>23.7</v>
      </c>
      <c r="P72" s="1">
        <v>35.1</v>
      </c>
      <c r="Q72" s="1">
        <v>42.7</v>
      </c>
      <c r="R72" s="1">
        <v>6.1</v>
      </c>
      <c r="S72" s="1">
        <v>66.5</v>
      </c>
      <c r="T72" s="1">
        <v>16.600000000000001</v>
      </c>
      <c r="U72" s="1">
        <v>24.8</v>
      </c>
      <c r="V72" s="1">
        <v>83.1</v>
      </c>
      <c r="W72" s="1">
        <v>29.8</v>
      </c>
      <c r="X72" s="1">
        <v>29.8</v>
      </c>
      <c r="Z72" s="3">
        <f xml:space="preserve"> IFERROR(AVEDEV(Table1[[#This Row],[GP 2012]:[GP 2021]]) / Table1[[#This Row],[Avg GP]], "x")</f>
        <v>0.52363213038416767</v>
      </c>
      <c r="AA72" s="2">
        <f xml:space="preserve"> IFERROR(AVERAGE(Table1[[#This Row],[GP 2012]:[GP 2021]]), "x")</f>
        <v>34.36</v>
      </c>
      <c r="AB72" s="11">
        <f>Table1[Equity]/Table1[Market Capital]</f>
        <v>2.3900602409638552</v>
      </c>
      <c r="AC72" s="1">
        <v>84.9</v>
      </c>
      <c r="AD72" s="1">
        <v>72.3</v>
      </c>
      <c r="AE72" s="1">
        <v>81.8</v>
      </c>
      <c r="AF72" s="1">
        <v>103.1</v>
      </c>
      <c r="AG72" s="1">
        <v>83.6</v>
      </c>
      <c r="AH72" s="1">
        <v>122.6</v>
      </c>
      <c r="AI72" s="1">
        <v>63.4</v>
      </c>
      <c r="AJ72" s="1">
        <v>73.3</v>
      </c>
      <c r="AK72" s="1">
        <v>131.4</v>
      </c>
      <c r="AL72" s="1">
        <v>179.5</v>
      </c>
      <c r="AM72" s="1">
        <v>179.5</v>
      </c>
      <c r="AN72" s="1">
        <v>158.69999999999999</v>
      </c>
      <c r="AO72" s="3">
        <f xml:space="preserve"> IFERROR(Table1[[#This Row],[GP 2012]]/Table1[[#This Row],[Total Assets 2012]], "x")</f>
        <v>0.17903415783274437</v>
      </c>
      <c r="AP72" s="3">
        <f xml:space="preserve"> IFERROR(Table1[[#This Row],[GP 2013]]/Table1[[#This Row],[Total Assets 2013]], "x")</f>
        <v>0.32780082987551867</v>
      </c>
      <c r="AQ72" s="3">
        <f xml:space="preserve"> IFERROR(Table1[[#This Row],[GP 2014]]/Table1[[#This Row],[Total Assets 2014]], "x")</f>
        <v>0.42909535452322739</v>
      </c>
      <c r="AR72" s="3">
        <f xml:space="preserve"> IFERROR(Table1[[#This Row],[GP 2015]]/Table1[[#This Row],[Total Assets 2015]], "x")</f>
        <v>0.41416100872938899</v>
      </c>
      <c r="AS72" s="3">
        <f xml:space="preserve"> IFERROR(Table1[[#This Row],[GP 2016]]/Table1[[#This Row],[Total Assets 2016]], "x")</f>
        <v>7.2966507177033499E-2</v>
      </c>
      <c r="AT72" s="3">
        <f xml:space="preserve"> IFERROR(Table1[[#This Row],[GP 2017]]/Table1[[#This Row],[Total Assets 2017]], "x")</f>
        <v>0.54241435562805873</v>
      </c>
      <c r="AU72" s="3">
        <f xml:space="preserve"> IFERROR(Table1[[#This Row],[GP 2018]]/Table1[[#This Row],[Total Assets 2018]], "x")</f>
        <v>0.26182965299684546</v>
      </c>
      <c r="AV72" s="3">
        <f xml:space="preserve"> IFERROR(Table1[[#This Row],[GP 2019]]/Table1[[#This Row],[Total Assets 2019]], "x")</f>
        <v>0.33833560709413374</v>
      </c>
      <c r="AW72" s="3">
        <f xml:space="preserve"> IFERROR(Table1[[#This Row],[GP 2020]]/Table1[[#This Row],[Total Assets 2020]], "x")</f>
        <v>0.63242009132420085</v>
      </c>
      <c r="AX72" s="3">
        <f xml:space="preserve"> IFERROR(Table1[[#This Row],[GP 2021]]/Table1[[#This Row],[Total Assets 2021]], "x")</f>
        <v>0.16601671309192201</v>
      </c>
      <c r="AY72" s="3">
        <f xml:space="preserve"> IFERROR(Table1[[#This Row],[GP TTM]]/Table1[[#This Row],[Total Assets TTM]], "x")</f>
        <v>0.16601671309192201</v>
      </c>
      <c r="BA72" s="3">
        <f xml:space="preserve"> IFERROR(ABS(Table1[[#This Row],[ROA 2013]]-Table1[[#This Row],[ROA 2012]]), "x")</f>
        <v>0.1487666720427743</v>
      </c>
      <c r="BB72" s="3">
        <f xml:space="preserve"> IFERROR(ABS(Table1[[#This Row],[ROA 2014]]-Table1[[#This Row],[ROA 2013]]), "x")</f>
        <v>0.10129452464770872</v>
      </c>
      <c r="BC72" s="3">
        <f xml:space="preserve"> IFERROR(ABS(Table1[[#This Row],[ROA 2015]]-Table1[[#This Row],[ROA 2014]]), "x")</f>
        <v>1.4934345793838399E-2</v>
      </c>
      <c r="BD72" s="3">
        <f xml:space="preserve"> IFERROR(ABS(Table1[[#This Row],[ROA 2016]]-Table1[[#This Row],[ROA 2015]]), "x")</f>
        <v>0.34119450155235548</v>
      </c>
      <c r="BE72" s="3">
        <f xml:space="preserve"> IFERROR(ABS(Table1[[#This Row],[ROA 2017]]-Table1[[#This Row],[ROA 2016]]), "x")</f>
        <v>0.46944784845102522</v>
      </c>
      <c r="BF72" s="3">
        <f xml:space="preserve"> IFERROR(ABS(Table1[[#This Row],[ROA 2018]]-Table1[[#This Row],[ROA 2017]]), "x")</f>
        <v>0.28058470263121327</v>
      </c>
      <c r="BG72" s="3">
        <f xml:space="preserve"> IFERROR(ABS(Table1[[#This Row],[ROA 2019]]-Table1[[#This Row],[ROA 2018]]), "x")</f>
        <v>7.6505954097288276E-2</v>
      </c>
      <c r="BH72" s="3">
        <f xml:space="preserve"> IFERROR(ABS(Table1[[#This Row],[ROA 2020]]-Table1[[#This Row],[ROA 2019]]), "x")</f>
        <v>0.29408448423006711</v>
      </c>
      <c r="BI72" s="3">
        <f xml:space="preserve"> IFERROR(ABS(Table1[[#This Row],[ROA 2021]]-Table1[[#This Row],[ROA 2020]]), "x")</f>
        <v>0.46640337823227884</v>
      </c>
      <c r="BJ72" s="3">
        <f xml:space="preserve"> IFERROR(AVERAGE(Table1[[#This Row],[ROA 2013-2012]:[ROA 2021-2020]]), "x")</f>
        <v>0.24369071240872772</v>
      </c>
      <c r="BK72" s="3">
        <f>IFERROR(AVERAGE(Table1[[#This Row],[ROA 2012]:[ROA 2021]]), "x")</f>
        <v>0.33640742782730737</v>
      </c>
      <c r="BN72" s="1">
        <f>SUM(Table1[[#This Row],[B/M Rank]:[ROA Rank]])</f>
        <v>0</v>
      </c>
    </row>
    <row r="73" spans="1:66" x14ac:dyDescent="0.25">
      <c r="A73" s="1" t="s">
        <v>948</v>
      </c>
      <c r="B73" s="1" t="s">
        <v>949</v>
      </c>
      <c r="C73" s="1" t="s">
        <v>109</v>
      </c>
      <c r="D73" s="1" t="s">
        <v>110</v>
      </c>
      <c r="E73" s="1" t="s">
        <v>102</v>
      </c>
      <c r="F73" s="1">
        <v>68.81</v>
      </c>
      <c r="G73" s="19"/>
      <c r="H73" s="19"/>
      <c r="I73" s="19"/>
      <c r="J73" s="19"/>
      <c r="K73" s="1"/>
      <c r="L73" s="19"/>
      <c r="M73" s="1">
        <v>2012</v>
      </c>
      <c r="N73" s="1">
        <v>11</v>
      </c>
      <c r="O73" s="1">
        <v>13.3</v>
      </c>
      <c r="P73" s="1">
        <v>13.5</v>
      </c>
      <c r="Q73" s="1">
        <v>15.8</v>
      </c>
      <c r="R73" s="1">
        <v>16.7</v>
      </c>
      <c r="S73" s="1">
        <v>15.7</v>
      </c>
      <c r="T73" s="1">
        <v>17.899999999999999</v>
      </c>
      <c r="U73" s="1">
        <v>17.5</v>
      </c>
      <c r="V73" s="1">
        <v>26.1</v>
      </c>
      <c r="W73" s="1">
        <v>46.1</v>
      </c>
      <c r="X73" s="1">
        <v>46.1</v>
      </c>
      <c r="Z73" s="3">
        <f xml:space="preserve"> IFERROR(AVEDEV(Table1[[#This Row],[GP 2012]:[GP 2021]]) / Table1[[#This Row],[Avg GP]], "x")</f>
        <v>0.34586776859504137</v>
      </c>
      <c r="AA73" s="2">
        <f xml:space="preserve"> IFERROR(AVERAGE(Table1[[#This Row],[GP 2012]:[GP 2021]]), "x")</f>
        <v>19.36</v>
      </c>
      <c r="AB73" s="11">
        <f>Table1[Equity]/Table1[Market Capital]</f>
        <v>0.28484231943031535</v>
      </c>
      <c r="AC73" s="1">
        <v>6.5</v>
      </c>
      <c r="AD73" s="1">
        <v>8.1</v>
      </c>
      <c r="AE73" s="1">
        <v>7.1</v>
      </c>
      <c r="AF73" s="1">
        <v>8.9</v>
      </c>
      <c r="AG73" s="1">
        <v>8.5</v>
      </c>
      <c r="AH73" s="1">
        <v>6.8</v>
      </c>
      <c r="AI73" s="1">
        <v>8</v>
      </c>
      <c r="AJ73" s="1">
        <v>7.3</v>
      </c>
      <c r="AK73" s="1">
        <v>27.2</v>
      </c>
      <c r="AL73" s="1">
        <v>29.1</v>
      </c>
      <c r="AM73" s="1">
        <v>29.1</v>
      </c>
      <c r="AN73" s="1">
        <v>19.600000000000001</v>
      </c>
      <c r="AO73" s="3">
        <f xml:space="preserve"> IFERROR(Table1[[#This Row],[GP 2012]]/Table1[[#This Row],[Total Assets 2012]], "x")</f>
        <v>1.6923076923076923</v>
      </c>
      <c r="AP73" s="3">
        <f xml:space="preserve"> IFERROR(Table1[[#This Row],[GP 2013]]/Table1[[#This Row],[Total Assets 2013]], "x")</f>
        <v>1.6419753086419755</v>
      </c>
      <c r="AQ73" s="3">
        <f xml:space="preserve"> IFERROR(Table1[[#This Row],[GP 2014]]/Table1[[#This Row],[Total Assets 2014]], "x")</f>
        <v>1.9014084507042255</v>
      </c>
      <c r="AR73" s="3">
        <f xml:space="preserve"> IFERROR(Table1[[#This Row],[GP 2015]]/Table1[[#This Row],[Total Assets 2015]], "x")</f>
        <v>1.7752808988764046</v>
      </c>
      <c r="AS73" s="3">
        <f xml:space="preserve"> IFERROR(Table1[[#This Row],[GP 2016]]/Table1[[#This Row],[Total Assets 2016]], "x")</f>
        <v>1.9647058823529411</v>
      </c>
      <c r="AT73" s="3">
        <f xml:space="preserve"> IFERROR(Table1[[#This Row],[GP 2017]]/Table1[[#This Row],[Total Assets 2017]], "x")</f>
        <v>2.3088235294117645</v>
      </c>
      <c r="AU73" s="3">
        <f xml:space="preserve"> IFERROR(Table1[[#This Row],[GP 2018]]/Table1[[#This Row],[Total Assets 2018]], "x")</f>
        <v>2.2374999999999998</v>
      </c>
      <c r="AV73" s="3">
        <f xml:space="preserve"> IFERROR(Table1[[#This Row],[GP 2019]]/Table1[[#This Row],[Total Assets 2019]], "x")</f>
        <v>2.397260273972603</v>
      </c>
      <c r="AW73" s="3">
        <f xml:space="preserve"> IFERROR(Table1[[#This Row],[GP 2020]]/Table1[[#This Row],[Total Assets 2020]], "x")</f>
        <v>0.9595588235294118</v>
      </c>
      <c r="AX73" s="3">
        <f xml:space="preserve"> IFERROR(Table1[[#This Row],[GP 2021]]/Table1[[#This Row],[Total Assets 2021]], "x")</f>
        <v>1.5841924398625429</v>
      </c>
      <c r="AY73" s="3">
        <f xml:space="preserve"> IFERROR(Table1[[#This Row],[GP TTM]]/Table1[[#This Row],[Total Assets TTM]], "x")</f>
        <v>1.5841924398625429</v>
      </c>
      <c r="BA73" s="3">
        <f xml:space="preserve"> IFERROR(ABS(Table1[[#This Row],[ROA 2013]]-Table1[[#This Row],[ROA 2012]]), "x")</f>
        <v>5.0332383665716796E-2</v>
      </c>
      <c r="BB73" s="3">
        <f xml:space="preserve"> IFERROR(ABS(Table1[[#This Row],[ROA 2014]]-Table1[[#This Row],[ROA 2013]]), "x")</f>
        <v>0.25943314206224999</v>
      </c>
      <c r="BC73" s="3">
        <f xml:space="preserve"> IFERROR(ABS(Table1[[#This Row],[ROA 2015]]-Table1[[#This Row],[ROA 2014]]), "x")</f>
        <v>0.12612755182782087</v>
      </c>
      <c r="BD73" s="3">
        <f xml:space="preserve"> IFERROR(ABS(Table1[[#This Row],[ROA 2016]]-Table1[[#This Row],[ROA 2015]]), "x")</f>
        <v>0.18942498347653647</v>
      </c>
      <c r="BE73" s="3">
        <f xml:space="preserve"> IFERROR(ABS(Table1[[#This Row],[ROA 2017]]-Table1[[#This Row],[ROA 2016]]), "x")</f>
        <v>0.34411764705882342</v>
      </c>
      <c r="BF73" s="3">
        <f xml:space="preserve"> IFERROR(ABS(Table1[[#This Row],[ROA 2018]]-Table1[[#This Row],[ROA 2017]]), "x")</f>
        <v>7.1323529411764675E-2</v>
      </c>
      <c r="BG73" s="3">
        <f xml:space="preserve"> IFERROR(ABS(Table1[[#This Row],[ROA 2019]]-Table1[[#This Row],[ROA 2018]]), "x")</f>
        <v>0.15976027397260317</v>
      </c>
      <c r="BH73" s="3">
        <f xml:space="preserve"> IFERROR(ABS(Table1[[#This Row],[ROA 2020]]-Table1[[#This Row],[ROA 2019]]), "x")</f>
        <v>1.4377014504431913</v>
      </c>
      <c r="BI73" s="3">
        <f xml:space="preserve"> IFERROR(ABS(Table1[[#This Row],[ROA 2021]]-Table1[[#This Row],[ROA 2020]]), "x")</f>
        <v>0.62463361633313108</v>
      </c>
      <c r="BJ73" s="3">
        <f xml:space="preserve"> IFERROR(AVERAGE(Table1[[#This Row],[ROA 2013-2012]:[ROA 2021-2020]]), "x")</f>
        <v>0.36253939758353754</v>
      </c>
      <c r="BK73" s="3">
        <f>IFERROR(AVERAGE(Table1[[#This Row],[ROA 2012]:[ROA 2021]]), "x")</f>
        <v>1.8463013299659565</v>
      </c>
      <c r="BN73" s="1">
        <f>SUM(Table1[[#This Row],[B/M Rank]:[ROA Rank]])</f>
        <v>0</v>
      </c>
    </row>
    <row r="74" spans="1:66" x14ac:dyDescent="0.25">
      <c r="A74" s="1" t="s">
        <v>810</v>
      </c>
      <c r="B74" s="1" t="s">
        <v>811</v>
      </c>
      <c r="C74" s="1" t="s">
        <v>812</v>
      </c>
      <c r="D74" s="1" t="s">
        <v>139</v>
      </c>
      <c r="E74" s="1" t="s">
        <v>102</v>
      </c>
      <c r="F74" s="1">
        <v>69.37</v>
      </c>
      <c r="G74" s="19"/>
      <c r="H74" s="19"/>
      <c r="I74" s="19"/>
      <c r="J74" s="19"/>
      <c r="K74" s="1"/>
      <c r="L74" s="19"/>
      <c r="M74" s="1" t="s">
        <v>1031</v>
      </c>
      <c r="N74" s="1">
        <v>57</v>
      </c>
      <c r="O74" s="1">
        <v>85.4</v>
      </c>
      <c r="P74" s="1">
        <v>104</v>
      </c>
      <c r="Q74" s="1">
        <v>68.599999999999994</v>
      </c>
      <c r="R74" s="1">
        <v>66.3</v>
      </c>
      <c r="S74" s="1">
        <v>76.599999999999994</v>
      </c>
      <c r="T74" s="1">
        <v>50.2</v>
      </c>
      <c r="U74" s="1">
        <v>52</v>
      </c>
      <c r="V74" s="1">
        <v>51.9</v>
      </c>
      <c r="W74" s="1">
        <v>45.8</v>
      </c>
      <c r="X74" s="1">
        <v>45.8</v>
      </c>
      <c r="Z74" s="3">
        <f xml:space="preserve"> IFERROR(AVEDEV(Table1[[#This Row],[GP 2012]:[GP 2021]]) / Table1[[#This Row],[Avg GP]], "x")</f>
        <v>0.2189115232593494</v>
      </c>
      <c r="AA74" s="2">
        <f xml:space="preserve"> IFERROR(AVERAGE(Table1[[#This Row],[GP 2012]:[GP 2021]]), "x")</f>
        <v>65.779999999999987</v>
      </c>
      <c r="AB74" s="11">
        <f>Table1[Equity]/Table1[Market Capital]</f>
        <v>2.969583393397722</v>
      </c>
      <c r="AC74" s="1">
        <v>365.8</v>
      </c>
      <c r="AD74" s="1">
        <v>352.5</v>
      </c>
      <c r="AE74" s="1">
        <v>379.8</v>
      </c>
      <c r="AF74" s="1">
        <v>301.3</v>
      </c>
      <c r="AG74" s="1">
        <v>420.8</v>
      </c>
      <c r="AH74" s="1">
        <v>437.9</v>
      </c>
      <c r="AI74" s="1">
        <v>381.8</v>
      </c>
      <c r="AJ74" s="1">
        <v>452.7</v>
      </c>
      <c r="AK74" s="1">
        <v>364.3</v>
      </c>
      <c r="AL74" s="1">
        <v>403.6</v>
      </c>
      <c r="AM74" s="1">
        <v>403.6</v>
      </c>
      <c r="AN74" s="1">
        <v>206</v>
      </c>
      <c r="AO74" s="3">
        <f xml:space="preserve"> IFERROR(Table1[[#This Row],[GP 2012]]/Table1[[#This Row],[Total Assets 2012]], "x")</f>
        <v>0.15582285401858939</v>
      </c>
      <c r="AP74" s="3">
        <f xml:space="preserve"> IFERROR(Table1[[#This Row],[GP 2013]]/Table1[[#This Row],[Total Assets 2013]], "x")</f>
        <v>0.2422695035460993</v>
      </c>
      <c r="AQ74" s="3">
        <f xml:space="preserve"> IFERROR(Table1[[#This Row],[GP 2014]]/Table1[[#This Row],[Total Assets 2014]], "x")</f>
        <v>0.27382833070036861</v>
      </c>
      <c r="AR74" s="3">
        <f xml:space="preserve"> IFERROR(Table1[[#This Row],[GP 2015]]/Table1[[#This Row],[Total Assets 2015]], "x")</f>
        <v>0.22768005310321934</v>
      </c>
      <c r="AS74" s="3">
        <f xml:space="preserve"> IFERROR(Table1[[#This Row],[GP 2016]]/Table1[[#This Row],[Total Assets 2016]], "x")</f>
        <v>0.1575570342205323</v>
      </c>
      <c r="AT74" s="3">
        <f xml:space="preserve"> IFERROR(Table1[[#This Row],[GP 2017]]/Table1[[#This Row],[Total Assets 2017]], "x")</f>
        <v>0.17492578214204155</v>
      </c>
      <c r="AU74" s="3">
        <f xml:space="preserve"> IFERROR(Table1[[#This Row],[GP 2018]]/Table1[[#This Row],[Total Assets 2018]], "x")</f>
        <v>0.13148245154531168</v>
      </c>
      <c r="AV74" s="3">
        <f xml:space="preserve"> IFERROR(Table1[[#This Row],[GP 2019]]/Table1[[#This Row],[Total Assets 2019]], "x")</f>
        <v>0.11486635741108903</v>
      </c>
      <c r="AW74" s="3">
        <f xml:space="preserve"> IFERROR(Table1[[#This Row],[GP 2020]]/Table1[[#This Row],[Total Assets 2020]], "x")</f>
        <v>0.14246500137249518</v>
      </c>
      <c r="AX74" s="3">
        <f xml:space="preserve"> IFERROR(Table1[[#This Row],[GP 2021]]/Table1[[#This Row],[Total Assets 2021]], "x")</f>
        <v>0.11347869177403368</v>
      </c>
      <c r="AY74" s="3">
        <f xml:space="preserve"> IFERROR(Table1[[#This Row],[GP TTM]]/Table1[[#This Row],[Total Assets TTM]], "x")</f>
        <v>0.11347869177403368</v>
      </c>
      <c r="BA74" s="3">
        <f xml:space="preserve"> IFERROR(ABS(Table1[[#This Row],[ROA 2013]]-Table1[[#This Row],[ROA 2012]]), "x")</f>
        <v>8.6446649527509911E-2</v>
      </c>
      <c r="BB74" s="3">
        <f xml:space="preserve"> IFERROR(ABS(Table1[[#This Row],[ROA 2014]]-Table1[[#This Row],[ROA 2013]]), "x")</f>
        <v>3.1558827154269303E-2</v>
      </c>
      <c r="BC74" s="3">
        <f xml:space="preserve"> IFERROR(ABS(Table1[[#This Row],[ROA 2015]]-Table1[[#This Row],[ROA 2014]]), "x")</f>
        <v>4.6148277597149262E-2</v>
      </c>
      <c r="BD74" s="3">
        <f xml:space="preserve"> IFERROR(ABS(Table1[[#This Row],[ROA 2016]]-Table1[[#This Row],[ROA 2015]]), "x")</f>
        <v>7.0123018882687044E-2</v>
      </c>
      <c r="BE74" s="3">
        <f xml:space="preserve"> IFERROR(ABS(Table1[[#This Row],[ROA 2017]]-Table1[[#This Row],[ROA 2016]]), "x")</f>
        <v>1.7368747921509248E-2</v>
      </c>
      <c r="BF74" s="3">
        <f xml:space="preserve"> IFERROR(ABS(Table1[[#This Row],[ROA 2018]]-Table1[[#This Row],[ROA 2017]]), "x")</f>
        <v>4.3443330596729862E-2</v>
      </c>
      <c r="BG74" s="3">
        <f xml:space="preserve"> IFERROR(ABS(Table1[[#This Row],[ROA 2019]]-Table1[[#This Row],[ROA 2018]]), "x")</f>
        <v>1.6616094134222659E-2</v>
      </c>
      <c r="BH74" s="3">
        <f xml:space="preserve"> IFERROR(ABS(Table1[[#This Row],[ROA 2020]]-Table1[[#This Row],[ROA 2019]]), "x")</f>
        <v>2.7598643961406155E-2</v>
      </c>
      <c r="BI74" s="3">
        <f xml:space="preserve"> IFERROR(ABS(Table1[[#This Row],[ROA 2021]]-Table1[[#This Row],[ROA 2020]]), "x")</f>
        <v>2.8986309598461504E-2</v>
      </c>
      <c r="BJ74" s="3">
        <f xml:space="preserve"> IFERROR(AVERAGE(Table1[[#This Row],[ROA 2013-2012]:[ROA 2021-2020]]), "x")</f>
        <v>4.0921099930438326E-2</v>
      </c>
      <c r="BK74" s="3">
        <f>IFERROR(AVERAGE(Table1[[#This Row],[ROA 2012]:[ROA 2021]]), "x")</f>
        <v>0.17343760598337801</v>
      </c>
      <c r="BN74" s="1">
        <f>SUM(Table1[[#This Row],[B/M Rank]:[ROA Rank]])</f>
        <v>0</v>
      </c>
    </row>
    <row r="75" spans="1:66" x14ac:dyDescent="0.25">
      <c r="A75" s="1" t="s">
        <v>540</v>
      </c>
      <c r="B75" s="1" t="s">
        <v>541</v>
      </c>
      <c r="C75" s="1" t="s">
        <v>542</v>
      </c>
      <c r="D75" s="1" t="s">
        <v>103</v>
      </c>
      <c r="E75" s="1" t="s">
        <v>102</v>
      </c>
      <c r="F75" s="1">
        <v>70.099999999999994</v>
      </c>
      <c r="G75" s="19"/>
      <c r="H75" s="19"/>
      <c r="I75" s="19"/>
      <c r="J75" s="19"/>
      <c r="K75" s="1"/>
      <c r="L75" s="19"/>
      <c r="M75" s="1">
        <v>2012</v>
      </c>
      <c r="N75" s="1">
        <v>12.3</v>
      </c>
      <c r="O75" s="1">
        <v>31.1</v>
      </c>
      <c r="P75" s="1">
        <v>41.6</v>
      </c>
      <c r="Q75" s="1">
        <v>65.2</v>
      </c>
      <c r="R75" s="1">
        <v>92.9</v>
      </c>
      <c r="S75" s="1">
        <v>128.5</v>
      </c>
      <c r="T75" s="1">
        <v>148.1</v>
      </c>
      <c r="U75" s="1">
        <v>153.5</v>
      </c>
      <c r="V75" s="1">
        <v>108.7</v>
      </c>
      <c r="W75" s="1">
        <v>110.6</v>
      </c>
      <c r="X75" s="1">
        <v>109.9</v>
      </c>
      <c r="Z75" s="3">
        <f xml:space="preserve"> IFERROR(AVEDEV(Table1[[#This Row],[GP 2012]:[GP 2021]]) / Table1[[#This Row],[Avg GP]], "x")</f>
        <v>0.46341736694677865</v>
      </c>
      <c r="AA75" s="2">
        <f xml:space="preserve"> IFERROR(AVERAGE(Table1[[#This Row],[GP 2012]:[GP 2021]]), "x")</f>
        <v>89.250000000000014</v>
      </c>
      <c r="AB75" s="11">
        <f>Table1[Equity]/Table1[Market Capital]</f>
        <v>2.4322396576319547</v>
      </c>
      <c r="AC75" s="1">
        <v>46.5</v>
      </c>
      <c r="AD75" s="1">
        <v>71.8</v>
      </c>
      <c r="AE75" s="1">
        <v>79.8</v>
      </c>
      <c r="AF75" s="1">
        <v>140.1</v>
      </c>
      <c r="AG75" s="1">
        <v>295.7</v>
      </c>
      <c r="AH75" s="1">
        <v>436.6</v>
      </c>
      <c r="AI75" s="1">
        <v>500.2</v>
      </c>
      <c r="AJ75" s="1">
        <v>614.9</v>
      </c>
      <c r="AK75" s="1">
        <v>675.1</v>
      </c>
      <c r="AL75" s="1">
        <v>819</v>
      </c>
      <c r="AM75" s="1">
        <v>756.7</v>
      </c>
      <c r="AN75" s="1">
        <v>170.5</v>
      </c>
      <c r="AO75" s="3">
        <f xml:space="preserve"> IFERROR(Table1[[#This Row],[GP 2012]]/Table1[[#This Row],[Total Assets 2012]], "x")</f>
        <v>0.26451612903225807</v>
      </c>
      <c r="AP75" s="3">
        <f xml:space="preserve"> IFERROR(Table1[[#This Row],[GP 2013]]/Table1[[#This Row],[Total Assets 2013]], "x")</f>
        <v>0.43314763231197773</v>
      </c>
      <c r="AQ75" s="3">
        <f xml:space="preserve"> IFERROR(Table1[[#This Row],[GP 2014]]/Table1[[#This Row],[Total Assets 2014]], "x")</f>
        <v>0.52130325814536349</v>
      </c>
      <c r="AR75" s="3">
        <f xml:space="preserve"> IFERROR(Table1[[#This Row],[GP 2015]]/Table1[[#This Row],[Total Assets 2015]], "x")</f>
        <v>0.46538187009279092</v>
      </c>
      <c r="AS75" s="3">
        <f xml:space="preserve"> IFERROR(Table1[[#This Row],[GP 2016]]/Table1[[#This Row],[Total Assets 2016]], "x")</f>
        <v>0.31416976665539403</v>
      </c>
      <c r="AT75" s="3">
        <f xml:space="preserve"> IFERROR(Table1[[#This Row],[GP 2017]]/Table1[[#This Row],[Total Assets 2017]], "x")</f>
        <v>0.29431974347228584</v>
      </c>
      <c r="AU75" s="3">
        <f xml:space="preserve"> IFERROR(Table1[[#This Row],[GP 2018]]/Table1[[#This Row],[Total Assets 2018]], "x")</f>
        <v>0.2960815673730508</v>
      </c>
      <c r="AV75" s="3">
        <f xml:space="preserve"> IFERROR(Table1[[#This Row],[GP 2019]]/Table1[[#This Row],[Total Assets 2019]], "x")</f>
        <v>0.24963408684338917</v>
      </c>
      <c r="AW75" s="3">
        <f xml:space="preserve"> IFERROR(Table1[[#This Row],[GP 2020]]/Table1[[#This Row],[Total Assets 2020]], "x")</f>
        <v>0.16101318323211375</v>
      </c>
      <c r="AX75" s="3">
        <f xml:space="preserve"> IFERROR(Table1[[#This Row],[GP 2021]]/Table1[[#This Row],[Total Assets 2021]], "x")</f>
        <v>0.13504273504273503</v>
      </c>
      <c r="AY75" s="3">
        <f xml:space="preserve"> IFERROR(Table1[[#This Row],[GP TTM]]/Table1[[#This Row],[Total Assets TTM]], "x")</f>
        <v>0.14523589269195189</v>
      </c>
      <c r="BA75" s="3">
        <f xml:space="preserve"> IFERROR(ABS(Table1[[#This Row],[ROA 2013]]-Table1[[#This Row],[ROA 2012]]), "x")</f>
        <v>0.16863150327971965</v>
      </c>
      <c r="BB75" s="3">
        <f xml:space="preserve"> IFERROR(ABS(Table1[[#This Row],[ROA 2014]]-Table1[[#This Row],[ROA 2013]]), "x")</f>
        <v>8.8155625833385765E-2</v>
      </c>
      <c r="BC75" s="3">
        <f xml:space="preserve"> IFERROR(ABS(Table1[[#This Row],[ROA 2015]]-Table1[[#This Row],[ROA 2014]]), "x")</f>
        <v>5.5921388052572574E-2</v>
      </c>
      <c r="BD75" s="3">
        <f xml:space="preserve"> IFERROR(ABS(Table1[[#This Row],[ROA 2016]]-Table1[[#This Row],[ROA 2015]]), "x")</f>
        <v>0.15121210343739688</v>
      </c>
      <c r="BE75" s="3">
        <f xml:space="preserve"> IFERROR(ABS(Table1[[#This Row],[ROA 2017]]-Table1[[#This Row],[ROA 2016]]), "x")</f>
        <v>1.985002318310819E-2</v>
      </c>
      <c r="BF75" s="3">
        <f xml:space="preserve"> IFERROR(ABS(Table1[[#This Row],[ROA 2018]]-Table1[[#This Row],[ROA 2017]]), "x")</f>
        <v>1.7618239007649583E-3</v>
      </c>
      <c r="BG75" s="3">
        <f xml:space="preserve"> IFERROR(ABS(Table1[[#This Row],[ROA 2019]]-Table1[[#This Row],[ROA 2018]]), "x")</f>
        <v>4.6447480529661633E-2</v>
      </c>
      <c r="BH75" s="3">
        <f xml:space="preserve"> IFERROR(ABS(Table1[[#This Row],[ROA 2020]]-Table1[[#This Row],[ROA 2019]]), "x")</f>
        <v>8.862090361127542E-2</v>
      </c>
      <c r="BI75" s="3">
        <f xml:space="preserve"> IFERROR(ABS(Table1[[#This Row],[ROA 2021]]-Table1[[#This Row],[ROA 2020]]), "x")</f>
        <v>2.5970448189378714E-2</v>
      </c>
      <c r="BJ75" s="3">
        <f xml:space="preserve"> IFERROR(AVERAGE(Table1[[#This Row],[ROA 2013-2012]:[ROA 2021-2020]]), "x")</f>
        <v>7.184125555747374E-2</v>
      </c>
      <c r="BK75" s="3">
        <f>IFERROR(AVERAGE(Table1[[#This Row],[ROA 2012]:[ROA 2021]]), "x")</f>
        <v>0.31346099722013587</v>
      </c>
      <c r="BN75" s="1">
        <f>SUM(Table1[[#This Row],[B/M Rank]:[ROA Rank]])</f>
        <v>0</v>
      </c>
    </row>
    <row r="76" spans="1:66" x14ac:dyDescent="0.25">
      <c r="A76" s="1" t="s">
        <v>715</v>
      </c>
      <c r="B76" s="1" t="s">
        <v>716</v>
      </c>
      <c r="C76" s="1" t="s">
        <v>12</v>
      </c>
      <c r="D76" s="1" t="s">
        <v>11</v>
      </c>
      <c r="E76" s="1" t="s">
        <v>102</v>
      </c>
      <c r="F76" s="1">
        <v>72.36</v>
      </c>
      <c r="G76" s="19"/>
      <c r="H76" s="19"/>
      <c r="I76" s="19"/>
      <c r="J76" s="19"/>
      <c r="K76" s="1"/>
      <c r="L76" s="19"/>
      <c r="M76" s="1">
        <v>2012</v>
      </c>
      <c r="N76" s="1">
        <v>19.899999999999999</v>
      </c>
      <c r="O76" s="1">
        <v>16.8</v>
      </c>
      <c r="P76" s="1">
        <v>21.8</v>
      </c>
      <c r="Q76" s="1">
        <v>26.8</v>
      </c>
      <c r="R76" s="1">
        <v>8.9</v>
      </c>
      <c r="S76" s="1">
        <v>33.799999999999997</v>
      </c>
      <c r="T76" s="1">
        <v>44.8</v>
      </c>
      <c r="U76" s="1">
        <v>41.2</v>
      </c>
      <c r="V76" s="1">
        <v>3.4</v>
      </c>
      <c r="W76" s="1">
        <v>13.5</v>
      </c>
      <c r="X76" s="1">
        <v>13.5</v>
      </c>
      <c r="Z76" s="3">
        <f xml:space="preserve"> IFERROR(AVEDEV(Table1[[#This Row],[GP 2012]:[GP 2021]]) / Table1[[#This Row],[Avg GP]], "x")</f>
        <v>0.46981377219575571</v>
      </c>
      <c r="AA76" s="2">
        <f xml:space="preserve"> IFERROR(AVERAGE(Table1[[#This Row],[GP 2012]:[GP 2021]]), "x")</f>
        <v>23.09</v>
      </c>
      <c r="AB76" s="11">
        <f>Table1[Equity]/Table1[Market Capital]</f>
        <v>2.6575456053067996</v>
      </c>
      <c r="AC76" s="1">
        <v>111.6</v>
      </c>
      <c r="AD76" s="1">
        <v>127.5</v>
      </c>
      <c r="AE76" s="1">
        <v>150.19999999999999</v>
      </c>
      <c r="AF76" s="1">
        <v>151.1</v>
      </c>
      <c r="AG76" s="1">
        <v>230.3</v>
      </c>
      <c r="AH76" s="1">
        <v>257.39999999999998</v>
      </c>
      <c r="AI76" s="1">
        <v>286.3</v>
      </c>
      <c r="AJ76" s="1">
        <v>293.10000000000002</v>
      </c>
      <c r="AK76" s="1">
        <v>210.7</v>
      </c>
      <c r="AL76" s="1">
        <v>198</v>
      </c>
      <c r="AM76" s="1">
        <v>198</v>
      </c>
      <c r="AN76" s="1">
        <v>192.3</v>
      </c>
      <c r="AO76" s="3">
        <f xml:space="preserve"> IFERROR(Table1[[#This Row],[GP 2012]]/Table1[[#This Row],[Total Assets 2012]], "x")</f>
        <v>0.17831541218637992</v>
      </c>
      <c r="AP76" s="3">
        <f xml:space="preserve"> IFERROR(Table1[[#This Row],[GP 2013]]/Table1[[#This Row],[Total Assets 2013]], "x")</f>
        <v>0.13176470588235295</v>
      </c>
      <c r="AQ76" s="3">
        <f xml:space="preserve"> IFERROR(Table1[[#This Row],[GP 2014]]/Table1[[#This Row],[Total Assets 2014]], "x")</f>
        <v>0.14513981358189082</v>
      </c>
      <c r="AR76" s="3">
        <f xml:space="preserve"> IFERROR(Table1[[#This Row],[GP 2015]]/Table1[[#This Row],[Total Assets 2015]], "x")</f>
        <v>0.17736598279285243</v>
      </c>
      <c r="AS76" s="3">
        <f xml:space="preserve"> IFERROR(Table1[[#This Row],[GP 2016]]/Table1[[#This Row],[Total Assets 2016]], "x")</f>
        <v>3.8645245332175421E-2</v>
      </c>
      <c r="AT76" s="3">
        <f xml:space="preserve"> IFERROR(Table1[[#This Row],[GP 2017]]/Table1[[#This Row],[Total Assets 2017]], "x")</f>
        <v>0.13131313131313133</v>
      </c>
      <c r="AU76" s="3">
        <f xml:space="preserve"> IFERROR(Table1[[#This Row],[GP 2018]]/Table1[[#This Row],[Total Assets 2018]], "x")</f>
        <v>0.15647921760391195</v>
      </c>
      <c r="AV76" s="3">
        <f xml:space="preserve"> IFERROR(Table1[[#This Row],[GP 2019]]/Table1[[#This Row],[Total Assets 2019]], "x")</f>
        <v>0.14056635960423064</v>
      </c>
      <c r="AW76" s="3">
        <f xml:space="preserve"> IFERROR(Table1[[#This Row],[GP 2020]]/Table1[[#This Row],[Total Assets 2020]], "x")</f>
        <v>1.613668723303275E-2</v>
      </c>
      <c r="AX76" s="3">
        <f xml:space="preserve"> IFERROR(Table1[[#This Row],[GP 2021]]/Table1[[#This Row],[Total Assets 2021]], "x")</f>
        <v>6.8181818181818177E-2</v>
      </c>
      <c r="AY76" s="3">
        <f xml:space="preserve"> IFERROR(Table1[[#This Row],[GP TTM]]/Table1[[#This Row],[Total Assets TTM]], "x")</f>
        <v>6.8181818181818177E-2</v>
      </c>
      <c r="BA76" s="3">
        <f xml:space="preserve"> IFERROR(ABS(Table1[[#This Row],[ROA 2013]]-Table1[[#This Row],[ROA 2012]]), "x")</f>
        <v>4.6550706304026968E-2</v>
      </c>
      <c r="BB76" s="3">
        <f xml:space="preserve"> IFERROR(ABS(Table1[[#This Row],[ROA 2014]]-Table1[[#This Row],[ROA 2013]]), "x")</f>
        <v>1.3375107699537869E-2</v>
      </c>
      <c r="BC76" s="3">
        <f xml:space="preserve"> IFERROR(ABS(Table1[[#This Row],[ROA 2015]]-Table1[[#This Row],[ROA 2014]]), "x")</f>
        <v>3.2226169210961608E-2</v>
      </c>
      <c r="BD76" s="3">
        <f xml:space="preserve"> IFERROR(ABS(Table1[[#This Row],[ROA 2016]]-Table1[[#This Row],[ROA 2015]]), "x")</f>
        <v>0.13872073746067701</v>
      </c>
      <c r="BE76" s="3">
        <f xml:space="preserve"> IFERROR(ABS(Table1[[#This Row],[ROA 2017]]-Table1[[#This Row],[ROA 2016]]), "x")</f>
        <v>9.2667885980955905E-2</v>
      </c>
      <c r="BF76" s="3">
        <f xml:space="preserve"> IFERROR(ABS(Table1[[#This Row],[ROA 2018]]-Table1[[#This Row],[ROA 2017]]), "x")</f>
        <v>2.5166086290780626E-2</v>
      </c>
      <c r="BG76" s="3">
        <f xml:space="preserve"> IFERROR(ABS(Table1[[#This Row],[ROA 2019]]-Table1[[#This Row],[ROA 2018]]), "x")</f>
        <v>1.5912857999681312E-2</v>
      </c>
      <c r="BH76" s="3">
        <f xml:space="preserve"> IFERROR(ABS(Table1[[#This Row],[ROA 2020]]-Table1[[#This Row],[ROA 2019]]), "x")</f>
        <v>0.1244296723711979</v>
      </c>
      <c r="BI76" s="3">
        <f xml:space="preserve"> IFERROR(ABS(Table1[[#This Row],[ROA 2021]]-Table1[[#This Row],[ROA 2020]]), "x")</f>
        <v>5.2045130948785427E-2</v>
      </c>
      <c r="BJ76" s="3">
        <f xml:space="preserve"> IFERROR(AVERAGE(Table1[[#This Row],[ROA 2013-2012]:[ROA 2021-2020]]), "x")</f>
        <v>6.0121594918511628E-2</v>
      </c>
      <c r="BK76" s="3">
        <f>IFERROR(AVERAGE(Table1[[#This Row],[ROA 2012]:[ROA 2021]]), "x")</f>
        <v>0.11839083737117764</v>
      </c>
      <c r="BN76" s="1">
        <f>SUM(Table1[[#This Row],[B/M Rank]:[ROA Rank]])</f>
        <v>0</v>
      </c>
    </row>
    <row r="77" spans="1:66" x14ac:dyDescent="0.25">
      <c r="A77" s="1" t="s">
        <v>980</v>
      </c>
      <c r="B77" s="1" t="s">
        <v>981</v>
      </c>
      <c r="C77" s="1" t="s">
        <v>1040</v>
      </c>
      <c r="D77" s="1" t="s">
        <v>130</v>
      </c>
      <c r="E77" s="1" t="s">
        <v>102</v>
      </c>
      <c r="F77" s="1">
        <v>72.75</v>
      </c>
      <c r="G77" s="19"/>
      <c r="H77" s="19"/>
      <c r="I77" s="19"/>
      <c r="J77" s="19"/>
      <c r="K77" s="1"/>
      <c r="L77" s="19"/>
      <c r="M77" s="1">
        <v>2014</v>
      </c>
      <c r="P77" s="1">
        <v>4.0999999999999996</v>
      </c>
      <c r="Q77" s="1">
        <v>6.4</v>
      </c>
      <c r="R77" s="1">
        <v>13.2</v>
      </c>
      <c r="S77" s="1">
        <v>21.5</v>
      </c>
      <c r="T77" s="1">
        <v>21.6</v>
      </c>
      <c r="U77" s="1">
        <v>21.5</v>
      </c>
      <c r="V77" s="1">
        <v>14.9</v>
      </c>
      <c r="W77" s="1">
        <v>23.9</v>
      </c>
      <c r="X77" s="1">
        <v>23.9</v>
      </c>
      <c r="Z77" s="3">
        <f xml:space="preserve"> IFERROR(AVEDEV(Table1[[#This Row],[GP 2012]:[GP 2021]]) / Table1[[#This Row],[Avg GP]], "x")</f>
        <v>0.39260424862313137</v>
      </c>
      <c r="AA77" s="2">
        <f xml:space="preserve"> IFERROR(AVERAGE(Table1[[#This Row],[GP 2012]:[GP 2021]]), "x")</f>
        <v>15.887500000000003</v>
      </c>
      <c r="AB77" s="11">
        <f>Table1[Equity]/Table1[Market Capital]</f>
        <v>1.1175257731958763</v>
      </c>
      <c r="AE77" s="1">
        <v>48.9</v>
      </c>
      <c r="AF77" s="1">
        <v>92.7</v>
      </c>
      <c r="AG77" s="1">
        <v>87.5</v>
      </c>
      <c r="AH77" s="1">
        <v>127.8</v>
      </c>
      <c r="AI77" s="1">
        <v>214.1</v>
      </c>
      <c r="AJ77" s="1">
        <v>260.7</v>
      </c>
      <c r="AK77" s="1">
        <v>367.6</v>
      </c>
      <c r="AL77" s="1">
        <v>446.6</v>
      </c>
      <c r="AM77" s="1">
        <v>446.6</v>
      </c>
      <c r="AN77" s="1">
        <v>81.3</v>
      </c>
      <c r="AO77" s="3" t="str">
        <f xml:space="preserve"> IFERROR(Table1[[#This Row],[GP 2012]]/Table1[[#This Row],[Total Assets 2012]], "x")</f>
        <v>x</v>
      </c>
      <c r="AP77" s="3" t="str">
        <f xml:space="preserve"> IFERROR(Table1[[#This Row],[GP 2013]]/Table1[[#This Row],[Total Assets 2013]], "x")</f>
        <v>x</v>
      </c>
      <c r="AQ77" s="3">
        <f xml:space="preserve"> IFERROR(Table1[[#This Row],[GP 2014]]/Table1[[#This Row],[Total Assets 2014]], "x")</f>
        <v>8.3844580777096112E-2</v>
      </c>
      <c r="AR77" s="3">
        <f xml:space="preserve"> IFERROR(Table1[[#This Row],[GP 2015]]/Table1[[#This Row],[Total Assets 2015]], "x")</f>
        <v>6.9039913700107883E-2</v>
      </c>
      <c r="AS77" s="3">
        <f xml:space="preserve"> IFERROR(Table1[[#This Row],[GP 2016]]/Table1[[#This Row],[Total Assets 2016]], "x")</f>
        <v>0.15085714285714286</v>
      </c>
      <c r="AT77" s="3">
        <f xml:space="preserve"> IFERROR(Table1[[#This Row],[GP 2017]]/Table1[[#This Row],[Total Assets 2017]], "x")</f>
        <v>0.16823161189358374</v>
      </c>
      <c r="AU77" s="3">
        <f xml:space="preserve"> IFERROR(Table1[[#This Row],[GP 2018]]/Table1[[#This Row],[Total Assets 2018]], "x")</f>
        <v>0.10088743577767399</v>
      </c>
      <c r="AV77" s="3">
        <f xml:space="preserve"> IFERROR(Table1[[#This Row],[GP 2019]]/Table1[[#This Row],[Total Assets 2019]], "x")</f>
        <v>8.2470272343690074E-2</v>
      </c>
      <c r="AW77" s="3">
        <f xml:space="preserve"> IFERROR(Table1[[#This Row],[GP 2020]]/Table1[[#This Row],[Total Assets 2020]], "x")</f>
        <v>4.0533188248095757E-2</v>
      </c>
      <c r="AX77" s="3">
        <f xml:space="preserve"> IFERROR(Table1[[#This Row],[GP 2021]]/Table1[[#This Row],[Total Assets 2021]], "x")</f>
        <v>5.3515450067174196E-2</v>
      </c>
      <c r="AY77" s="3">
        <f xml:space="preserve"> IFERROR(Table1[[#This Row],[GP TTM]]/Table1[[#This Row],[Total Assets TTM]], "x")</f>
        <v>5.3515450067174196E-2</v>
      </c>
      <c r="BA77" s="3" t="str">
        <f xml:space="preserve"> IFERROR(ABS(Table1[[#This Row],[ROA 2013]]-Table1[[#This Row],[ROA 2012]]), "x")</f>
        <v>x</v>
      </c>
      <c r="BB77" s="3" t="str">
        <f xml:space="preserve"> IFERROR(ABS(Table1[[#This Row],[ROA 2014]]-Table1[[#This Row],[ROA 2013]]), "x")</f>
        <v>x</v>
      </c>
      <c r="BC77" s="3">
        <f xml:space="preserve"> IFERROR(ABS(Table1[[#This Row],[ROA 2015]]-Table1[[#This Row],[ROA 2014]]), "x")</f>
        <v>1.4804667076988229E-2</v>
      </c>
      <c r="BD77" s="3">
        <f xml:space="preserve"> IFERROR(ABS(Table1[[#This Row],[ROA 2016]]-Table1[[#This Row],[ROA 2015]]), "x")</f>
        <v>8.1817229157034974E-2</v>
      </c>
      <c r="BE77" s="3">
        <f xml:space="preserve"> IFERROR(ABS(Table1[[#This Row],[ROA 2017]]-Table1[[#This Row],[ROA 2016]]), "x")</f>
        <v>1.7374469036440882E-2</v>
      </c>
      <c r="BF77" s="3">
        <f xml:space="preserve"> IFERROR(ABS(Table1[[#This Row],[ROA 2018]]-Table1[[#This Row],[ROA 2017]]), "x")</f>
        <v>6.7344176115909746E-2</v>
      </c>
      <c r="BG77" s="3">
        <f xml:space="preserve"> IFERROR(ABS(Table1[[#This Row],[ROA 2019]]-Table1[[#This Row],[ROA 2018]]), "x")</f>
        <v>1.8417163433983919E-2</v>
      </c>
      <c r="BH77" s="3">
        <f xml:space="preserve"> IFERROR(ABS(Table1[[#This Row],[ROA 2020]]-Table1[[#This Row],[ROA 2019]]), "x")</f>
        <v>4.1937084095594317E-2</v>
      </c>
      <c r="BI77" s="3">
        <f xml:space="preserve"> IFERROR(ABS(Table1[[#This Row],[ROA 2021]]-Table1[[#This Row],[ROA 2020]]), "x")</f>
        <v>1.2982261819078439E-2</v>
      </c>
      <c r="BJ77" s="3">
        <f xml:space="preserve"> IFERROR(AVERAGE(Table1[[#This Row],[ROA 2013-2012]:[ROA 2021-2020]]), "x")</f>
        <v>3.6382435819290078E-2</v>
      </c>
      <c r="BK77" s="3">
        <f>IFERROR(AVERAGE(Table1[[#This Row],[ROA 2012]:[ROA 2021]]), "x")</f>
        <v>9.3672449458070572E-2</v>
      </c>
      <c r="BN77" s="1">
        <f>SUM(Table1[[#This Row],[B/M Rank]:[ROA Rank]])</f>
        <v>0</v>
      </c>
    </row>
    <row r="78" spans="1:66" x14ac:dyDescent="0.25">
      <c r="A78" s="1" t="s">
        <v>1004</v>
      </c>
      <c r="B78" s="1" t="s">
        <v>1005</v>
      </c>
      <c r="C78" s="1" t="s">
        <v>161</v>
      </c>
      <c r="D78" s="1" t="s">
        <v>110</v>
      </c>
      <c r="E78" s="1" t="s">
        <v>102</v>
      </c>
      <c r="F78" s="1">
        <v>73.459999999999994</v>
      </c>
      <c r="G78" s="19"/>
      <c r="H78" s="19"/>
      <c r="I78" s="19"/>
      <c r="J78" s="19"/>
      <c r="K78" s="1"/>
      <c r="L78" s="19"/>
      <c r="M78" s="1">
        <v>2012</v>
      </c>
      <c r="N78" s="1">
        <v>11.6</v>
      </c>
      <c r="O78" s="1">
        <v>10.1</v>
      </c>
      <c r="P78" s="1">
        <v>11.1</v>
      </c>
      <c r="Q78" s="1">
        <v>10.8</v>
      </c>
      <c r="R78" s="1">
        <v>23.2</v>
      </c>
      <c r="S78" s="1">
        <v>24.3</v>
      </c>
      <c r="T78" s="1">
        <v>25.2</v>
      </c>
      <c r="U78" s="1">
        <v>28</v>
      </c>
      <c r="V78" s="1">
        <v>27.2</v>
      </c>
      <c r="W78" s="1">
        <v>23.9</v>
      </c>
      <c r="X78" s="1">
        <v>27.2</v>
      </c>
      <c r="Z78" s="3">
        <f xml:space="preserve"> IFERROR(AVEDEV(Table1[[#This Row],[GP 2012]:[GP 2021]]) / Table1[[#This Row],[Avg GP]], "x")</f>
        <v>0.35373592630501544</v>
      </c>
      <c r="AA78" s="2">
        <f xml:space="preserve"> IFERROR(AVERAGE(Table1[[#This Row],[GP 2012]:[GP 2021]]), "x")</f>
        <v>19.54</v>
      </c>
      <c r="AB78" s="11">
        <f>Table1[Equity]/Table1[Market Capital]</f>
        <v>0.65205554043016611</v>
      </c>
      <c r="AC78" s="1">
        <v>27.7</v>
      </c>
      <c r="AD78" s="1">
        <v>26.1</v>
      </c>
      <c r="AE78" s="1">
        <v>26</v>
      </c>
      <c r="AF78" s="1">
        <v>38.200000000000003</v>
      </c>
      <c r="AG78" s="1">
        <v>40.1</v>
      </c>
      <c r="AH78" s="1">
        <v>40.4</v>
      </c>
      <c r="AI78" s="1">
        <v>44.8</v>
      </c>
      <c r="AJ78" s="1">
        <v>57.4</v>
      </c>
      <c r="AK78" s="1">
        <v>64.599999999999994</v>
      </c>
      <c r="AL78" s="1">
        <v>64</v>
      </c>
      <c r="AM78" s="1">
        <v>66.599999999999994</v>
      </c>
      <c r="AN78" s="1">
        <v>47.9</v>
      </c>
      <c r="AO78" s="3">
        <f xml:space="preserve"> IFERROR(Table1[[#This Row],[GP 2012]]/Table1[[#This Row],[Total Assets 2012]], "x")</f>
        <v>0.41877256317689532</v>
      </c>
      <c r="AP78" s="3">
        <f xml:space="preserve"> IFERROR(Table1[[#This Row],[GP 2013]]/Table1[[#This Row],[Total Assets 2013]], "x")</f>
        <v>0.38697318007662834</v>
      </c>
      <c r="AQ78" s="3">
        <f xml:space="preserve"> IFERROR(Table1[[#This Row],[GP 2014]]/Table1[[#This Row],[Total Assets 2014]], "x")</f>
        <v>0.42692307692307691</v>
      </c>
      <c r="AR78" s="3">
        <f xml:space="preserve"> IFERROR(Table1[[#This Row],[GP 2015]]/Table1[[#This Row],[Total Assets 2015]], "x")</f>
        <v>0.28272251308900526</v>
      </c>
      <c r="AS78" s="3">
        <f xml:space="preserve"> IFERROR(Table1[[#This Row],[GP 2016]]/Table1[[#This Row],[Total Assets 2016]], "x")</f>
        <v>0.57855361596009969</v>
      </c>
      <c r="AT78" s="3">
        <f xml:space="preserve"> IFERROR(Table1[[#This Row],[GP 2017]]/Table1[[#This Row],[Total Assets 2017]], "x")</f>
        <v>0.60148514851485158</v>
      </c>
      <c r="AU78" s="3">
        <f xml:space="preserve"> IFERROR(Table1[[#This Row],[GP 2018]]/Table1[[#This Row],[Total Assets 2018]], "x")</f>
        <v>0.5625</v>
      </c>
      <c r="AV78" s="3">
        <f xml:space="preserve"> IFERROR(Table1[[#This Row],[GP 2019]]/Table1[[#This Row],[Total Assets 2019]], "x")</f>
        <v>0.48780487804878048</v>
      </c>
      <c r="AW78" s="3">
        <f xml:space="preserve"> IFERROR(Table1[[#This Row],[GP 2020]]/Table1[[#This Row],[Total Assets 2020]], "x")</f>
        <v>0.4210526315789474</v>
      </c>
      <c r="AX78" s="3">
        <f xml:space="preserve"> IFERROR(Table1[[#This Row],[GP 2021]]/Table1[[#This Row],[Total Assets 2021]], "x")</f>
        <v>0.37343749999999998</v>
      </c>
      <c r="AY78" s="3">
        <f xml:space="preserve"> IFERROR(Table1[[#This Row],[GP TTM]]/Table1[[#This Row],[Total Assets TTM]], "x")</f>
        <v>0.40840840840840842</v>
      </c>
      <c r="BA78" s="3">
        <f xml:space="preserve"> IFERROR(ABS(Table1[[#This Row],[ROA 2013]]-Table1[[#This Row],[ROA 2012]]), "x")</f>
        <v>3.1799383100266976E-2</v>
      </c>
      <c r="BB78" s="3">
        <f xml:space="preserve"> IFERROR(ABS(Table1[[#This Row],[ROA 2014]]-Table1[[#This Row],[ROA 2013]]), "x")</f>
        <v>3.9949896846448563E-2</v>
      </c>
      <c r="BC78" s="3">
        <f xml:space="preserve"> IFERROR(ABS(Table1[[#This Row],[ROA 2015]]-Table1[[#This Row],[ROA 2014]]), "x")</f>
        <v>0.14420056383407165</v>
      </c>
      <c r="BD78" s="3">
        <f xml:space="preserve"> IFERROR(ABS(Table1[[#This Row],[ROA 2016]]-Table1[[#This Row],[ROA 2015]]), "x")</f>
        <v>0.29583110287109443</v>
      </c>
      <c r="BE78" s="3">
        <f xml:space="preserve"> IFERROR(ABS(Table1[[#This Row],[ROA 2017]]-Table1[[#This Row],[ROA 2016]]), "x")</f>
        <v>2.2931532554751888E-2</v>
      </c>
      <c r="BF78" s="3">
        <f xml:space="preserve"> IFERROR(ABS(Table1[[#This Row],[ROA 2018]]-Table1[[#This Row],[ROA 2017]]), "x")</f>
        <v>3.8985148514851575E-2</v>
      </c>
      <c r="BG78" s="3">
        <f xml:space="preserve"> IFERROR(ABS(Table1[[#This Row],[ROA 2019]]-Table1[[#This Row],[ROA 2018]]), "x")</f>
        <v>7.4695121951219523E-2</v>
      </c>
      <c r="BH78" s="3">
        <f xml:space="preserve"> IFERROR(ABS(Table1[[#This Row],[ROA 2020]]-Table1[[#This Row],[ROA 2019]]), "x")</f>
        <v>6.6752246469833076E-2</v>
      </c>
      <c r="BI78" s="3">
        <f xml:space="preserve"> IFERROR(ABS(Table1[[#This Row],[ROA 2021]]-Table1[[#This Row],[ROA 2020]]), "x")</f>
        <v>4.7615131578947423E-2</v>
      </c>
      <c r="BJ78" s="3">
        <f xml:space="preserve"> IFERROR(AVERAGE(Table1[[#This Row],[ROA 2013-2012]:[ROA 2021-2020]]), "x")</f>
        <v>8.4751125302387251E-2</v>
      </c>
      <c r="BK78" s="3">
        <f>IFERROR(AVERAGE(Table1[[#This Row],[ROA 2012]:[ROA 2021]]), "x")</f>
        <v>0.45402251073682842</v>
      </c>
      <c r="BN78" s="1">
        <f>SUM(Table1[[#This Row],[B/M Rank]:[ROA Rank]])</f>
        <v>0</v>
      </c>
    </row>
    <row r="79" spans="1:66" x14ac:dyDescent="0.25">
      <c r="A79" s="1" t="s">
        <v>962</v>
      </c>
      <c r="B79" s="1" t="s">
        <v>963</v>
      </c>
      <c r="C79" s="1" t="s">
        <v>262</v>
      </c>
      <c r="D79" s="1" t="s">
        <v>263</v>
      </c>
      <c r="E79" s="1" t="s">
        <v>102</v>
      </c>
      <c r="F79" s="1">
        <v>75.06</v>
      </c>
      <c r="G79" s="19"/>
      <c r="H79" s="19"/>
      <c r="I79" s="19"/>
      <c r="J79" s="19"/>
      <c r="K79" s="1"/>
      <c r="L79" s="19"/>
      <c r="M79" s="1">
        <v>2012</v>
      </c>
      <c r="N79" s="1">
        <v>8.9</v>
      </c>
      <c r="O79" s="1">
        <v>9</v>
      </c>
      <c r="P79" s="1">
        <v>12.8</v>
      </c>
      <c r="Q79" s="1">
        <v>16.7</v>
      </c>
      <c r="R79" s="1">
        <v>16.8</v>
      </c>
      <c r="S79" s="1">
        <v>14.5</v>
      </c>
      <c r="T79" s="1">
        <v>17.899999999999999</v>
      </c>
      <c r="U79" s="1">
        <v>18.399999999999999</v>
      </c>
      <c r="V79" s="1">
        <v>16.5</v>
      </c>
      <c r="W79" s="1">
        <v>18.899999999999999</v>
      </c>
      <c r="X79" s="1">
        <v>19.2</v>
      </c>
      <c r="Z79" s="3">
        <f xml:space="preserve"> IFERROR(AVEDEV(Table1[[#This Row],[GP 2012]:[GP 2021]]) / Table1[[#This Row],[Avg GP]], "x")</f>
        <v>0.19893617021276591</v>
      </c>
      <c r="AA79" s="2">
        <f xml:space="preserve"> IFERROR(AVERAGE(Table1[[#This Row],[GP 2012]:[GP 2021]]), "x")</f>
        <v>15.040000000000001</v>
      </c>
      <c r="AB79" s="11">
        <f>Table1[Equity]/Table1[Market Capital]</f>
        <v>0.75806021849187311</v>
      </c>
      <c r="AC79" s="1">
        <v>64.3</v>
      </c>
      <c r="AD79" s="1">
        <v>66.099999999999994</v>
      </c>
      <c r="AE79" s="1">
        <v>83.5</v>
      </c>
      <c r="AF79" s="1">
        <v>77.5</v>
      </c>
      <c r="AG79" s="1">
        <v>80.900000000000006</v>
      </c>
      <c r="AH79" s="1">
        <v>104.6</v>
      </c>
      <c r="AI79" s="1">
        <v>109.6</v>
      </c>
      <c r="AJ79" s="1">
        <v>119.5</v>
      </c>
      <c r="AK79" s="1">
        <v>112.6</v>
      </c>
      <c r="AL79" s="1">
        <v>113.3</v>
      </c>
      <c r="AM79" s="1">
        <v>111.3</v>
      </c>
      <c r="AN79" s="1">
        <v>56.9</v>
      </c>
      <c r="AO79" s="3">
        <f xml:space="preserve"> IFERROR(Table1[[#This Row],[GP 2012]]/Table1[[#This Row],[Total Assets 2012]], "x")</f>
        <v>0.13841368584758942</v>
      </c>
      <c r="AP79" s="3">
        <f xml:space="preserve"> IFERROR(Table1[[#This Row],[GP 2013]]/Table1[[#This Row],[Total Assets 2013]], "x")</f>
        <v>0.13615733736762481</v>
      </c>
      <c r="AQ79" s="3">
        <f xml:space="preserve"> IFERROR(Table1[[#This Row],[GP 2014]]/Table1[[#This Row],[Total Assets 2014]], "x")</f>
        <v>0.15329341317365269</v>
      </c>
      <c r="AR79" s="3">
        <f xml:space="preserve"> IFERROR(Table1[[#This Row],[GP 2015]]/Table1[[#This Row],[Total Assets 2015]], "x")</f>
        <v>0.21548387096774194</v>
      </c>
      <c r="AS79" s="3">
        <f xml:space="preserve"> IFERROR(Table1[[#This Row],[GP 2016]]/Table1[[#This Row],[Total Assets 2016]], "x")</f>
        <v>0.207663782447466</v>
      </c>
      <c r="AT79" s="3">
        <f xml:space="preserve"> IFERROR(Table1[[#This Row],[GP 2017]]/Table1[[#This Row],[Total Assets 2017]], "x")</f>
        <v>0.13862332695984705</v>
      </c>
      <c r="AU79" s="3">
        <f xml:space="preserve"> IFERROR(Table1[[#This Row],[GP 2018]]/Table1[[#This Row],[Total Assets 2018]], "x")</f>
        <v>0.16332116788321169</v>
      </c>
      <c r="AV79" s="3">
        <f xml:space="preserve"> IFERROR(Table1[[#This Row],[GP 2019]]/Table1[[#This Row],[Total Assets 2019]], "x")</f>
        <v>0.15397489539748951</v>
      </c>
      <c r="AW79" s="3">
        <f xml:space="preserve"> IFERROR(Table1[[#This Row],[GP 2020]]/Table1[[#This Row],[Total Assets 2020]], "x")</f>
        <v>0.14653641207815277</v>
      </c>
      <c r="AX79" s="3">
        <f xml:space="preserve"> IFERROR(Table1[[#This Row],[GP 2021]]/Table1[[#This Row],[Total Assets 2021]], "x")</f>
        <v>0.16681376875551632</v>
      </c>
      <c r="AY79" s="3">
        <f xml:space="preserve"> IFERROR(Table1[[#This Row],[GP TTM]]/Table1[[#This Row],[Total Assets TTM]], "x")</f>
        <v>0.1725067385444744</v>
      </c>
      <c r="BA79" s="3">
        <f xml:space="preserve"> IFERROR(ABS(Table1[[#This Row],[ROA 2013]]-Table1[[#This Row],[ROA 2012]]), "x")</f>
        <v>2.256348479964615E-3</v>
      </c>
      <c r="BB79" s="3">
        <f xml:space="preserve"> IFERROR(ABS(Table1[[#This Row],[ROA 2014]]-Table1[[#This Row],[ROA 2013]]), "x")</f>
        <v>1.7136075806027884E-2</v>
      </c>
      <c r="BC79" s="3">
        <f xml:space="preserve"> IFERROR(ABS(Table1[[#This Row],[ROA 2015]]-Table1[[#This Row],[ROA 2014]]), "x")</f>
        <v>6.2190457794089243E-2</v>
      </c>
      <c r="BD79" s="3">
        <f xml:space="preserve"> IFERROR(ABS(Table1[[#This Row],[ROA 2016]]-Table1[[#This Row],[ROA 2015]]), "x")</f>
        <v>7.8200885202759363E-3</v>
      </c>
      <c r="BE79" s="3">
        <f xml:space="preserve"> IFERROR(ABS(Table1[[#This Row],[ROA 2017]]-Table1[[#This Row],[ROA 2016]]), "x")</f>
        <v>6.9040455487618946E-2</v>
      </c>
      <c r="BF79" s="3">
        <f xml:space="preserve"> IFERROR(ABS(Table1[[#This Row],[ROA 2018]]-Table1[[#This Row],[ROA 2017]]), "x")</f>
        <v>2.4697840923364633E-2</v>
      </c>
      <c r="BG79" s="3">
        <f xml:space="preserve"> IFERROR(ABS(Table1[[#This Row],[ROA 2019]]-Table1[[#This Row],[ROA 2018]]), "x")</f>
        <v>9.3462724857221735E-3</v>
      </c>
      <c r="BH79" s="3">
        <f xml:space="preserve"> IFERROR(ABS(Table1[[#This Row],[ROA 2020]]-Table1[[#This Row],[ROA 2019]]), "x")</f>
        <v>7.4384833193367472E-3</v>
      </c>
      <c r="BI79" s="3">
        <f xml:space="preserve"> IFERROR(ABS(Table1[[#This Row],[ROA 2021]]-Table1[[#This Row],[ROA 2020]]), "x")</f>
        <v>2.0277356677363551E-2</v>
      </c>
      <c r="BJ79" s="3">
        <f xml:space="preserve"> IFERROR(AVERAGE(Table1[[#This Row],[ROA 2013-2012]:[ROA 2021-2020]]), "x")</f>
        <v>2.4467042165973747E-2</v>
      </c>
      <c r="BK79" s="3">
        <f>IFERROR(AVERAGE(Table1[[#This Row],[ROA 2012]:[ROA 2021]]), "x")</f>
        <v>0.16202816608782919</v>
      </c>
      <c r="BN79" s="1">
        <f>SUM(Table1[[#This Row],[B/M Rank]:[ROA Rank]])</f>
        <v>0</v>
      </c>
    </row>
    <row r="80" spans="1:66" x14ac:dyDescent="0.25">
      <c r="A80" s="1" t="s">
        <v>1010</v>
      </c>
      <c r="B80" s="1" t="s">
        <v>1011</v>
      </c>
      <c r="C80" s="1" t="s">
        <v>336</v>
      </c>
      <c r="D80" s="1" t="s">
        <v>116</v>
      </c>
      <c r="E80" s="1" t="s">
        <v>102</v>
      </c>
      <c r="F80" s="1">
        <v>77.91</v>
      </c>
      <c r="G80" s="19"/>
      <c r="H80" s="19"/>
      <c r="I80" s="19"/>
      <c r="J80" s="19"/>
      <c r="K80" s="1"/>
      <c r="L80" s="19"/>
      <c r="M80" s="1">
        <v>2012</v>
      </c>
      <c r="N80" s="1">
        <v>85.5</v>
      </c>
      <c r="O80" s="1">
        <v>103.3</v>
      </c>
      <c r="P80" s="1">
        <v>96.7</v>
      </c>
      <c r="Q80" s="1">
        <v>104.6</v>
      </c>
      <c r="R80" s="1">
        <v>124.1</v>
      </c>
      <c r="S80" s="1">
        <v>130.6</v>
      </c>
      <c r="T80" s="1">
        <v>74.8</v>
      </c>
      <c r="U80" s="1">
        <v>83.9</v>
      </c>
      <c r="V80" s="1">
        <v>106.5</v>
      </c>
      <c r="W80" s="1">
        <v>82.3</v>
      </c>
      <c r="X80" s="1">
        <v>53.4</v>
      </c>
      <c r="Z80" s="3">
        <f xml:space="preserve"> IFERROR(AVEDEV(Table1[[#This Row],[GP 2012]:[GP 2021]]) / Table1[[#This Row],[Avg GP]], "x")</f>
        <v>0.14703214753602742</v>
      </c>
      <c r="AA80" s="2">
        <f xml:space="preserve"> IFERROR(AVERAGE(Table1[[#This Row],[GP 2012]:[GP 2021]]), "x")</f>
        <v>99.22999999999999</v>
      </c>
      <c r="AB80" s="11">
        <f>Table1[Equity]/Table1[Market Capital]</f>
        <v>0.33885252214093187</v>
      </c>
      <c r="AC80" s="1">
        <v>675.4</v>
      </c>
      <c r="AD80" s="1">
        <v>663</v>
      </c>
      <c r="AE80" s="1">
        <v>576.1</v>
      </c>
      <c r="AF80" s="1">
        <v>762.6</v>
      </c>
      <c r="AG80" s="1">
        <v>882.5</v>
      </c>
      <c r="AH80" s="1">
        <v>888.5</v>
      </c>
      <c r="AI80" s="1">
        <v>947</v>
      </c>
      <c r="AJ80" s="1">
        <v>913.3</v>
      </c>
      <c r="AK80" s="1">
        <v>898.9</v>
      </c>
      <c r="AL80" s="1">
        <v>686.3</v>
      </c>
      <c r="AM80" s="1">
        <v>488.3</v>
      </c>
      <c r="AN80" s="1">
        <v>26.4</v>
      </c>
      <c r="AO80" s="3">
        <f xml:space="preserve"> IFERROR(Table1[[#This Row],[GP 2012]]/Table1[[#This Row],[Total Assets 2012]], "x")</f>
        <v>0.12659164939295234</v>
      </c>
      <c r="AP80" s="3">
        <f xml:space="preserve"> IFERROR(Table1[[#This Row],[GP 2013]]/Table1[[#This Row],[Total Assets 2013]], "x")</f>
        <v>0.15580693815987934</v>
      </c>
      <c r="AQ80" s="3">
        <f xml:space="preserve"> IFERROR(Table1[[#This Row],[GP 2014]]/Table1[[#This Row],[Total Assets 2014]], "x")</f>
        <v>0.16785280333275474</v>
      </c>
      <c r="AR80" s="3">
        <f xml:space="preserve"> IFERROR(Table1[[#This Row],[GP 2015]]/Table1[[#This Row],[Total Assets 2015]], "x")</f>
        <v>0.13716233936532912</v>
      </c>
      <c r="AS80" s="3">
        <f xml:space="preserve"> IFERROR(Table1[[#This Row],[GP 2016]]/Table1[[#This Row],[Total Assets 2016]], "x")</f>
        <v>0.14062322946175637</v>
      </c>
      <c r="AT80" s="3">
        <f xml:space="preserve"> IFERROR(Table1[[#This Row],[GP 2017]]/Table1[[#This Row],[Total Assets 2017]], "x")</f>
        <v>0.1469893078221722</v>
      </c>
      <c r="AU80" s="3">
        <f xml:space="preserve"> IFERROR(Table1[[#This Row],[GP 2018]]/Table1[[#This Row],[Total Assets 2018]], "x")</f>
        <v>7.898627243928194E-2</v>
      </c>
      <c r="AV80" s="3">
        <f xml:space="preserve"> IFERROR(Table1[[#This Row],[GP 2019]]/Table1[[#This Row],[Total Assets 2019]], "x")</f>
        <v>9.1864666593671318E-2</v>
      </c>
      <c r="AW80" s="3">
        <f xml:space="preserve"> IFERROR(Table1[[#This Row],[GP 2020]]/Table1[[#This Row],[Total Assets 2020]], "x")</f>
        <v>0.11847813994882635</v>
      </c>
      <c r="AX80" s="3">
        <f xml:space="preserve"> IFERROR(Table1[[#This Row],[GP 2021]]/Table1[[#This Row],[Total Assets 2021]], "x")</f>
        <v>0.11991840303074458</v>
      </c>
      <c r="AY80" s="3">
        <f xml:space="preserve"> IFERROR(Table1[[#This Row],[GP TTM]]/Table1[[#This Row],[Total Assets TTM]], "x")</f>
        <v>0.10935900061437641</v>
      </c>
      <c r="BA80" s="3">
        <f xml:space="preserve"> IFERROR(ABS(Table1[[#This Row],[ROA 2013]]-Table1[[#This Row],[ROA 2012]]), "x")</f>
        <v>2.9215288766927E-2</v>
      </c>
      <c r="BB80" s="3">
        <f xml:space="preserve"> IFERROR(ABS(Table1[[#This Row],[ROA 2014]]-Table1[[#This Row],[ROA 2013]]), "x")</f>
        <v>1.2045865172875397E-2</v>
      </c>
      <c r="BC80" s="3">
        <f xml:space="preserve"> IFERROR(ABS(Table1[[#This Row],[ROA 2015]]-Table1[[#This Row],[ROA 2014]]), "x")</f>
        <v>3.0690463967425613E-2</v>
      </c>
      <c r="BD80" s="3">
        <f xml:space="preserve"> IFERROR(ABS(Table1[[#This Row],[ROA 2016]]-Table1[[#This Row],[ROA 2015]]), "x")</f>
        <v>3.4608900964272493E-3</v>
      </c>
      <c r="BE80" s="3">
        <f xml:space="preserve"> IFERROR(ABS(Table1[[#This Row],[ROA 2017]]-Table1[[#This Row],[ROA 2016]]), "x")</f>
        <v>6.3660783604158333E-3</v>
      </c>
      <c r="BF80" s="3">
        <f xml:space="preserve"> IFERROR(ABS(Table1[[#This Row],[ROA 2018]]-Table1[[#This Row],[ROA 2017]]), "x")</f>
        <v>6.8003035382890265E-2</v>
      </c>
      <c r="BG80" s="3">
        <f xml:space="preserve"> IFERROR(ABS(Table1[[#This Row],[ROA 2019]]-Table1[[#This Row],[ROA 2018]]), "x")</f>
        <v>1.2878394154389378E-2</v>
      </c>
      <c r="BH80" s="3">
        <f xml:space="preserve"> IFERROR(ABS(Table1[[#This Row],[ROA 2020]]-Table1[[#This Row],[ROA 2019]]), "x")</f>
        <v>2.6613473355155029E-2</v>
      </c>
      <c r="BI80" s="3">
        <f xml:space="preserve"> IFERROR(ABS(Table1[[#This Row],[ROA 2021]]-Table1[[#This Row],[ROA 2020]]), "x")</f>
        <v>1.4402630819182333E-3</v>
      </c>
      <c r="BJ80" s="3">
        <f xml:space="preserve"> IFERROR(AVERAGE(Table1[[#This Row],[ROA 2013-2012]:[ROA 2021-2020]]), "x")</f>
        <v>2.1190416926491557E-2</v>
      </c>
      <c r="BK80" s="3">
        <f>IFERROR(AVERAGE(Table1[[#This Row],[ROA 2012]:[ROA 2021]]), "x")</f>
        <v>0.12842737495473683</v>
      </c>
      <c r="BN80" s="1">
        <f>SUM(Table1[[#This Row],[B/M Rank]:[ROA Rank]])</f>
        <v>0</v>
      </c>
    </row>
    <row r="81" spans="1:66" x14ac:dyDescent="0.25">
      <c r="A81" s="1" t="s">
        <v>1012</v>
      </c>
      <c r="B81" s="1" t="s">
        <v>1013</v>
      </c>
      <c r="C81" s="1" t="s">
        <v>262</v>
      </c>
      <c r="D81" s="1" t="s">
        <v>263</v>
      </c>
      <c r="E81" s="1" t="s">
        <v>102</v>
      </c>
      <c r="F81" s="1">
        <v>78.94</v>
      </c>
      <c r="G81" s="19"/>
      <c r="H81" s="19"/>
      <c r="I81" s="19"/>
      <c r="J81" s="19"/>
      <c r="K81" s="1"/>
      <c r="L81" s="19"/>
      <c r="M81" s="1">
        <v>2012</v>
      </c>
      <c r="O81" s="1">
        <v>50.4</v>
      </c>
      <c r="P81" s="1">
        <v>59.6</v>
      </c>
      <c r="Q81" s="1">
        <v>57.5</v>
      </c>
      <c r="R81" s="1">
        <v>48.5</v>
      </c>
      <c r="S81" s="1">
        <v>46.9</v>
      </c>
      <c r="T81" s="1">
        <v>46.1</v>
      </c>
      <c r="U81" s="1">
        <v>38.5</v>
      </c>
      <c r="V81" s="1">
        <v>36.4</v>
      </c>
      <c r="W81" s="1">
        <v>44.9</v>
      </c>
      <c r="X81" s="1">
        <v>49</v>
      </c>
      <c r="Z81" s="3">
        <f xml:space="preserve"> IFERROR(AVEDEV(Table1[[#This Row],[GP 2012]:[GP 2021]]) / Table1[[#This Row],[Avg GP]], "x")</f>
        <v>0.11857379767827531</v>
      </c>
      <c r="AA81" s="2">
        <f xml:space="preserve"> IFERROR(AVERAGE(Table1[[#This Row],[GP 2012]:[GP 2021]]), "x")</f>
        <v>47.644444444444439</v>
      </c>
      <c r="AB81" s="11">
        <f>Table1[Equity]/Table1[Market Capital]</f>
        <v>0.71319989865720801</v>
      </c>
      <c r="AD81" s="1">
        <v>88.8</v>
      </c>
      <c r="AE81" s="1">
        <v>107.6</v>
      </c>
      <c r="AF81" s="1">
        <v>124.3</v>
      </c>
      <c r="AG81" s="1">
        <v>111.8</v>
      </c>
      <c r="AH81" s="1">
        <v>146.1</v>
      </c>
      <c r="AI81" s="1">
        <v>101.2</v>
      </c>
      <c r="AJ81" s="1">
        <v>85.9</v>
      </c>
      <c r="AK81" s="1">
        <v>68.599999999999994</v>
      </c>
      <c r="AL81" s="1">
        <v>90.1</v>
      </c>
      <c r="AM81" s="1">
        <v>104.3</v>
      </c>
      <c r="AN81" s="1">
        <v>56.3</v>
      </c>
      <c r="AO81" s="3" t="str">
        <f xml:space="preserve"> IFERROR(Table1[[#This Row],[GP 2012]]/Table1[[#This Row],[Total Assets 2012]], "x")</f>
        <v>x</v>
      </c>
      <c r="AP81" s="3">
        <f xml:space="preserve"> IFERROR(Table1[[#This Row],[GP 2013]]/Table1[[#This Row],[Total Assets 2013]], "x")</f>
        <v>0.56756756756756754</v>
      </c>
      <c r="AQ81" s="3">
        <f xml:space="preserve"> IFERROR(Table1[[#This Row],[GP 2014]]/Table1[[#This Row],[Total Assets 2014]], "x")</f>
        <v>0.55390334572490707</v>
      </c>
      <c r="AR81" s="3">
        <f xml:space="preserve"> IFERROR(Table1[[#This Row],[GP 2015]]/Table1[[#This Row],[Total Assets 2015]], "x")</f>
        <v>0.46259050683829445</v>
      </c>
      <c r="AS81" s="3">
        <f xml:space="preserve"> IFERROR(Table1[[#This Row],[GP 2016]]/Table1[[#This Row],[Total Assets 2016]], "x")</f>
        <v>0.4338103756708408</v>
      </c>
      <c r="AT81" s="3">
        <f xml:space="preserve"> IFERROR(Table1[[#This Row],[GP 2017]]/Table1[[#This Row],[Total Assets 2017]], "x")</f>
        <v>0.3210130047912389</v>
      </c>
      <c r="AU81" s="3">
        <f xml:space="preserve"> IFERROR(Table1[[#This Row],[GP 2018]]/Table1[[#This Row],[Total Assets 2018]], "x")</f>
        <v>0.45553359683794464</v>
      </c>
      <c r="AV81" s="3">
        <f xml:space="preserve"> IFERROR(Table1[[#This Row],[GP 2019]]/Table1[[#This Row],[Total Assets 2019]], "x")</f>
        <v>0.44819557625145517</v>
      </c>
      <c r="AW81" s="3">
        <f xml:space="preserve"> IFERROR(Table1[[#This Row],[GP 2020]]/Table1[[#This Row],[Total Assets 2020]], "x")</f>
        <v>0.53061224489795922</v>
      </c>
      <c r="AX81" s="3">
        <f xml:space="preserve"> IFERROR(Table1[[#This Row],[GP 2021]]/Table1[[#This Row],[Total Assets 2021]], "x")</f>
        <v>0.49833518312985575</v>
      </c>
      <c r="AY81" s="3">
        <f xml:space="preserve"> IFERROR(Table1[[#This Row],[GP TTM]]/Table1[[#This Row],[Total Assets TTM]], "x")</f>
        <v>0.46979865771812079</v>
      </c>
      <c r="BA81" s="3" t="str">
        <f xml:space="preserve"> IFERROR(ABS(Table1[[#This Row],[ROA 2013]]-Table1[[#This Row],[ROA 2012]]), "x")</f>
        <v>x</v>
      </c>
      <c r="BB81" s="3">
        <f xml:space="preserve"> IFERROR(ABS(Table1[[#This Row],[ROA 2014]]-Table1[[#This Row],[ROA 2013]]), "x")</f>
        <v>1.3664221842660473E-2</v>
      </c>
      <c r="BC81" s="3">
        <f xml:space="preserve"> IFERROR(ABS(Table1[[#This Row],[ROA 2015]]-Table1[[#This Row],[ROA 2014]]), "x")</f>
        <v>9.1312838886612624E-2</v>
      </c>
      <c r="BD81" s="3">
        <f xml:space="preserve"> IFERROR(ABS(Table1[[#This Row],[ROA 2016]]-Table1[[#This Row],[ROA 2015]]), "x")</f>
        <v>2.8780131167453649E-2</v>
      </c>
      <c r="BE81" s="3">
        <f xml:space="preserve"> IFERROR(ABS(Table1[[#This Row],[ROA 2017]]-Table1[[#This Row],[ROA 2016]]), "x")</f>
        <v>0.1127973708796019</v>
      </c>
      <c r="BF81" s="3">
        <f xml:space="preserve"> IFERROR(ABS(Table1[[#This Row],[ROA 2018]]-Table1[[#This Row],[ROA 2017]]), "x")</f>
        <v>0.13452059204670574</v>
      </c>
      <c r="BG81" s="3">
        <f xml:space="preserve"> IFERROR(ABS(Table1[[#This Row],[ROA 2019]]-Table1[[#This Row],[ROA 2018]]), "x")</f>
        <v>7.3380205864894688E-3</v>
      </c>
      <c r="BH81" s="3">
        <f xml:space="preserve"> IFERROR(ABS(Table1[[#This Row],[ROA 2020]]-Table1[[#This Row],[ROA 2019]]), "x")</f>
        <v>8.2416668646504043E-2</v>
      </c>
      <c r="BI81" s="3">
        <f xml:space="preserve"> IFERROR(ABS(Table1[[#This Row],[ROA 2021]]-Table1[[#This Row],[ROA 2020]]), "x")</f>
        <v>3.2277061768103465E-2</v>
      </c>
      <c r="BJ81" s="3">
        <f xml:space="preserve"> IFERROR(AVERAGE(Table1[[#This Row],[ROA 2013-2012]:[ROA 2021-2020]]), "x")</f>
        <v>6.2888363228016414E-2</v>
      </c>
      <c r="BK81" s="3">
        <f>IFERROR(AVERAGE(Table1[[#This Row],[ROA 2012]:[ROA 2021]]), "x")</f>
        <v>0.47461793352334042</v>
      </c>
      <c r="BN81" s="1">
        <f>SUM(Table1[[#This Row],[B/M Rank]:[ROA Rank]])</f>
        <v>0</v>
      </c>
    </row>
    <row r="82" spans="1:66" x14ac:dyDescent="0.25">
      <c r="A82" s="1" t="s">
        <v>861</v>
      </c>
      <c r="B82" s="1" t="s">
        <v>862</v>
      </c>
      <c r="C82" s="1" t="s">
        <v>115</v>
      </c>
      <c r="D82" s="1" t="s">
        <v>116</v>
      </c>
      <c r="E82" s="1" t="s">
        <v>102</v>
      </c>
      <c r="F82" s="1">
        <v>80.56</v>
      </c>
      <c r="G82" s="19"/>
      <c r="H82" s="19"/>
      <c r="I82" s="19"/>
      <c r="J82" s="19"/>
      <c r="K82" s="1"/>
      <c r="L82" s="19"/>
      <c r="M82" s="1">
        <v>2012</v>
      </c>
      <c r="N82" s="1" t="s">
        <v>1035</v>
      </c>
      <c r="O82" s="1" t="s">
        <v>1035</v>
      </c>
      <c r="P82" s="1" t="s">
        <v>1035</v>
      </c>
      <c r="Q82" s="1">
        <v>0.3</v>
      </c>
      <c r="R82" s="1">
        <v>9.9</v>
      </c>
      <c r="S82" s="1">
        <v>8.6999999999999993</v>
      </c>
      <c r="T82" s="1">
        <v>7.4</v>
      </c>
      <c r="U82" s="1">
        <v>9.8000000000000007</v>
      </c>
      <c r="V82" s="1">
        <v>12.3</v>
      </c>
      <c r="W82" s="1">
        <v>18.8</v>
      </c>
      <c r="X82" s="1">
        <v>18.8</v>
      </c>
      <c r="Z82" s="3">
        <f xml:space="preserve"> IFERROR(AVEDEV(Table1[[#This Row],[GP 2012]:[GP 2021]]) / Table1[[#This Row],[Avg GP]], "x")</f>
        <v>0.36904761904761918</v>
      </c>
      <c r="AA82" s="2">
        <f xml:space="preserve"> IFERROR(AVERAGE(Table1[[#This Row],[GP 2012]:[GP 2021]]), "x")</f>
        <v>9.5999999999999979</v>
      </c>
      <c r="AB82" s="11">
        <f>Table1[Equity]/Table1[Market Capital]</f>
        <v>0.36246276067527305</v>
      </c>
      <c r="AC82" s="1">
        <v>16.3</v>
      </c>
      <c r="AD82" s="1">
        <v>11.3</v>
      </c>
      <c r="AE82" s="1">
        <v>11.2</v>
      </c>
      <c r="AF82" s="1">
        <v>7.6</v>
      </c>
      <c r="AG82" s="1">
        <v>17.399999999999999</v>
      </c>
      <c r="AH82" s="1">
        <v>16.5</v>
      </c>
      <c r="AI82" s="1">
        <v>15.8</v>
      </c>
      <c r="AJ82" s="1">
        <v>19.899999999999999</v>
      </c>
      <c r="AK82" s="1">
        <v>30</v>
      </c>
      <c r="AL82" s="1">
        <v>42.5</v>
      </c>
      <c r="AM82" s="1">
        <v>42.5</v>
      </c>
      <c r="AN82" s="1">
        <v>29.2</v>
      </c>
      <c r="AO82" s="3" t="str">
        <f xml:space="preserve"> IFERROR(Table1[[#This Row],[GP 2012]]/Table1[[#This Row],[Total Assets 2012]], "x")</f>
        <v>x</v>
      </c>
      <c r="AP82" s="3" t="str">
        <f xml:space="preserve"> IFERROR(Table1[[#This Row],[GP 2013]]/Table1[[#This Row],[Total Assets 2013]], "x")</f>
        <v>x</v>
      </c>
      <c r="AQ82" s="3" t="str">
        <f xml:space="preserve"> IFERROR(Table1[[#This Row],[GP 2014]]/Table1[[#This Row],[Total Assets 2014]], "x")</f>
        <v>x</v>
      </c>
      <c r="AR82" s="3">
        <f xml:space="preserve"> IFERROR(Table1[[#This Row],[GP 2015]]/Table1[[#This Row],[Total Assets 2015]], "x")</f>
        <v>3.9473684210526314E-2</v>
      </c>
      <c r="AS82" s="3">
        <f xml:space="preserve"> IFERROR(Table1[[#This Row],[GP 2016]]/Table1[[#This Row],[Total Assets 2016]], "x")</f>
        <v>0.56896551724137934</v>
      </c>
      <c r="AT82" s="3">
        <f xml:space="preserve"> IFERROR(Table1[[#This Row],[GP 2017]]/Table1[[#This Row],[Total Assets 2017]], "x")</f>
        <v>0.52727272727272723</v>
      </c>
      <c r="AU82" s="3">
        <f xml:space="preserve"> IFERROR(Table1[[#This Row],[GP 2018]]/Table1[[#This Row],[Total Assets 2018]], "x")</f>
        <v>0.46835443037974683</v>
      </c>
      <c r="AV82" s="3">
        <f xml:space="preserve"> IFERROR(Table1[[#This Row],[GP 2019]]/Table1[[#This Row],[Total Assets 2019]], "x")</f>
        <v>0.49246231155778902</v>
      </c>
      <c r="AW82" s="3">
        <f xml:space="preserve"> IFERROR(Table1[[#This Row],[GP 2020]]/Table1[[#This Row],[Total Assets 2020]], "x")</f>
        <v>0.41000000000000003</v>
      </c>
      <c r="AX82" s="3">
        <f xml:space="preserve"> IFERROR(Table1[[#This Row],[GP 2021]]/Table1[[#This Row],[Total Assets 2021]], "x")</f>
        <v>0.44235294117647062</v>
      </c>
      <c r="AY82" s="3">
        <f xml:space="preserve"> IFERROR(Table1[[#This Row],[GP TTM]]/Table1[[#This Row],[Total Assets TTM]], "x")</f>
        <v>0.44235294117647062</v>
      </c>
      <c r="BA82" s="3" t="str">
        <f xml:space="preserve"> IFERROR(ABS(Table1[[#This Row],[ROA 2013]]-Table1[[#This Row],[ROA 2012]]), "x")</f>
        <v>x</v>
      </c>
      <c r="BB82" s="3" t="str">
        <f xml:space="preserve"> IFERROR(ABS(Table1[[#This Row],[ROA 2014]]-Table1[[#This Row],[ROA 2013]]), "x")</f>
        <v>x</v>
      </c>
      <c r="BC82" s="3" t="str">
        <f xml:space="preserve"> IFERROR(ABS(Table1[[#This Row],[ROA 2015]]-Table1[[#This Row],[ROA 2014]]), "x")</f>
        <v>x</v>
      </c>
      <c r="BD82" s="3">
        <f xml:space="preserve"> IFERROR(ABS(Table1[[#This Row],[ROA 2016]]-Table1[[#This Row],[ROA 2015]]), "x")</f>
        <v>0.52949183303085301</v>
      </c>
      <c r="BE82" s="3">
        <f xml:space="preserve"> IFERROR(ABS(Table1[[#This Row],[ROA 2017]]-Table1[[#This Row],[ROA 2016]]), "x")</f>
        <v>4.1692789968652111E-2</v>
      </c>
      <c r="BF82" s="3">
        <f xml:space="preserve"> IFERROR(ABS(Table1[[#This Row],[ROA 2018]]-Table1[[#This Row],[ROA 2017]]), "x")</f>
        <v>5.8918296892980393E-2</v>
      </c>
      <c r="BG82" s="3">
        <f xml:space="preserve"> IFERROR(ABS(Table1[[#This Row],[ROA 2019]]-Table1[[#This Row],[ROA 2018]]), "x")</f>
        <v>2.410788117804219E-2</v>
      </c>
      <c r="BH82" s="3">
        <f xml:space="preserve"> IFERROR(ABS(Table1[[#This Row],[ROA 2020]]-Table1[[#This Row],[ROA 2019]]), "x")</f>
        <v>8.2462311557788992E-2</v>
      </c>
      <c r="BI82" s="3">
        <f xml:space="preserve"> IFERROR(ABS(Table1[[#This Row],[ROA 2021]]-Table1[[#This Row],[ROA 2020]]), "x")</f>
        <v>3.2352941176470584E-2</v>
      </c>
      <c r="BJ82" s="3">
        <f xml:space="preserve"> IFERROR(AVERAGE(Table1[[#This Row],[ROA 2013-2012]:[ROA 2021-2020]]), "x")</f>
        <v>0.12817100896746453</v>
      </c>
      <c r="BK82" s="3">
        <f>IFERROR(AVERAGE(Table1[[#This Row],[ROA 2012]:[ROA 2021]]), "x")</f>
        <v>0.42126880169123421</v>
      </c>
      <c r="BN82" s="1">
        <f>SUM(Table1[[#This Row],[B/M Rank]:[ROA Rank]])</f>
        <v>0</v>
      </c>
    </row>
    <row r="83" spans="1:66" x14ac:dyDescent="0.25">
      <c r="A83" s="1" t="s">
        <v>978</v>
      </c>
      <c r="B83" s="1" t="s">
        <v>979</v>
      </c>
      <c r="C83" s="1" t="s">
        <v>115</v>
      </c>
      <c r="D83" s="1" t="s">
        <v>116</v>
      </c>
      <c r="E83" s="1" t="s">
        <v>102</v>
      </c>
      <c r="F83" s="1">
        <v>81.319999999999993</v>
      </c>
      <c r="G83" s="19"/>
      <c r="H83" s="19"/>
      <c r="I83" s="19"/>
      <c r="J83" s="19"/>
      <c r="K83" s="1"/>
      <c r="L83" s="19"/>
      <c r="M83" s="1" t="s">
        <v>1030</v>
      </c>
      <c r="N83" s="1" t="s">
        <v>616</v>
      </c>
      <c r="O83" s="1" t="s">
        <v>616</v>
      </c>
      <c r="P83" s="1" t="s">
        <v>616</v>
      </c>
      <c r="Q83" s="1" t="s">
        <v>616</v>
      </c>
      <c r="R83" s="1" t="s">
        <v>616</v>
      </c>
      <c r="S83" s="1">
        <v>2.9</v>
      </c>
      <c r="T83" s="1">
        <v>3.7</v>
      </c>
      <c r="U83" s="1">
        <v>3.6</v>
      </c>
      <c r="V83" s="1">
        <v>8.1</v>
      </c>
      <c r="W83" s="1">
        <v>7.8</v>
      </c>
      <c r="X83" s="1">
        <v>11.2</v>
      </c>
      <c r="Z83" s="3">
        <f xml:space="preserve"> IFERROR(AVEDEV(Table1[[#This Row],[GP 2012]:[GP 2021]]) / Table1[[#This Row],[Avg GP]], "x")</f>
        <v>0.41839080459770123</v>
      </c>
      <c r="AA83" s="2">
        <f xml:space="preserve"> IFERROR(AVERAGE(Table1[[#This Row],[GP 2012]:[GP 2021]]), "x")</f>
        <v>5.22</v>
      </c>
      <c r="AB83" s="11">
        <f>Table1[Equity]/Table1[Market Capital]</f>
        <v>1.3391539596655191</v>
      </c>
      <c r="AC83" s="1" t="s">
        <v>616</v>
      </c>
      <c r="AD83" s="1" t="s">
        <v>616</v>
      </c>
      <c r="AE83" s="1" t="s">
        <v>616</v>
      </c>
      <c r="AF83" s="1" t="s">
        <v>616</v>
      </c>
      <c r="AG83" s="1" t="s">
        <v>616</v>
      </c>
      <c r="AH83" s="1">
        <v>4.8</v>
      </c>
      <c r="AI83" s="1">
        <v>4.8</v>
      </c>
      <c r="AJ83" s="1">
        <v>12.5</v>
      </c>
      <c r="AK83" s="1">
        <v>54.1</v>
      </c>
      <c r="AL83" s="1">
        <v>154</v>
      </c>
      <c r="AM83" s="1">
        <v>210.9</v>
      </c>
      <c r="AN83" s="1">
        <v>108.9</v>
      </c>
      <c r="AO83" s="3" t="str">
        <f xml:space="preserve"> IFERROR(Table1[[#This Row],[GP 2012]]/Table1[[#This Row],[Total Assets 2012]], "x")</f>
        <v>x</v>
      </c>
      <c r="AP83" s="3" t="str">
        <f xml:space="preserve"> IFERROR(Table1[[#This Row],[GP 2013]]/Table1[[#This Row],[Total Assets 2013]], "x")</f>
        <v>x</v>
      </c>
      <c r="AQ83" s="3" t="str">
        <f xml:space="preserve"> IFERROR(Table1[[#This Row],[GP 2014]]/Table1[[#This Row],[Total Assets 2014]], "x")</f>
        <v>x</v>
      </c>
      <c r="AR83" s="3" t="str">
        <f xml:space="preserve"> IFERROR(Table1[[#This Row],[GP 2015]]/Table1[[#This Row],[Total Assets 2015]], "x")</f>
        <v>x</v>
      </c>
      <c r="AS83" s="3" t="str">
        <f xml:space="preserve"> IFERROR(Table1[[#This Row],[GP 2016]]/Table1[[#This Row],[Total Assets 2016]], "x")</f>
        <v>x</v>
      </c>
      <c r="AT83" s="3">
        <f xml:space="preserve"> IFERROR(Table1[[#This Row],[GP 2017]]/Table1[[#This Row],[Total Assets 2017]], "x")</f>
        <v>0.60416666666666663</v>
      </c>
      <c r="AU83" s="3">
        <f xml:space="preserve"> IFERROR(Table1[[#This Row],[GP 2018]]/Table1[[#This Row],[Total Assets 2018]], "x")</f>
        <v>0.77083333333333337</v>
      </c>
      <c r="AV83" s="3">
        <f xml:space="preserve"> IFERROR(Table1[[#This Row],[GP 2019]]/Table1[[#This Row],[Total Assets 2019]], "x")</f>
        <v>0.28800000000000003</v>
      </c>
      <c r="AW83" s="3">
        <f xml:space="preserve"> IFERROR(Table1[[#This Row],[GP 2020]]/Table1[[#This Row],[Total Assets 2020]], "x")</f>
        <v>0.1497227356746765</v>
      </c>
      <c r="AX83" s="3">
        <f xml:space="preserve"> IFERROR(Table1[[#This Row],[GP 2021]]/Table1[[#This Row],[Total Assets 2021]], "x")</f>
        <v>5.0649350649350645E-2</v>
      </c>
      <c r="AY83" s="3">
        <f xml:space="preserve"> IFERROR(Table1[[#This Row],[GP TTM]]/Table1[[#This Row],[Total Assets TTM]], "x")</f>
        <v>5.3105737316263626E-2</v>
      </c>
      <c r="BA83" s="3" t="str">
        <f xml:space="preserve"> IFERROR(ABS(Table1[[#This Row],[ROA 2013]]-Table1[[#This Row],[ROA 2012]]), "x")</f>
        <v>x</v>
      </c>
      <c r="BB83" s="3" t="str">
        <f xml:space="preserve"> IFERROR(ABS(Table1[[#This Row],[ROA 2014]]-Table1[[#This Row],[ROA 2013]]), "x")</f>
        <v>x</v>
      </c>
      <c r="BC83" s="3" t="str">
        <f xml:space="preserve"> IFERROR(ABS(Table1[[#This Row],[ROA 2015]]-Table1[[#This Row],[ROA 2014]]), "x")</f>
        <v>x</v>
      </c>
      <c r="BD83" s="3" t="str">
        <f xml:space="preserve"> IFERROR(ABS(Table1[[#This Row],[ROA 2016]]-Table1[[#This Row],[ROA 2015]]), "x")</f>
        <v>x</v>
      </c>
      <c r="BE83" s="3" t="str">
        <f xml:space="preserve"> IFERROR(ABS(Table1[[#This Row],[ROA 2017]]-Table1[[#This Row],[ROA 2016]]), "x")</f>
        <v>x</v>
      </c>
      <c r="BF83" s="3">
        <f xml:space="preserve"> IFERROR(ABS(Table1[[#This Row],[ROA 2018]]-Table1[[#This Row],[ROA 2017]]), "x")</f>
        <v>0.16666666666666674</v>
      </c>
      <c r="BG83" s="3">
        <f xml:space="preserve"> IFERROR(ABS(Table1[[#This Row],[ROA 2019]]-Table1[[#This Row],[ROA 2018]]), "x")</f>
        <v>0.48283333333333334</v>
      </c>
      <c r="BH83" s="3">
        <f xml:space="preserve"> IFERROR(ABS(Table1[[#This Row],[ROA 2020]]-Table1[[#This Row],[ROA 2019]]), "x")</f>
        <v>0.13827726432532353</v>
      </c>
      <c r="BI83" s="3">
        <f xml:space="preserve"> IFERROR(ABS(Table1[[#This Row],[ROA 2021]]-Table1[[#This Row],[ROA 2020]]), "x")</f>
        <v>9.9073385025325866E-2</v>
      </c>
      <c r="BJ83" s="3">
        <f xml:space="preserve"> IFERROR(AVERAGE(Table1[[#This Row],[ROA 2013-2012]:[ROA 2021-2020]]), "x")</f>
        <v>0.22171266233766235</v>
      </c>
      <c r="BK83" s="3">
        <f>IFERROR(AVERAGE(Table1[[#This Row],[ROA 2012]:[ROA 2021]]), "x")</f>
        <v>0.37267441726480544</v>
      </c>
      <c r="BN83" s="1">
        <f>SUM(Table1[[#This Row],[B/M Rank]:[ROA Rank]])</f>
        <v>0</v>
      </c>
    </row>
    <row r="84" spans="1:66" x14ac:dyDescent="0.25">
      <c r="A84" s="1" t="s">
        <v>572</v>
      </c>
      <c r="B84" s="1" t="s">
        <v>573</v>
      </c>
      <c r="C84" s="1" t="s">
        <v>290</v>
      </c>
      <c r="D84" s="1" t="s">
        <v>106</v>
      </c>
      <c r="E84" s="1" t="s">
        <v>102</v>
      </c>
      <c r="F84" s="1">
        <v>81.69</v>
      </c>
      <c r="G84" s="19"/>
      <c r="H84" s="19"/>
      <c r="I84" s="19"/>
      <c r="J84" s="19"/>
      <c r="K84" s="1"/>
      <c r="L84" s="19"/>
      <c r="M84" s="1">
        <v>2012</v>
      </c>
      <c r="N84" s="1">
        <v>64.400000000000006</v>
      </c>
      <c r="O84" s="1">
        <v>61.8</v>
      </c>
      <c r="P84" s="1">
        <v>80.3</v>
      </c>
      <c r="Q84" s="1">
        <v>84.8</v>
      </c>
      <c r="R84" s="1">
        <v>95.6</v>
      </c>
      <c r="S84" s="1">
        <v>99.7</v>
      </c>
      <c r="T84" s="1">
        <v>96.4</v>
      </c>
      <c r="U84" s="1">
        <v>97.5</v>
      </c>
      <c r="V84" s="1">
        <v>25.3</v>
      </c>
      <c r="W84" s="1">
        <v>29</v>
      </c>
      <c r="X84" s="1">
        <v>16.899999999999999</v>
      </c>
      <c r="Z84" s="3">
        <f xml:space="preserve"> IFERROR(AVEDEV(Table1[[#This Row],[GP 2012]:[GP 2021]]) / Table1[[#This Row],[Avg GP]], "x")</f>
        <v>0.30870985302123033</v>
      </c>
      <c r="AA84" s="2">
        <f xml:space="preserve"> IFERROR(AVERAGE(Table1[[#This Row],[GP 2012]:[GP 2021]]), "x")</f>
        <v>73.47999999999999</v>
      </c>
      <c r="AB84" s="11">
        <f>Table1[Equity]/Table1[Market Capital]</f>
        <v>0.20810380707552945</v>
      </c>
      <c r="AC84" s="1">
        <v>53.5</v>
      </c>
      <c r="AD84" s="1">
        <v>69.2</v>
      </c>
      <c r="AE84" s="1">
        <v>94.5</v>
      </c>
      <c r="AF84" s="1">
        <v>126.8</v>
      </c>
      <c r="AG84" s="1">
        <v>145.4</v>
      </c>
      <c r="AH84" s="1">
        <v>124.6</v>
      </c>
      <c r="AI84" s="1">
        <v>103.3</v>
      </c>
      <c r="AJ84" s="1">
        <v>95.2</v>
      </c>
      <c r="AK84" s="1">
        <v>95.1</v>
      </c>
      <c r="AL84" s="1">
        <v>75.8</v>
      </c>
      <c r="AM84" s="1" t="s">
        <v>1035</v>
      </c>
      <c r="AN84" s="1">
        <v>17</v>
      </c>
      <c r="AO84" s="3">
        <f xml:space="preserve"> IFERROR(Table1[[#This Row],[GP 2012]]/Table1[[#This Row],[Total Assets 2012]], "x")</f>
        <v>1.2037383177570093</v>
      </c>
      <c r="AP84" s="3">
        <f xml:space="preserve"> IFERROR(Table1[[#This Row],[GP 2013]]/Table1[[#This Row],[Total Assets 2013]], "x")</f>
        <v>0.89306358381502882</v>
      </c>
      <c r="AQ84" s="3">
        <f xml:space="preserve"> IFERROR(Table1[[#This Row],[GP 2014]]/Table1[[#This Row],[Total Assets 2014]], "x")</f>
        <v>0.84973544973544968</v>
      </c>
      <c r="AR84" s="3">
        <f xml:space="preserve"> IFERROR(Table1[[#This Row],[GP 2015]]/Table1[[#This Row],[Total Assets 2015]], "x")</f>
        <v>0.66876971608832803</v>
      </c>
      <c r="AS84" s="3">
        <f xml:space="preserve"> IFERROR(Table1[[#This Row],[GP 2016]]/Table1[[#This Row],[Total Assets 2016]], "x")</f>
        <v>0.65749656121045386</v>
      </c>
      <c r="AT84" s="3">
        <f xml:space="preserve"> IFERROR(Table1[[#This Row],[GP 2017]]/Table1[[#This Row],[Total Assets 2017]], "x")</f>
        <v>0.80016051364365981</v>
      </c>
      <c r="AU84" s="3">
        <f xml:space="preserve"> IFERROR(Table1[[#This Row],[GP 2018]]/Table1[[#This Row],[Total Assets 2018]], "x")</f>
        <v>0.93320425943852869</v>
      </c>
      <c r="AV84" s="3">
        <f xml:space="preserve"> IFERROR(Table1[[#This Row],[GP 2019]]/Table1[[#This Row],[Total Assets 2019]], "x")</f>
        <v>1.0241596638655461</v>
      </c>
      <c r="AW84" s="3">
        <f xml:space="preserve"> IFERROR(Table1[[#This Row],[GP 2020]]/Table1[[#This Row],[Total Assets 2020]], "x")</f>
        <v>0.26603575184016826</v>
      </c>
      <c r="AX84" s="3">
        <f xml:space="preserve"> IFERROR(Table1[[#This Row],[GP 2021]]/Table1[[#This Row],[Total Assets 2021]], "x")</f>
        <v>0.38258575197889183</v>
      </c>
      <c r="AY84" s="3" t="str">
        <f xml:space="preserve"> IFERROR(Table1[[#This Row],[GP TTM]]/Table1[[#This Row],[Total Assets TTM]], "x")</f>
        <v>x</v>
      </c>
      <c r="BA84" s="3">
        <f xml:space="preserve"> IFERROR(ABS(Table1[[#This Row],[ROA 2013]]-Table1[[#This Row],[ROA 2012]]), "x")</f>
        <v>0.31067473394198053</v>
      </c>
      <c r="BB84" s="3">
        <f xml:space="preserve"> IFERROR(ABS(Table1[[#This Row],[ROA 2014]]-Table1[[#This Row],[ROA 2013]]), "x")</f>
        <v>4.3328134079579139E-2</v>
      </c>
      <c r="BC84" s="3">
        <f xml:space="preserve"> IFERROR(ABS(Table1[[#This Row],[ROA 2015]]-Table1[[#This Row],[ROA 2014]]), "x")</f>
        <v>0.18096573364712165</v>
      </c>
      <c r="BD84" s="3">
        <f xml:space="preserve"> IFERROR(ABS(Table1[[#This Row],[ROA 2016]]-Table1[[#This Row],[ROA 2015]]), "x")</f>
        <v>1.127315487787417E-2</v>
      </c>
      <c r="BE84" s="3">
        <f xml:space="preserve"> IFERROR(ABS(Table1[[#This Row],[ROA 2017]]-Table1[[#This Row],[ROA 2016]]), "x")</f>
        <v>0.14266395243320595</v>
      </c>
      <c r="BF84" s="3">
        <f xml:space="preserve"> IFERROR(ABS(Table1[[#This Row],[ROA 2018]]-Table1[[#This Row],[ROA 2017]]), "x")</f>
        <v>0.13304374579486888</v>
      </c>
      <c r="BG84" s="3">
        <f xml:space="preserve"> IFERROR(ABS(Table1[[#This Row],[ROA 2019]]-Table1[[#This Row],[ROA 2018]]), "x")</f>
        <v>9.0955404427017439E-2</v>
      </c>
      <c r="BH84" s="3">
        <f xml:space="preserve"> IFERROR(ABS(Table1[[#This Row],[ROA 2020]]-Table1[[#This Row],[ROA 2019]]), "x")</f>
        <v>0.75812391202537788</v>
      </c>
      <c r="BI84" s="3">
        <f xml:space="preserve"> IFERROR(ABS(Table1[[#This Row],[ROA 2021]]-Table1[[#This Row],[ROA 2020]]), "x")</f>
        <v>0.11655000013872358</v>
      </c>
      <c r="BJ84" s="3">
        <f xml:space="preserve"> IFERROR(AVERAGE(Table1[[#This Row],[ROA 2013-2012]:[ROA 2021-2020]]), "x")</f>
        <v>0.19861986348508323</v>
      </c>
      <c r="BK84" s="3">
        <f>IFERROR(AVERAGE(Table1[[#This Row],[ROA 2012]:[ROA 2021]]), "x")</f>
        <v>0.76789495693730647</v>
      </c>
      <c r="BN84" s="1">
        <f>SUM(Table1[[#This Row],[B/M Rank]:[ROA Rank]])</f>
        <v>0</v>
      </c>
    </row>
    <row r="85" spans="1:66" x14ac:dyDescent="0.25">
      <c r="A85" s="1" t="s">
        <v>954</v>
      </c>
      <c r="B85" s="1" t="s">
        <v>955</v>
      </c>
      <c r="C85" s="1" t="s">
        <v>513</v>
      </c>
      <c r="D85" s="1" t="s">
        <v>116</v>
      </c>
      <c r="E85" s="1" t="s">
        <v>102</v>
      </c>
      <c r="F85" s="1">
        <v>85.11</v>
      </c>
      <c r="G85" s="19"/>
      <c r="H85" s="19"/>
      <c r="I85" s="19"/>
      <c r="J85" s="19"/>
      <c r="K85" s="1"/>
      <c r="L85" s="19"/>
      <c r="M85" s="1">
        <v>2012</v>
      </c>
      <c r="N85" s="1">
        <v>8.1</v>
      </c>
      <c r="O85" s="1">
        <v>11.2</v>
      </c>
      <c r="P85" s="1">
        <v>14</v>
      </c>
      <c r="Q85" s="1">
        <v>18</v>
      </c>
      <c r="R85" s="1">
        <v>18.2</v>
      </c>
      <c r="S85" s="1">
        <v>20.5</v>
      </c>
      <c r="T85" s="1">
        <v>18.399999999999999</v>
      </c>
      <c r="U85" s="1">
        <v>21.2</v>
      </c>
      <c r="V85" s="1">
        <v>26.1</v>
      </c>
      <c r="W85" s="1">
        <v>28.1</v>
      </c>
      <c r="X85" s="1">
        <v>30.8</v>
      </c>
      <c r="Z85" s="3">
        <f xml:space="preserve"> IFERROR(AVEDEV(Table1[[#This Row],[GP 2012]:[GP 2021]]) / Table1[[#This Row],[Avg GP]], "x")</f>
        <v>0.24374319912948855</v>
      </c>
      <c r="AA85" s="2">
        <f xml:space="preserve"> IFERROR(AVERAGE(Table1[[#This Row],[GP 2012]:[GP 2021]]), "x")</f>
        <v>18.38</v>
      </c>
      <c r="AB85" s="11">
        <f>Table1[Equity]/Table1[Market Capital]</f>
        <v>0.75196804135824225</v>
      </c>
      <c r="AC85" s="1">
        <v>61.6</v>
      </c>
      <c r="AD85" s="1">
        <v>57</v>
      </c>
      <c r="AE85" s="1">
        <v>85.7</v>
      </c>
      <c r="AF85" s="1">
        <v>76.8</v>
      </c>
      <c r="AG85" s="1">
        <v>95.8</v>
      </c>
      <c r="AH85" s="1">
        <v>81.2</v>
      </c>
      <c r="AI85" s="1">
        <v>74.5</v>
      </c>
      <c r="AJ85" s="1">
        <v>80.5</v>
      </c>
      <c r="AK85" s="1">
        <v>85.9</v>
      </c>
      <c r="AL85" s="1">
        <v>119</v>
      </c>
      <c r="AM85" s="1">
        <v>130.9</v>
      </c>
      <c r="AN85" s="1">
        <v>64</v>
      </c>
      <c r="AO85" s="3">
        <f xml:space="preserve"> IFERROR(Table1[[#This Row],[GP 2012]]/Table1[[#This Row],[Total Assets 2012]], "x")</f>
        <v>0.1314935064935065</v>
      </c>
      <c r="AP85" s="3">
        <f xml:space="preserve"> IFERROR(Table1[[#This Row],[GP 2013]]/Table1[[#This Row],[Total Assets 2013]], "x")</f>
        <v>0.19649122807017544</v>
      </c>
      <c r="AQ85" s="3">
        <f xml:space="preserve"> IFERROR(Table1[[#This Row],[GP 2014]]/Table1[[#This Row],[Total Assets 2014]], "x")</f>
        <v>0.1633605600933489</v>
      </c>
      <c r="AR85" s="3">
        <f xml:space="preserve"> IFERROR(Table1[[#This Row],[GP 2015]]/Table1[[#This Row],[Total Assets 2015]], "x")</f>
        <v>0.234375</v>
      </c>
      <c r="AS85" s="3">
        <f xml:space="preserve"> IFERROR(Table1[[#This Row],[GP 2016]]/Table1[[#This Row],[Total Assets 2016]], "x")</f>
        <v>0.18997912317327767</v>
      </c>
      <c r="AT85" s="3">
        <f xml:space="preserve"> IFERROR(Table1[[#This Row],[GP 2017]]/Table1[[#This Row],[Total Assets 2017]], "x")</f>
        <v>0.25246305418719212</v>
      </c>
      <c r="AU85" s="3">
        <f xml:space="preserve"> IFERROR(Table1[[#This Row],[GP 2018]]/Table1[[#This Row],[Total Assets 2018]], "x")</f>
        <v>0.24697986577181205</v>
      </c>
      <c r="AV85" s="3">
        <f xml:space="preserve"> IFERROR(Table1[[#This Row],[GP 2019]]/Table1[[#This Row],[Total Assets 2019]], "x")</f>
        <v>0.26335403726708073</v>
      </c>
      <c r="AW85" s="3">
        <f xml:space="preserve"> IFERROR(Table1[[#This Row],[GP 2020]]/Table1[[#This Row],[Total Assets 2020]], "x")</f>
        <v>0.30384167636786963</v>
      </c>
      <c r="AX85" s="3">
        <f xml:space="preserve"> IFERROR(Table1[[#This Row],[GP 2021]]/Table1[[#This Row],[Total Assets 2021]], "x")</f>
        <v>0.23613445378151263</v>
      </c>
      <c r="AY85" s="3">
        <f xml:space="preserve"> IFERROR(Table1[[#This Row],[GP TTM]]/Table1[[#This Row],[Total Assets TTM]], "x")</f>
        <v>0.23529411764705882</v>
      </c>
      <c r="BA85" s="3">
        <f xml:space="preserve"> IFERROR(ABS(Table1[[#This Row],[ROA 2013]]-Table1[[#This Row],[ROA 2012]]), "x")</f>
        <v>6.4997721576668943E-2</v>
      </c>
      <c r="BB85" s="3">
        <f xml:space="preserve"> IFERROR(ABS(Table1[[#This Row],[ROA 2014]]-Table1[[#This Row],[ROA 2013]]), "x")</f>
        <v>3.3130667976826539E-2</v>
      </c>
      <c r="BC85" s="3">
        <f xml:space="preserve"> IFERROR(ABS(Table1[[#This Row],[ROA 2015]]-Table1[[#This Row],[ROA 2014]]), "x")</f>
        <v>7.10144399066511E-2</v>
      </c>
      <c r="BD85" s="3">
        <f xml:space="preserve"> IFERROR(ABS(Table1[[#This Row],[ROA 2016]]-Table1[[#This Row],[ROA 2015]]), "x")</f>
        <v>4.439587682672233E-2</v>
      </c>
      <c r="BE85" s="3">
        <f xml:space="preserve"> IFERROR(ABS(Table1[[#This Row],[ROA 2017]]-Table1[[#This Row],[ROA 2016]]), "x")</f>
        <v>6.2483931013914445E-2</v>
      </c>
      <c r="BF85" s="3">
        <f xml:space="preserve"> IFERROR(ABS(Table1[[#This Row],[ROA 2018]]-Table1[[#This Row],[ROA 2017]]), "x")</f>
        <v>5.4831884153800636E-3</v>
      </c>
      <c r="BG85" s="3">
        <f xml:space="preserve"> IFERROR(ABS(Table1[[#This Row],[ROA 2019]]-Table1[[#This Row],[ROA 2018]]), "x")</f>
        <v>1.637417149526868E-2</v>
      </c>
      <c r="BH85" s="3">
        <f xml:space="preserve"> IFERROR(ABS(Table1[[#This Row],[ROA 2020]]-Table1[[#This Row],[ROA 2019]]), "x")</f>
        <v>4.0487639100788897E-2</v>
      </c>
      <c r="BI85" s="3">
        <f xml:space="preserve"> IFERROR(ABS(Table1[[#This Row],[ROA 2021]]-Table1[[#This Row],[ROA 2020]]), "x")</f>
        <v>6.7707222586357002E-2</v>
      </c>
      <c r="BJ85" s="3">
        <f xml:space="preserve"> IFERROR(AVERAGE(Table1[[#This Row],[ROA 2013-2012]:[ROA 2021-2020]]), "x")</f>
        <v>4.5119428766508665E-2</v>
      </c>
      <c r="BK85" s="3">
        <f>IFERROR(AVERAGE(Table1[[#This Row],[ROA 2012]:[ROA 2021]]), "x")</f>
        <v>0.22184725052057758</v>
      </c>
      <c r="BN85" s="1">
        <f>SUM(Table1[[#This Row],[B/M Rank]:[ROA Rank]])</f>
        <v>0</v>
      </c>
    </row>
    <row r="86" spans="1:66" x14ac:dyDescent="0.25">
      <c r="A86" s="1" t="s">
        <v>804</v>
      </c>
      <c r="B86" s="1" t="s">
        <v>805</v>
      </c>
      <c r="C86" s="1" t="s">
        <v>147</v>
      </c>
      <c r="D86" s="1" t="s">
        <v>116</v>
      </c>
      <c r="E86" s="1" t="s">
        <v>102</v>
      </c>
      <c r="F86" s="1">
        <v>85.99</v>
      </c>
      <c r="G86" s="19"/>
      <c r="H86" s="19"/>
      <c r="I86" s="19"/>
      <c r="J86" s="19"/>
      <c r="K86" s="1"/>
      <c r="L86" s="19"/>
      <c r="M86" s="1">
        <v>2012</v>
      </c>
      <c r="N86" s="1">
        <v>43.8</v>
      </c>
      <c r="O86" s="1">
        <v>29.4</v>
      </c>
      <c r="P86" s="1">
        <v>26.4</v>
      </c>
      <c r="Q86" s="1">
        <v>-1.8</v>
      </c>
      <c r="R86" s="1">
        <v>1.7</v>
      </c>
      <c r="S86" s="1">
        <v>7.5</v>
      </c>
      <c r="T86" s="1">
        <v>-0.6</v>
      </c>
      <c r="U86" s="1">
        <v>12.1</v>
      </c>
      <c r="V86" s="1">
        <v>12</v>
      </c>
      <c r="W86" s="1">
        <v>19.3</v>
      </c>
      <c r="X86" s="1">
        <v>19.3</v>
      </c>
      <c r="Z86" s="3">
        <f xml:space="preserve"> IFERROR(AVEDEV(Table1[[#This Row],[GP 2012]:[GP 2021]]) / Table1[[#This Row],[Avg GP]], "x")</f>
        <v>0.78744993324432577</v>
      </c>
      <c r="AA86" s="2">
        <f xml:space="preserve"> IFERROR(AVERAGE(Table1[[#This Row],[GP 2012]:[GP 2021]]), "x")</f>
        <v>14.98</v>
      </c>
      <c r="AB86" s="11">
        <f>Table1[Equity]/Table1[Market Capital]</f>
        <v>1.0547738109082452</v>
      </c>
      <c r="AC86" s="1">
        <v>435.7</v>
      </c>
      <c r="AD86" s="1">
        <v>418.1</v>
      </c>
      <c r="AE86" s="1">
        <v>387.9</v>
      </c>
      <c r="AF86" s="1">
        <v>392.3</v>
      </c>
      <c r="AG86" s="1">
        <v>330.1</v>
      </c>
      <c r="AH86" s="1">
        <v>282.60000000000002</v>
      </c>
      <c r="AI86" s="1">
        <v>270.39999999999998</v>
      </c>
      <c r="AJ86" s="1">
        <v>256.7</v>
      </c>
      <c r="AK86" s="1">
        <v>258.89999999999998</v>
      </c>
      <c r="AL86" s="1">
        <v>303.7</v>
      </c>
      <c r="AM86" s="1">
        <v>303.7</v>
      </c>
      <c r="AN86" s="1">
        <v>90.7</v>
      </c>
      <c r="AO86" s="3">
        <f xml:space="preserve"> IFERROR(Table1[[#This Row],[GP 2012]]/Table1[[#This Row],[Total Assets 2012]], "x")</f>
        <v>0.10052788616020197</v>
      </c>
      <c r="AP86" s="3">
        <f xml:space="preserve"> IFERROR(Table1[[#This Row],[GP 2013]]/Table1[[#This Row],[Total Assets 2013]], "x")</f>
        <v>7.0318105716335802E-2</v>
      </c>
      <c r="AQ86" s="3">
        <f xml:space="preserve"> IFERROR(Table1[[#This Row],[GP 2014]]/Table1[[#This Row],[Total Assets 2014]], "x")</f>
        <v>6.8058778035576181E-2</v>
      </c>
      <c r="AR86" s="3">
        <f xml:space="preserve"> IFERROR(Table1[[#This Row],[GP 2015]]/Table1[[#This Row],[Total Assets 2015]], "x")</f>
        <v>-4.5883252612796332E-3</v>
      </c>
      <c r="AS86" s="3">
        <f xml:space="preserve"> IFERROR(Table1[[#This Row],[GP 2016]]/Table1[[#This Row],[Total Assets 2016]], "x")</f>
        <v>5.1499545592244766E-3</v>
      </c>
      <c r="AT86" s="3">
        <f xml:space="preserve"> IFERROR(Table1[[#This Row],[GP 2017]]/Table1[[#This Row],[Total Assets 2017]], "x")</f>
        <v>2.6539278131634817E-2</v>
      </c>
      <c r="AU86" s="3">
        <f xml:space="preserve"> IFERROR(Table1[[#This Row],[GP 2018]]/Table1[[#This Row],[Total Assets 2018]], "x")</f>
        <v>-2.2189349112426036E-3</v>
      </c>
      <c r="AV86" s="3">
        <f xml:space="preserve"> IFERROR(Table1[[#This Row],[GP 2019]]/Table1[[#This Row],[Total Assets 2019]], "x")</f>
        <v>4.7136735488897546E-2</v>
      </c>
      <c r="AW86" s="3">
        <f xml:space="preserve"> IFERROR(Table1[[#This Row],[GP 2020]]/Table1[[#This Row],[Total Assets 2020]], "x")</f>
        <v>4.6349942062572425E-2</v>
      </c>
      <c r="AX86" s="3">
        <f xml:space="preserve"> IFERROR(Table1[[#This Row],[GP 2021]]/Table1[[#This Row],[Total Assets 2021]], "x")</f>
        <v>6.3549555482383932E-2</v>
      </c>
      <c r="AY86" s="3">
        <f xml:space="preserve"> IFERROR(Table1[[#This Row],[GP TTM]]/Table1[[#This Row],[Total Assets TTM]], "x")</f>
        <v>6.3549555482383932E-2</v>
      </c>
      <c r="BA86" s="3">
        <f xml:space="preserve"> IFERROR(ABS(Table1[[#This Row],[ROA 2013]]-Table1[[#This Row],[ROA 2012]]), "x")</f>
        <v>3.0209780443866172E-2</v>
      </c>
      <c r="BB86" s="3">
        <f xml:space="preserve"> IFERROR(ABS(Table1[[#This Row],[ROA 2014]]-Table1[[#This Row],[ROA 2013]]), "x")</f>
        <v>2.2593276807596208E-3</v>
      </c>
      <c r="BC86" s="3">
        <f xml:space="preserve"> IFERROR(ABS(Table1[[#This Row],[ROA 2015]]-Table1[[#This Row],[ROA 2014]]), "x")</f>
        <v>7.2647103296855808E-2</v>
      </c>
      <c r="BD86" s="3">
        <f xml:space="preserve"> IFERROR(ABS(Table1[[#This Row],[ROA 2016]]-Table1[[#This Row],[ROA 2015]]), "x")</f>
        <v>9.7382798205041098E-3</v>
      </c>
      <c r="BE86" s="3">
        <f xml:space="preserve"> IFERROR(ABS(Table1[[#This Row],[ROA 2017]]-Table1[[#This Row],[ROA 2016]]), "x")</f>
        <v>2.138932357241034E-2</v>
      </c>
      <c r="BF86" s="3">
        <f xml:space="preserve"> IFERROR(ABS(Table1[[#This Row],[ROA 2018]]-Table1[[#This Row],[ROA 2017]]), "x")</f>
        <v>2.8758213042877422E-2</v>
      </c>
      <c r="BG86" s="3">
        <f xml:space="preserve"> IFERROR(ABS(Table1[[#This Row],[ROA 2019]]-Table1[[#This Row],[ROA 2018]]), "x")</f>
        <v>4.9355670400140148E-2</v>
      </c>
      <c r="BH86" s="3">
        <f xml:space="preserve"> IFERROR(ABS(Table1[[#This Row],[ROA 2020]]-Table1[[#This Row],[ROA 2019]]), "x")</f>
        <v>7.8679342632512195E-4</v>
      </c>
      <c r="BI86" s="3">
        <f xml:space="preserve"> IFERROR(ABS(Table1[[#This Row],[ROA 2021]]-Table1[[#This Row],[ROA 2020]]), "x")</f>
        <v>1.7199613419811507E-2</v>
      </c>
      <c r="BJ86" s="3">
        <f xml:space="preserve"> IFERROR(AVERAGE(Table1[[#This Row],[ROA 2013-2012]:[ROA 2021-2020]]), "x")</f>
        <v>2.5816011678172251E-2</v>
      </c>
      <c r="BK86" s="3">
        <f>IFERROR(AVERAGE(Table1[[#This Row],[ROA 2012]:[ROA 2021]]), "x")</f>
        <v>4.2082297546430496E-2</v>
      </c>
      <c r="BN86" s="1">
        <f>SUM(Table1[[#This Row],[B/M Rank]:[ROA Rank]])</f>
        <v>0</v>
      </c>
    </row>
    <row r="87" spans="1:66" x14ac:dyDescent="0.25">
      <c r="A87" s="1" t="s">
        <v>1002</v>
      </c>
      <c r="B87" s="1" t="s">
        <v>1003</v>
      </c>
      <c r="C87" s="1" t="s">
        <v>161</v>
      </c>
      <c r="D87" s="1" t="s">
        <v>110</v>
      </c>
      <c r="E87" s="1" t="s">
        <v>102</v>
      </c>
      <c r="F87" s="1">
        <v>86.01</v>
      </c>
      <c r="G87" s="19"/>
      <c r="H87" s="19"/>
      <c r="I87" s="19"/>
      <c r="J87" s="19"/>
      <c r="K87" s="1"/>
      <c r="L87" s="19"/>
      <c r="M87" s="1">
        <v>2012</v>
      </c>
      <c r="N87" s="1">
        <v>36.700000000000003</v>
      </c>
      <c r="O87" s="1">
        <v>35.799999999999997</v>
      </c>
      <c r="P87" s="1">
        <v>42.4</v>
      </c>
      <c r="Q87" s="1">
        <v>47.2</v>
      </c>
      <c r="R87" s="1">
        <v>52.2</v>
      </c>
      <c r="S87" s="1">
        <v>58.9</v>
      </c>
      <c r="T87" s="1">
        <v>60.9</v>
      </c>
      <c r="U87" s="1">
        <v>55.8</v>
      </c>
      <c r="V87" s="1">
        <v>36.200000000000003</v>
      </c>
      <c r="W87" s="1">
        <v>50.5</v>
      </c>
      <c r="X87" s="1">
        <v>53.3</v>
      </c>
      <c r="Z87" s="3">
        <f xml:space="preserve"> IFERROR(AVEDEV(Table1[[#This Row],[GP 2012]:[GP 2021]]) / Table1[[#This Row],[Avg GP]], "x")</f>
        <v>0.16785564414603438</v>
      </c>
      <c r="AA87" s="2">
        <f xml:space="preserve"> IFERROR(AVERAGE(Table1[[#This Row],[GP 2012]:[GP 2021]]), "x")</f>
        <v>47.66</v>
      </c>
      <c r="AB87" s="11">
        <f>Table1[Equity]/Table1[Market Capital]</f>
        <v>0.66038832693872795</v>
      </c>
      <c r="AC87" s="1">
        <v>72.5</v>
      </c>
      <c r="AD87" s="1">
        <v>71.400000000000006</v>
      </c>
      <c r="AE87" s="1">
        <v>64.5</v>
      </c>
      <c r="AF87" s="1">
        <v>63.1</v>
      </c>
      <c r="AG87" s="1">
        <v>66.599999999999994</v>
      </c>
      <c r="AH87" s="1">
        <v>71.3</v>
      </c>
      <c r="AI87" s="1">
        <v>81.8</v>
      </c>
      <c r="AJ87" s="1">
        <v>89</v>
      </c>
      <c r="AK87" s="1">
        <v>80.599999999999994</v>
      </c>
      <c r="AL87" s="1">
        <v>98.7</v>
      </c>
      <c r="AM87" s="1">
        <v>99.9</v>
      </c>
      <c r="AN87" s="1">
        <v>56.8</v>
      </c>
      <c r="AO87" s="3">
        <f xml:space="preserve"> IFERROR(Table1[[#This Row],[GP 2012]]/Table1[[#This Row],[Total Assets 2012]], "x")</f>
        <v>0.50620689655172413</v>
      </c>
      <c r="AP87" s="3">
        <f xml:space="preserve"> IFERROR(Table1[[#This Row],[GP 2013]]/Table1[[#This Row],[Total Assets 2013]], "x")</f>
        <v>0.50140056022408952</v>
      </c>
      <c r="AQ87" s="3">
        <f xml:space="preserve"> IFERROR(Table1[[#This Row],[GP 2014]]/Table1[[#This Row],[Total Assets 2014]], "x")</f>
        <v>0.65736434108527131</v>
      </c>
      <c r="AR87" s="3">
        <f xml:space="preserve"> IFERROR(Table1[[#This Row],[GP 2015]]/Table1[[#This Row],[Total Assets 2015]], "x")</f>
        <v>0.74801901743264665</v>
      </c>
      <c r="AS87" s="3">
        <f xml:space="preserve"> IFERROR(Table1[[#This Row],[GP 2016]]/Table1[[#This Row],[Total Assets 2016]], "x")</f>
        <v>0.78378378378378388</v>
      </c>
      <c r="AT87" s="3">
        <f xml:space="preserve"> IFERROR(Table1[[#This Row],[GP 2017]]/Table1[[#This Row],[Total Assets 2017]], "x")</f>
        <v>0.82608695652173914</v>
      </c>
      <c r="AU87" s="3">
        <f xml:space="preserve"> IFERROR(Table1[[#This Row],[GP 2018]]/Table1[[#This Row],[Total Assets 2018]], "x")</f>
        <v>0.74449877750611249</v>
      </c>
      <c r="AV87" s="3">
        <f xml:space="preserve"> IFERROR(Table1[[#This Row],[GP 2019]]/Table1[[#This Row],[Total Assets 2019]], "x")</f>
        <v>0.62696629213483146</v>
      </c>
      <c r="AW87" s="3">
        <f xml:space="preserve"> IFERROR(Table1[[#This Row],[GP 2020]]/Table1[[#This Row],[Total Assets 2020]], "x")</f>
        <v>0.44913151364764275</v>
      </c>
      <c r="AX87" s="3">
        <f xml:space="preserve"> IFERROR(Table1[[#This Row],[GP 2021]]/Table1[[#This Row],[Total Assets 2021]], "x")</f>
        <v>0.51165146909827763</v>
      </c>
      <c r="AY87" s="3">
        <f xml:space="preserve"> IFERROR(Table1[[#This Row],[GP TTM]]/Table1[[#This Row],[Total Assets TTM]], "x")</f>
        <v>0.5335335335335335</v>
      </c>
      <c r="BA87" s="3">
        <f xml:space="preserve"> IFERROR(ABS(Table1[[#This Row],[ROA 2013]]-Table1[[#This Row],[ROA 2012]]), "x")</f>
        <v>4.8063363276346083E-3</v>
      </c>
      <c r="BB87" s="3">
        <f xml:space="preserve"> IFERROR(ABS(Table1[[#This Row],[ROA 2014]]-Table1[[#This Row],[ROA 2013]]), "x")</f>
        <v>0.15596378086118179</v>
      </c>
      <c r="BC87" s="3">
        <f xml:space="preserve"> IFERROR(ABS(Table1[[#This Row],[ROA 2015]]-Table1[[#This Row],[ROA 2014]]), "x")</f>
        <v>9.065467634737534E-2</v>
      </c>
      <c r="BD87" s="3">
        <f xml:space="preserve"> IFERROR(ABS(Table1[[#This Row],[ROA 2016]]-Table1[[#This Row],[ROA 2015]]), "x")</f>
        <v>3.5764766351137234E-2</v>
      </c>
      <c r="BE87" s="3">
        <f xml:space="preserve"> IFERROR(ABS(Table1[[#This Row],[ROA 2017]]-Table1[[#This Row],[ROA 2016]]), "x")</f>
        <v>4.2303172737955252E-2</v>
      </c>
      <c r="BF87" s="3">
        <f xml:space="preserve"> IFERROR(ABS(Table1[[#This Row],[ROA 2018]]-Table1[[#This Row],[ROA 2017]]), "x")</f>
        <v>8.158817901562665E-2</v>
      </c>
      <c r="BG87" s="3">
        <f xml:space="preserve"> IFERROR(ABS(Table1[[#This Row],[ROA 2019]]-Table1[[#This Row],[ROA 2018]]), "x")</f>
        <v>0.11753248537128103</v>
      </c>
      <c r="BH87" s="3">
        <f xml:space="preserve"> IFERROR(ABS(Table1[[#This Row],[ROA 2020]]-Table1[[#This Row],[ROA 2019]]), "x")</f>
        <v>0.1778347784871887</v>
      </c>
      <c r="BI87" s="3">
        <f xml:space="preserve"> IFERROR(ABS(Table1[[#This Row],[ROA 2021]]-Table1[[#This Row],[ROA 2020]]), "x")</f>
        <v>6.2519955450634879E-2</v>
      </c>
      <c r="BJ87" s="3">
        <f xml:space="preserve"> IFERROR(AVERAGE(Table1[[#This Row],[ROA 2013-2012]:[ROA 2021-2020]]), "x")</f>
        <v>8.5440903438890603E-2</v>
      </c>
      <c r="BK87" s="3">
        <f>IFERROR(AVERAGE(Table1[[#This Row],[ROA 2012]:[ROA 2021]]), "x")</f>
        <v>0.63551096079861191</v>
      </c>
      <c r="BN87" s="1">
        <f>SUM(Table1[[#This Row],[B/M Rank]:[ROA Rank]])</f>
        <v>0</v>
      </c>
    </row>
    <row r="88" spans="1:66" x14ac:dyDescent="0.25">
      <c r="A88" s="1" t="s">
        <v>774</v>
      </c>
      <c r="B88" s="1" t="s">
        <v>775</v>
      </c>
      <c r="C88" s="1" t="s">
        <v>1038</v>
      </c>
      <c r="D88" s="1" t="s">
        <v>103</v>
      </c>
      <c r="E88" s="1" t="s">
        <v>102</v>
      </c>
      <c r="F88" s="1">
        <v>87.68</v>
      </c>
      <c r="G88" s="19"/>
      <c r="H88" s="19"/>
      <c r="I88" s="19"/>
      <c r="J88" s="19"/>
      <c r="K88" s="1"/>
      <c r="L88" s="19"/>
      <c r="M88" s="1" t="s">
        <v>1034</v>
      </c>
      <c r="N88" s="1" t="s">
        <v>616</v>
      </c>
      <c r="O88" s="1" t="s">
        <v>616</v>
      </c>
      <c r="P88" s="1" t="s">
        <v>616</v>
      </c>
      <c r="Q88" s="1" t="s">
        <v>616</v>
      </c>
      <c r="R88" s="1">
        <v>5.5</v>
      </c>
      <c r="S88" s="1">
        <v>7.5</v>
      </c>
      <c r="T88" s="1">
        <v>8.3000000000000007</v>
      </c>
      <c r="U88" s="1">
        <v>11.3</v>
      </c>
      <c r="V88" s="1">
        <v>12.5</v>
      </c>
      <c r="W88" s="1">
        <v>19.100000000000001</v>
      </c>
      <c r="X88" s="1">
        <v>19.100000000000001</v>
      </c>
      <c r="Z88" s="3">
        <f xml:space="preserve"> IFERROR(AVEDEV(Table1[[#This Row],[GP 2012]:[GP 2021]]) / Table1[[#This Row],[Avg GP]], "x")</f>
        <v>0.3364485981308411</v>
      </c>
      <c r="AA88" s="2">
        <f xml:space="preserve"> IFERROR(AVERAGE(Table1[[#This Row],[GP 2012]:[GP 2021]]), "x")</f>
        <v>10.700000000000001</v>
      </c>
      <c r="AB88" s="11">
        <f>Table1[Equity]/Table1[Market Capital]</f>
        <v>0.25319343065693428</v>
      </c>
      <c r="AC88" s="1" t="s">
        <v>616</v>
      </c>
      <c r="AD88" s="1" t="s">
        <v>616</v>
      </c>
      <c r="AE88" s="1" t="s">
        <v>616</v>
      </c>
      <c r="AF88" s="1" t="s">
        <v>616</v>
      </c>
      <c r="AG88" s="1">
        <v>21.8</v>
      </c>
      <c r="AH88" s="1">
        <v>26</v>
      </c>
      <c r="AI88" s="1">
        <v>41.4</v>
      </c>
      <c r="AJ88" s="1">
        <v>56.3</v>
      </c>
      <c r="AK88" s="1">
        <v>75.400000000000006</v>
      </c>
      <c r="AL88" s="1">
        <v>71</v>
      </c>
      <c r="AM88" s="1">
        <v>71</v>
      </c>
      <c r="AN88" s="1">
        <v>22.2</v>
      </c>
      <c r="AO88" s="3" t="str">
        <f xml:space="preserve"> IFERROR(Table1[[#This Row],[GP 2012]]/Table1[[#This Row],[Total Assets 2012]], "x")</f>
        <v>x</v>
      </c>
      <c r="AP88" s="3" t="str">
        <f xml:space="preserve"> IFERROR(Table1[[#This Row],[GP 2013]]/Table1[[#This Row],[Total Assets 2013]], "x")</f>
        <v>x</v>
      </c>
      <c r="AQ88" s="3" t="str">
        <f xml:space="preserve"> IFERROR(Table1[[#This Row],[GP 2014]]/Table1[[#This Row],[Total Assets 2014]], "x")</f>
        <v>x</v>
      </c>
      <c r="AR88" s="3" t="str">
        <f xml:space="preserve"> IFERROR(Table1[[#This Row],[GP 2015]]/Table1[[#This Row],[Total Assets 2015]], "x")</f>
        <v>x</v>
      </c>
      <c r="AS88" s="3">
        <f xml:space="preserve"> IFERROR(Table1[[#This Row],[GP 2016]]/Table1[[#This Row],[Total Assets 2016]], "x")</f>
        <v>0.25229357798165136</v>
      </c>
      <c r="AT88" s="3">
        <f xml:space="preserve"> IFERROR(Table1[[#This Row],[GP 2017]]/Table1[[#This Row],[Total Assets 2017]], "x")</f>
        <v>0.28846153846153844</v>
      </c>
      <c r="AU88" s="3">
        <f xml:space="preserve"> IFERROR(Table1[[#This Row],[GP 2018]]/Table1[[#This Row],[Total Assets 2018]], "x")</f>
        <v>0.20048309178743964</v>
      </c>
      <c r="AV88" s="3">
        <f xml:space="preserve"> IFERROR(Table1[[#This Row],[GP 2019]]/Table1[[#This Row],[Total Assets 2019]], "x")</f>
        <v>0.20071047957371227</v>
      </c>
      <c r="AW88" s="3">
        <f xml:space="preserve"> IFERROR(Table1[[#This Row],[GP 2020]]/Table1[[#This Row],[Total Assets 2020]], "x")</f>
        <v>0.16578249336870024</v>
      </c>
      <c r="AX88" s="3">
        <f xml:space="preserve"> IFERROR(Table1[[#This Row],[GP 2021]]/Table1[[#This Row],[Total Assets 2021]], "x")</f>
        <v>0.26901408450704228</v>
      </c>
      <c r="AY88" s="3">
        <f xml:space="preserve"> IFERROR(Table1[[#This Row],[GP TTM]]/Table1[[#This Row],[Total Assets TTM]], "x")</f>
        <v>0.26901408450704228</v>
      </c>
      <c r="BA88" s="3" t="str">
        <f xml:space="preserve"> IFERROR(ABS(Table1[[#This Row],[ROA 2013]]-Table1[[#This Row],[ROA 2012]]), "x")</f>
        <v>x</v>
      </c>
      <c r="BB88" s="3" t="str">
        <f xml:space="preserve"> IFERROR(ABS(Table1[[#This Row],[ROA 2014]]-Table1[[#This Row],[ROA 2013]]), "x")</f>
        <v>x</v>
      </c>
      <c r="BC88" s="3" t="str">
        <f xml:space="preserve"> IFERROR(ABS(Table1[[#This Row],[ROA 2015]]-Table1[[#This Row],[ROA 2014]]), "x")</f>
        <v>x</v>
      </c>
      <c r="BD88" s="3" t="str">
        <f xml:space="preserve"> IFERROR(ABS(Table1[[#This Row],[ROA 2016]]-Table1[[#This Row],[ROA 2015]]), "x")</f>
        <v>x</v>
      </c>
      <c r="BE88" s="3">
        <f xml:space="preserve"> IFERROR(ABS(Table1[[#This Row],[ROA 2017]]-Table1[[#This Row],[ROA 2016]]), "x")</f>
        <v>3.6167960479887074E-2</v>
      </c>
      <c r="BF88" s="3">
        <f xml:space="preserve"> IFERROR(ABS(Table1[[#This Row],[ROA 2018]]-Table1[[#This Row],[ROA 2017]]), "x")</f>
        <v>8.7978446674098792E-2</v>
      </c>
      <c r="BG88" s="3">
        <f xml:space="preserve"> IFERROR(ABS(Table1[[#This Row],[ROA 2019]]-Table1[[#This Row],[ROA 2018]]), "x")</f>
        <v>2.273877862726259E-4</v>
      </c>
      <c r="BH88" s="3">
        <f xml:space="preserve"> IFERROR(ABS(Table1[[#This Row],[ROA 2020]]-Table1[[#This Row],[ROA 2019]]), "x")</f>
        <v>3.4927986205012029E-2</v>
      </c>
      <c r="BI88" s="3">
        <f xml:space="preserve"> IFERROR(ABS(Table1[[#This Row],[ROA 2021]]-Table1[[#This Row],[ROA 2020]]), "x")</f>
        <v>0.10323159113834204</v>
      </c>
      <c r="BJ88" s="3">
        <f xml:space="preserve"> IFERROR(AVERAGE(Table1[[#This Row],[ROA 2013-2012]:[ROA 2021-2020]]), "x")</f>
        <v>5.250667445672251E-2</v>
      </c>
      <c r="BK88" s="3">
        <f>IFERROR(AVERAGE(Table1[[#This Row],[ROA 2012]:[ROA 2021]]), "x")</f>
        <v>0.22945754428001405</v>
      </c>
      <c r="BN88" s="1">
        <f>SUM(Table1[[#This Row],[B/M Rank]:[ROA Rank]])</f>
        <v>0</v>
      </c>
    </row>
    <row r="89" spans="1:66" x14ac:dyDescent="0.25">
      <c r="A89" s="1" t="s">
        <v>907</v>
      </c>
      <c r="B89" s="1" t="s">
        <v>908</v>
      </c>
      <c r="C89" s="1" t="s">
        <v>105</v>
      </c>
      <c r="D89" s="1" t="s">
        <v>106</v>
      </c>
      <c r="E89" s="1" t="s">
        <v>102</v>
      </c>
      <c r="F89" s="1">
        <v>87.81</v>
      </c>
      <c r="G89" s="19"/>
      <c r="H89" s="19"/>
      <c r="I89" s="19"/>
      <c r="J89" s="19"/>
      <c r="K89" s="1"/>
      <c r="L89" s="19"/>
      <c r="M89" s="1">
        <v>2012</v>
      </c>
      <c r="N89" s="1">
        <v>162.30000000000001</v>
      </c>
      <c r="O89" s="1">
        <v>175.2</v>
      </c>
      <c r="P89" s="1">
        <v>175.7</v>
      </c>
      <c r="Q89" s="1">
        <v>183.1</v>
      </c>
      <c r="R89" s="1">
        <v>191.6</v>
      </c>
      <c r="S89" s="1">
        <v>203.5</v>
      </c>
      <c r="T89" s="1">
        <v>206.2</v>
      </c>
      <c r="U89" s="1">
        <v>206.8</v>
      </c>
      <c r="V89" s="1">
        <v>175.1</v>
      </c>
      <c r="W89" s="1">
        <v>180.7</v>
      </c>
      <c r="X89" s="1">
        <v>182.5</v>
      </c>
      <c r="Z89" s="3">
        <f xml:space="preserve"> IFERROR(AVEDEV(Table1[[#This Row],[GP 2012]:[GP 2021]]) / Table1[[#This Row],[Avg GP]], "x")</f>
        <v>6.8831308461455784E-2</v>
      </c>
      <c r="AA89" s="2">
        <f xml:space="preserve"> IFERROR(AVERAGE(Table1[[#This Row],[GP 2012]:[GP 2021]]), "x")</f>
        <v>186.02</v>
      </c>
      <c r="AB89" s="11">
        <f>Table1[Equity]/Table1[Market Capital]</f>
        <v>1.5601867668830429</v>
      </c>
      <c r="AC89" s="1">
        <v>279.3</v>
      </c>
      <c r="AD89" s="1">
        <v>299.39999999999998</v>
      </c>
      <c r="AE89" s="1">
        <v>341.5</v>
      </c>
      <c r="AF89" s="1">
        <v>352.4</v>
      </c>
      <c r="AG89" s="1">
        <v>359.4</v>
      </c>
      <c r="AH89" s="1">
        <v>393.7</v>
      </c>
      <c r="AI89" s="1">
        <v>390</v>
      </c>
      <c r="AJ89" s="1">
        <v>393.3</v>
      </c>
      <c r="AK89" s="1">
        <v>363.7</v>
      </c>
      <c r="AL89" s="1">
        <v>373.3</v>
      </c>
      <c r="AM89" s="1">
        <v>390.4</v>
      </c>
      <c r="AN89" s="1">
        <v>137</v>
      </c>
      <c r="AO89" s="3">
        <f xml:space="preserve"> IFERROR(Table1[[#This Row],[GP 2012]]/Table1[[#This Row],[Total Assets 2012]], "x")</f>
        <v>0.58109559613319017</v>
      </c>
      <c r="AP89" s="3">
        <f xml:space="preserve"> IFERROR(Table1[[#This Row],[GP 2013]]/Table1[[#This Row],[Total Assets 2013]], "x")</f>
        <v>0.58517034068136276</v>
      </c>
      <c r="AQ89" s="3">
        <f xml:space="preserve"> IFERROR(Table1[[#This Row],[GP 2014]]/Table1[[#This Row],[Total Assets 2014]], "x")</f>
        <v>0.51449487554904827</v>
      </c>
      <c r="AR89" s="3">
        <f xml:space="preserve"> IFERROR(Table1[[#This Row],[GP 2015]]/Table1[[#This Row],[Total Assets 2015]], "x")</f>
        <v>0.51958002270147563</v>
      </c>
      <c r="AS89" s="3">
        <f xml:space="preserve"> IFERROR(Table1[[#This Row],[GP 2016]]/Table1[[#This Row],[Total Assets 2016]], "x")</f>
        <v>0.53311074012242632</v>
      </c>
      <c r="AT89" s="3">
        <f xml:space="preserve"> IFERROR(Table1[[#This Row],[GP 2017]]/Table1[[#This Row],[Total Assets 2017]], "x")</f>
        <v>0.51689103378206758</v>
      </c>
      <c r="AU89" s="3">
        <f xml:space="preserve"> IFERROR(Table1[[#This Row],[GP 2018]]/Table1[[#This Row],[Total Assets 2018]], "x")</f>
        <v>0.52871794871794864</v>
      </c>
      <c r="AV89" s="3">
        <f xml:space="preserve"> IFERROR(Table1[[#This Row],[GP 2019]]/Table1[[#This Row],[Total Assets 2019]], "x")</f>
        <v>0.52580727180269515</v>
      </c>
      <c r="AW89" s="3">
        <f xml:space="preserve"> IFERROR(Table1[[#This Row],[GP 2020]]/Table1[[#This Row],[Total Assets 2020]], "x")</f>
        <v>0.48144074786912289</v>
      </c>
      <c r="AX89" s="3">
        <f xml:space="preserve"> IFERROR(Table1[[#This Row],[GP 2021]]/Table1[[#This Row],[Total Assets 2021]], "x")</f>
        <v>0.48406107688186439</v>
      </c>
      <c r="AY89" s="3">
        <f xml:space="preserve"> IFERROR(Table1[[#This Row],[GP TTM]]/Table1[[#This Row],[Total Assets TTM]], "x")</f>
        <v>0.46746926229508201</v>
      </c>
      <c r="BA89" s="3">
        <f xml:space="preserve"> IFERROR(ABS(Table1[[#This Row],[ROA 2013]]-Table1[[#This Row],[ROA 2012]]), "x")</f>
        <v>4.0747445481725819E-3</v>
      </c>
      <c r="BB89" s="3">
        <f xml:space="preserve"> IFERROR(ABS(Table1[[#This Row],[ROA 2014]]-Table1[[#This Row],[ROA 2013]]), "x")</f>
        <v>7.0675465132314486E-2</v>
      </c>
      <c r="BC89" s="3">
        <f xml:space="preserve"> IFERROR(ABS(Table1[[#This Row],[ROA 2015]]-Table1[[#This Row],[ROA 2014]]), "x")</f>
        <v>5.0851471524273606E-3</v>
      </c>
      <c r="BD89" s="3">
        <f xml:space="preserve"> IFERROR(ABS(Table1[[#This Row],[ROA 2016]]-Table1[[#This Row],[ROA 2015]]), "x")</f>
        <v>1.3530717420950689E-2</v>
      </c>
      <c r="BE89" s="3">
        <f xml:space="preserve"> IFERROR(ABS(Table1[[#This Row],[ROA 2017]]-Table1[[#This Row],[ROA 2016]]), "x")</f>
        <v>1.6219706340358742E-2</v>
      </c>
      <c r="BF89" s="3">
        <f xml:space="preserve"> IFERROR(ABS(Table1[[#This Row],[ROA 2018]]-Table1[[#This Row],[ROA 2017]]), "x")</f>
        <v>1.1826914935881061E-2</v>
      </c>
      <c r="BG89" s="3">
        <f xml:space="preserve"> IFERROR(ABS(Table1[[#This Row],[ROA 2019]]-Table1[[#This Row],[ROA 2018]]), "x")</f>
        <v>2.910676915253485E-3</v>
      </c>
      <c r="BH89" s="3">
        <f xml:space="preserve"> IFERROR(ABS(Table1[[#This Row],[ROA 2020]]-Table1[[#This Row],[ROA 2019]]), "x")</f>
        <v>4.4366523933572266E-2</v>
      </c>
      <c r="BI89" s="3">
        <f xml:space="preserve"> IFERROR(ABS(Table1[[#This Row],[ROA 2021]]-Table1[[#This Row],[ROA 2020]]), "x")</f>
        <v>2.6203290127415069E-3</v>
      </c>
      <c r="BJ89" s="3">
        <f xml:space="preserve"> IFERROR(AVERAGE(Table1[[#This Row],[ROA 2013-2012]:[ROA 2021-2020]]), "x")</f>
        <v>1.9034469487963574E-2</v>
      </c>
      <c r="BK89" s="3">
        <f>IFERROR(AVERAGE(Table1[[#This Row],[ROA 2012]:[ROA 2021]]), "x")</f>
        <v>0.52703696542412015</v>
      </c>
      <c r="BN89" s="1">
        <f>SUM(Table1[[#This Row],[B/M Rank]:[ROA Rank]])</f>
        <v>0</v>
      </c>
    </row>
    <row r="90" spans="1:66" x14ac:dyDescent="0.25">
      <c r="A90" s="1" t="s">
        <v>770</v>
      </c>
      <c r="B90" s="1" t="s">
        <v>771</v>
      </c>
      <c r="C90" s="1" t="s">
        <v>135</v>
      </c>
      <c r="D90" s="1" t="s">
        <v>103</v>
      </c>
      <c r="E90" s="1" t="s">
        <v>102</v>
      </c>
      <c r="F90" s="1">
        <v>89.22</v>
      </c>
      <c r="G90" s="19"/>
      <c r="H90" s="19"/>
      <c r="I90" s="19"/>
      <c r="J90" s="19"/>
      <c r="K90" s="1"/>
      <c r="L90" s="19"/>
      <c r="M90" s="1">
        <v>2012</v>
      </c>
      <c r="N90" s="1">
        <v>6.3</v>
      </c>
      <c r="O90" s="1">
        <v>7.9</v>
      </c>
      <c r="P90" s="1">
        <v>11</v>
      </c>
      <c r="Q90" s="1">
        <v>12.7</v>
      </c>
      <c r="R90" s="1">
        <v>7.6</v>
      </c>
      <c r="S90" s="1">
        <v>18.7</v>
      </c>
      <c r="T90" s="1">
        <v>12.3</v>
      </c>
      <c r="U90" s="1">
        <v>7</v>
      </c>
      <c r="V90" s="1">
        <v>23.4</v>
      </c>
      <c r="W90" s="1">
        <v>19.899999999999999</v>
      </c>
      <c r="X90" s="1">
        <v>19.899999999999999</v>
      </c>
      <c r="Z90" s="3">
        <f xml:space="preserve"> IFERROR(AVEDEV(Table1[[#This Row],[GP 2012]:[GP 2021]]) / Table1[[#This Row],[Avg GP]], "x")</f>
        <v>0.37823343848580437</v>
      </c>
      <c r="AA90" s="2">
        <f xml:space="preserve"> IFERROR(AVERAGE(Table1[[#This Row],[GP 2012]:[GP 2021]]), "x")</f>
        <v>12.680000000000001</v>
      </c>
      <c r="AB90" s="11">
        <f>Table1[Equity]/Table1[Market Capital]</f>
        <v>0.86415601882985871</v>
      </c>
      <c r="AC90" s="1">
        <v>50</v>
      </c>
      <c r="AD90" s="1">
        <v>69.900000000000006</v>
      </c>
      <c r="AE90" s="1">
        <v>72</v>
      </c>
      <c r="AF90" s="1">
        <v>70.099999999999994</v>
      </c>
      <c r="AG90" s="1">
        <v>75.900000000000006</v>
      </c>
      <c r="AH90" s="1">
        <v>89.7</v>
      </c>
      <c r="AI90" s="1">
        <v>84.4</v>
      </c>
      <c r="AJ90" s="1">
        <v>81.5</v>
      </c>
      <c r="AK90" s="1">
        <v>86.1</v>
      </c>
      <c r="AL90" s="1">
        <v>101.6</v>
      </c>
      <c r="AM90" s="1">
        <v>101.6</v>
      </c>
      <c r="AN90" s="1">
        <v>77.099999999999994</v>
      </c>
      <c r="AO90" s="3">
        <f xml:space="preserve"> IFERROR(Table1[[#This Row],[GP 2012]]/Table1[[#This Row],[Total Assets 2012]], "x")</f>
        <v>0.126</v>
      </c>
      <c r="AP90" s="3">
        <f xml:space="preserve"> IFERROR(Table1[[#This Row],[GP 2013]]/Table1[[#This Row],[Total Assets 2013]], "x")</f>
        <v>0.11301859799713876</v>
      </c>
      <c r="AQ90" s="3">
        <f xml:space="preserve"> IFERROR(Table1[[#This Row],[GP 2014]]/Table1[[#This Row],[Total Assets 2014]], "x")</f>
        <v>0.15277777777777779</v>
      </c>
      <c r="AR90" s="3">
        <f xml:space="preserve"> IFERROR(Table1[[#This Row],[GP 2015]]/Table1[[#This Row],[Total Assets 2015]], "x")</f>
        <v>0.181169757489301</v>
      </c>
      <c r="AS90" s="3">
        <f xml:space="preserve"> IFERROR(Table1[[#This Row],[GP 2016]]/Table1[[#This Row],[Total Assets 2016]], "x")</f>
        <v>0.10013175230566533</v>
      </c>
      <c r="AT90" s="3">
        <f xml:space="preserve"> IFERROR(Table1[[#This Row],[GP 2017]]/Table1[[#This Row],[Total Assets 2017]], "x")</f>
        <v>0.20847268673355629</v>
      </c>
      <c r="AU90" s="3">
        <f xml:space="preserve"> IFERROR(Table1[[#This Row],[GP 2018]]/Table1[[#This Row],[Total Assets 2018]], "x")</f>
        <v>0.14573459715639811</v>
      </c>
      <c r="AV90" s="3">
        <f xml:space="preserve"> IFERROR(Table1[[#This Row],[GP 2019]]/Table1[[#This Row],[Total Assets 2019]], "x")</f>
        <v>8.5889570552147243E-2</v>
      </c>
      <c r="AW90" s="3">
        <f xml:space="preserve"> IFERROR(Table1[[#This Row],[GP 2020]]/Table1[[#This Row],[Total Assets 2020]], "x")</f>
        <v>0.27177700348432055</v>
      </c>
      <c r="AX90" s="3">
        <f xml:space="preserve"> IFERROR(Table1[[#This Row],[GP 2021]]/Table1[[#This Row],[Total Assets 2021]], "x")</f>
        <v>0.19586614173228345</v>
      </c>
      <c r="AY90" s="3">
        <f xml:space="preserve"> IFERROR(Table1[[#This Row],[GP TTM]]/Table1[[#This Row],[Total Assets TTM]], "x")</f>
        <v>0.19586614173228345</v>
      </c>
      <c r="BA90" s="3">
        <f xml:space="preserve"> IFERROR(ABS(Table1[[#This Row],[ROA 2013]]-Table1[[#This Row],[ROA 2012]]), "x")</f>
        <v>1.2981402002861242E-2</v>
      </c>
      <c r="BB90" s="3">
        <f xml:space="preserve"> IFERROR(ABS(Table1[[#This Row],[ROA 2014]]-Table1[[#This Row],[ROA 2013]]), "x")</f>
        <v>3.9759179780639031E-2</v>
      </c>
      <c r="BC90" s="3">
        <f xml:space="preserve"> IFERROR(ABS(Table1[[#This Row],[ROA 2015]]-Table1[[#This Row],[ROA 2014]]), "x")</f>
        <v>2.8391979711523213E-2</v>
      </c>
      <c r="BD90" s="3">
        <f xml:space="preserve"> IFERROR(ABS(Table1[[#This Row],[ROA 2016]]-Table1[[#This Row],[ROA 2015]]), "x")</f>
        <v>8.1038005183635672E-2</v>
      </c>
      <c r="BE90" s="3">
        <f xml:space="preserve"> IFERROR(ABS(Table1[[#This Row],[ROA 2017]]-Table1[[#This Row],[ROA 2016]]), "x")</f>
        <v>0.10834093442789096</v>
      </c>
      <c r="BF90" s="3">
        <f xml:space="preserve"> IFERROR(ABS(Table1[[#This Row],[ROA 2018]]-Table1[[#This Row],[ROA 2017]]), "x")</f>
        <v>6.2738089577158179E-2</v>
      </c>
      <c r="BG90" s="3">
        <f xml:space="preserve"> IFERROR(ABS(Table1[[#This Row],[ROA 2019]]-Table1[[#This Row],[ROA 2018]]), "x")</f>
        <v>5.9845026604250867E-2</v>
      </c>
      <c r="BH90" s="3">
        <f xml:space="preserve"> IFERROR(ABS(Table1[[#This Row],[ROA 2020]]-Table1[[#This Row],[ROA 2019]]), "x")</f>
        <v>0.1858874329321733</v>
      </c>
      <c r="BI90" s="3">
        <f xml:space="preserve"> IFERROR(ABS(Table1[[#This Row],[ROA 2021]]-Table1[[#This Row],[ROA 2020]]), "x")</f>
        <v>7.5910861752037095E-2</v>
      </c>
      <c r="BJ90" s="3">
        <f xml:space="preserve"> IFERROR(AVERAGE(Table1[[#This Row],[ROA 2013-2012]:[ROA 2021-2020]]), "x")</f>
        <v>7.2765879108018836E-2</v>
      </c>
      <c r="BK90" s="3">
        <f>IFERROR(AVERAGE(Table1[[#This Row],[ROA 2012]:[ROA 2021]]), "x")</f>
        <v>0.15808378852285884</v>
      </c>
      <c r="BN90" s="1">
        <f>SUM(Table1[[#This Row],[B/M Rank]:[ROA Rank]])</f>
        <v>0</v>
      </c>
    </row>
    <row r="91" spans="1:66" x14ac:dyDescent="0.25">
      <c r="A91" s="1" t="s">
        <v>819</v>
      </c>
      <c r="B91" s="1" t="s">
        <v>820</v>
      </c>
      <c r="C91" s="1" t="s">
        <v>147</v>
      </c>
      <c r="D91" s="1" t="s">
        <v>116</v>
      </c>
      <c r="E91" s="1" t="s">
        <v>102</v>
      </c>
      <c r="F91" s="1">
        <v>89.52</v>
      </c>
      <c r="G91" s="19"/>
      <c r="H91" s="19"/>
      <c r="I91" s="19"/>
      <c r="J91" s="19"/>
      <c r="K91" s="1"/>
      <c r="L91" s="19"/>
      <c r="M91" s="1">
        <v>2012</v>
      </c>
      <c r="N91" s="1">
        <v>192.7</v>
      </c>
      <c r="O91" s="1">
        <v>205.4</v>
      </c>
      <c r="P91" s="1">
        <v>207</v>
      </c>
      <c r="Q91" s="1">
        <v>206.6</v>
      </c>
      <c r="R91" s="1">
        <v>179.1</v>
      </c>
      <c r="S91" s="1">
        <v>165.1</v>
      </c>
      <c r="T91" s="1">
        <v>173.1</v>
      </c>
      <c r="U91" s="1">
        <v>178.8</v>
      </c>
      <c r="V91" s="1">
        <v>162.80000000000001</v>
      </c>
      <c r="W91" s="1">
        <v>161.5</v>
      </c>
      <c r="X91" s="1">
        <v>164.6</v>
      </c>
      <c r="Z91" s="3">
        <f xml:space="preserve"> IFERROR(AVEDEV(Table1[[#This Row],[GP 2012]:[GP 2021]]) / Table1[[#This Row],[Avg GP]], "x")</f>
        <v>8.6087003984498645E-2</v>
      </c>
      <c r="AA91" s="2">
        <f xml:space="preserve"> IFERROR(AVERAGE(Table1[[#This Row],[GP 2012]:[GP 2021]]), "x")</f>
        <v>183.20999999999998</v>
      </c>
      <c r="AB91" s="11">
        <f>Table1[Equity]/Table1[Market Capital]</f>
        <v>0.58422698838248432</v>
      </c>
      <c r="AC91" s="1">
        <v>229.6</v>
      </c>
      <c r="AD91" s="1">
        <v>247.6</v>
      </c>
      <c r="AE91" s="1">
        <v>273.89999999999998</v>
      </c>
      <c r="AF91" s="1">
        <v>278.8</v>
      </c>
      <c r="AG91" s="1">
        <v>278.60000000000002</v>
      </c>
      <c r="AH91" s="1">
        <v>249.6</v>
      </c>
      <c r="AI91" s="1">
        <v>227.9</v>
      </c>
      <c r="AJ91" s="1">
        <v>259.39999999999998</v>
      </c>
      <c r="AK91" s="1">
        <v>256.2</v>
      </c>
      <c r="AL91" s="1">
        <v>246</v>
      </c>
      <c r="AM91" s="1">
        <v>257.60000000000002</v>
      </c>
      <c r="AN91" s="1">
        <v>52.3</v>
      </c>
      <c r="AO91" s="3">
        <f xml:space="preserve"> IFERROR(Table1[[#This Row],[GP 2012]]/Table1[[#This Row],[Total Assets 2012]], "x")</f>
        <v>0.8392857142857143</v>
      </c>
      <c r="AP91" s="3">
        <f xml:space="preserve"> IFERROR(Table1[[#This Row],[GP 2013]]/Table1[[#This Row],[Total Assets 2013]], "x")</f>
        <v>0.82956381260096934</v>
      </c>
      <c r="AQ91" s="3">
        <f xml:space="preserve"> IFERROR(Table1[[#This Row],[GP 2014]]/Table1[[#This Row],[Total Assets 2014]], "x")</f>
        <v>0.75575027382256299</v>
      </c>
      <c r="AR91" s="3">
        <f xml:space="preserve"> IFERROR(Table1[[#This Row],[GP 2015]]/Table1[[#This Row],[Total Assets 2015]], "x")</f>
        <v>0.74103299856527971</v>
      </c>
      <c r="AS91" s="3">
        <f xml:space="preserve"> IFERROR(Table1[[#This Row],[GP 2016]]/Table1[[#This Row],[Total Assets 2016]], "x")</f>
        <v>0.64285714285714279</v>
      </c>
      <c r="AT91" s="3">
        <f xml:space="preserve"> IFERROR(Table1[[#This Row],[GP 2017]]/Table1[[#This Row],[Total Assets 2017]], "x")</f>
        <v>0.66145833333333337</v>
      </c>
      <c r="AU91" s="3">
        <f xml:space="preserve"> IFERROR(Table1[[#This Row],[GP 2018]]/Table1[[#This Row],[Total Assets 2018]], "x")</f>
        <v>0.75954365949978053</v>
      </c>
      <c r="AV91" s="3">
        <f xml:space="preserve"> IFERROR(Table1[[#This Row],[GP 2019]]/Table1[[#This Row],[Total Assets 2019]], "x")</f>
        <v>0.68928296067848893</v>
      </c>
      <c r="AW91" s="3">
        <f xml:space="preserve"> IFERROR(Table1[[#This Row],[GP 2020]]/Table1[[#This Row],[Total Assets 2020]], "x")</f>
        <v>0.63544106167056991</v>
      </c>
      <c r="AX91" s="3">
        <f xml:space="preserve"> IFERROR(Table1[[#This Row],[GP 2021]]/Table1[[#This Row],[Total Assets 2021]], "x")</f>
        <v>0.6565040650406504</v>
      </c>
      <c r="AY91" s="3">
        <f xml:space="preserve"> IFERROR(Table1[[#This Row],[GP TTM]]/Table1[[#This Row],[Total Assets TTM]], "x")</f>
        <v>0.63897515527950299</v>
      </c>
      <c r="BA91" s="3">
        <f xml:space="preserve"> IFERROR(ABS(Table1[[#This Row],[ROA 2013]]-Table1[[#This Row],[ROA 2012]]), "x")</f>
        <v>9.7219016847449602E-3</v>
      </c>
      <c r="BB91" s="3">
        <f xml:space="preserve"> IFERROR(ABS(Table1[[#This Row],[ROA 2014]]-Table1[[#This Row],[ROA 2013]]), "x")</f>
        <v>7.3813538778406351E-2</v>
      </c>
      <c r="BC91" s="3">
        <f xml:space="preserve"> IFERROR(ABS(Table1[[#This Row],[ROA 2015]]-Table1[[#This Row],[ROA 2014]]), "x")</f>
        <v>1.471727525728328E-2</v>
      </c>
      <c r="BD91" s="3">
        <f xml:space="preserve"> IFERROR(ABS(Table1[[#This Row],[ROA 2016]]-Table1[[#This Row],[ROA 2015]]), "x")</f>
        <v>9.8175855708136917E-2</v>
      </c>
      <c r="BE91" s="3">
        <f xml:space="preserve"> IFERROR(ABS(Table1[[#This Row],[ROA 2017]]-Table1[[#This Row],[ROA 2016]]), "x")</f>
        <v>1.8601190476190577E-2</v>
      </c>
      <c r="BF91" s="3">
        <f xml:space="preserve"> IFERROR(ABS(Table1[[#This Row],[ROA 2018]]-Table1[[#This Row],[ROA 2017]]), "x")</f>
        <v>9.8085326166447162E-2</v>
      </c>
      <c r="BG91" s="3">
        <f xml:space="preserve"> IFERROR(ABS(Table1[[#This Row],[ROA 2019]]-Table1[[#This Row],[ROA 2018]]), "x")</f>
        <v>7.0260698821291601E-2</v>
      </c>
      <c r="BH91" s="3">
        <f xml:space="preserve"> IFERROR(ABS(Table1[[#This Row],[ROA 2020]]-Table1[[#This Row],[ROA 2019]]), "x")</f>
        <v>5.3841899007919025E-2</v>
      </c>
      <c r="BI91" s="3">
        <f xml:space="preserve"> IFERROR(ABS(Table1[[#This Row],[ROA 2021]]-Table1[[#This Row],[ROA 2020]]), "x")</f>
        <v>2.1063003370080491E-2</v>
      </c>
      <c r="BJ91" s="3">
        <f xml:space="preserve"> IFERROR(AVERAGE(Table1[[#This Row],[ROA 2013-2012]:[ROA 2021-2020]]), "x")</f>
        <v>5.0920076585611151E-2</v>
      </c>
      <c r="BK91" s="3">
        <f>IFERROR(AVERAGE(Table1[[#This Row],[ROA 2012]:[ROA 2021]]), "x")</f>
        <v>0.72107200223544932</v>
      </c>
      <c r="BN91" s="1">
        <f>SUM(Table1[[#This Row],[B/M Rank]:[ROA Rank]])</f>
        <v>0</v>
      </c>
    </row>
    <row r="92" spans="1:66" x14ac:dyDescent="0.25">
      <c r="A92" s="1" t="s">
        <v>652</v>
      </c>
      <c r="B92" s="1" t="s">
        <v>653</v>
      </c>
      <c r="C92" s="1" t="s">
        <v>1041</v>
      </c>
      <c r="D92" s="1" t="s">
        <v>103</v>
      </c>
      <c r="E92" s="1" t="s">
        <v>102</v>
      </c>
      <c r="F92" s="1">
        <v>92.23</v>
      </c>
      <c r="G92" s="19"/>
      <c r="H92" s="19"/>
      <c r="I92" s="19"/>
      <c r="J92" s="19"/>
      <c r="K92" s="1"/>
      <c r="L92" s="19"/>
      <c r="M92" s="1">
        <v>2018</v>
      </c>
      <c r="T92" s="1">
        <v>1.4</v>
      </c>
      <c r="U92" s="1">
        <v>3.6</v>
      </c>
      <c r="V92" s="1">
        <v>-0.6</v>
      </c>
      <c r="W92" s="1">
        <v>-1.1000000000000001</v>
      </c>
      <c r="X92" s="1">
        <v>-1.1000000000000001</v>
      </c>
      <c r="Z92" s="3">
        <f xml:space="preserve"> IFERROR(AVEDEV(Table1[[#This Row],[GP 2012]:[GP 2021]]) / Table1[[#This Row],[Avg GP]], "x")</f>
        <v>2.0303030303030298</v>
      </c>
      <c r="AA92" s="2">
        <f xml:space="preserve"> IFERROR(AVERAGE(Table1[[#This Row],[GP 2012]:[GP 2021]]), "x")</f>
        <v>0.82500000000000007</v>
      </c>
      <c r="AB92" s="11">
        <f>Table1[Equity]/Table1[Market Capital]</f>
        <v>0.26347175539412337</v>
      </c>
      <c r="AI92" s="1">
        <v>1.2</v>
      </c>
      <c r="AJ92" s="1">
        <v>68.400000000000006</v>
      </c>
      <c r="AK92" s="1">
        <v>137.1</v>
      </c>
      <c r="AL92" s="1">
        <v>209.4</v>
      </c>
      <c r="AM92" s="1">
        <v>209.4</v>
      </c>
      <c r="AN92" s="1">
        <v>24.3</v>
      </c>
      <c r="AO92" s="3" t="str">
        <f xml:space="preserve"> IFERROR(Table1[[#This Row],[GP 2012]]/Table1[[#This Row],[Total Assets 2012]], "x")</f>
        <v>x</v>
      </c>
      <c r="AP92" s="3" t="str">
        <f xml:space="preserve"> IFERROR(Table1[[#This Row],[GP 2013]]/Table1[[#This Row],[Total Assets 2013]], "x")</f>
        <v>x</v>
      </c>
      <c r="AQ92" s="3" t="str">
        <f xml:space="preserve"> IFERROR(Table1[[#This Row],[GP 2014]]/Table1[[#This Row],[Total Assets 2014]], "x")</f>
        <v>x</v>
      </c>
      <c r="AR92" s="3" t="str">
        <f xml:space="preserve"> IFERROR(Table1[[#This Row],[GP 2015]]/Table1[[#This Row],[Total Assets 2015]], "x")</f>
        <v>x</v>
      </c>
      <c r="AS92" s="3" t="str">
        <f xml:space="preserve"> IFERROR(Table1[[#This Row],[GP 2016]]/Table1[[#This Row],[Total Assets 2016]], "x")</f>
        <v>x</v>
      </c>
      <c r="AT92" s="3" t="str">
        <f xml:space="preserve"> IFERROR(Table1[[#This Row],[GP 2017]]/Table1[[#This Row],[Total Assets 2017]], "x")</f>
        <v>x</v>
      </c>
      <c r="AU92" s="3">
        <f xml:space="preserve"> IFERROR(Table1[[#This Row],[GP 2018]]/Table1[[#This Row],[Total Assets 2018]], "x")</f>
        <v>1.1666666666666667</v>
      </c>
      <c r="AV92" s="3">
        <f xml:space="preserve"> IFERROR(Table1[[#This Row],[GP 2019]]/Table1[[#This Row],[Total Assets 2019]], "x")</f>
        <v>5.2631578947368418E-2</v>
      </c>
      <c r="AW92" s="3">
        <f xml:space="preserve"> IFERROR(Table1[[#This Row],[GP 2020]]/Table1[[#This Row],[Total Assets 2020]], "x")</f>
        <v>-4.3763676148796497E-3</v>
      </c>
      <c r="AX92" s="3">
        <f xml:space="preserve"> IFERROR(Table1[[#This Row],[GP 2021]]/Table1[[#This Row],[Total Assets 2021]], "x")</f>
        <v>-5.2531041069723023E-3</v>
      </c>
      <c r="AY92" s="3">
        <f xml:space="preserve"> IFERROR(Table1[[#This Row],[GP TTM]]/Table1[[#This Row],[Total Assets TTM]], "x")</f>
        <v>-5.2531041069723023E-3</v>
      </c>
      <c r="BA92" s="3" t="str">
        <f xml:space="preserve"> IFERROR(ABS(Table1[[#This Row],[ROA 2013]]-Table1[[#This Row],[ROA 2012]]), "x")</f>
        <v>x</v>
      </c>
      <c r="BB92" s="3" t="str">
        <f xml:space="preserve"> IFERROR(ABS(Table1[[#This Row],[ROA 2014]]-Table1[[#This Row],[ROA 2013]]), "x")</f>
        <v>x</v>
      </c>
      <c r="BC92" s="3" t="str">
        <f xml:space="preserve"> IFERROR(ABS(Table1[[#This Row],[ROA 2015]]-Table1[[#This Row],[ROA 2014]]), "x")</f>
        <v>x</v>
      </c>
      <c r="BD92" s="3" t="str">
        <f xml:space="preserve"> IFERROR(ABS(Table1[[#This Row],[ROA 2016]]-Table1[[#This Row],[ROA 2015]]), "x")</f>
        <v>x</v>
      </c>
      <c r="BE92" s="3" t="str">
        <f xml:space="preserve"> IFERROR(ABS(Table1[[#This Row],[ROA 2017]]-Table1[[#This Row],[ROA 2016]]), "x")</f>
        <v>x</v>
      </c>
      <c r="BF92" s="3" t="str">
        <f xml:space="preserve"> IFERROR(ABS(Table1[[#This Row],[ROA 2018]]-Table1[[#This Row],[ROA 2017]]), "x")</f>
        <v>x</v>
      </c>
      <c r="BG92" s="3">
        <f xml:space="preserve"> IFERROR(ABS(Table1[[#This Row],[ROA 2019]]-Table1[[#This Row],[ROA 2018]]), "x")</f>
        <v>1.1140350877192984</v>
      </c>
      <c r="BH92" s="3">
        <f xml:space="preserve"> IFERROR(ABS(Table1[[#This Row],[ROA 2020]]-Table1[[#This Row],[ROA 2019]]), "x")</f>
        <v>5.7007946562248071E-2</v>
      </c>
      <c r="BI92" s="3">
        <f xml:space="preserve"> IFERROR(ABS(Table1[[#This Row],[ROA 2021]]-Table1[[#This Row],[ROA 2020]]), "x")</f>
        <v>8.7673649209265257E-4</v>
      </c>
      <c r="BJ92" s="3">
        <f xml:space="preserve"> IFERROR(AVERAGE(Table1[[#This Row],[ROA 2013-2012]:[ROA 2021-2020]]), "x")</f>
        <v>0.39063992359121308</v>
      </c>
      <c r="BK92" s="3">
        <f>IFERROR(AVERAGE(Table1[[#This Row],[ROA 2012]:[ROA 2021]]), "x")</f>
        <v>0.3024171934730458</v>
      </c>
      <c r="BN92" s="1">
        <f>SUM(Table1[[#This Row],[B/M Rank]:[ROA Rank]])</f>
        <v>0</v>
      </c>
    </row>
    <row r="93" spans="1:66" x14ac:dyDescent="0.25">
      <c r="A93" s="1" t="s">
        <v>996</v>
      </c>
      <c r="B93" s="1" t="s">
        <v>997</v>
      </c>
      <c r="C93" s="1" t="s">
        <v>201</v>
      </c>
      <c r="D93" s="1" t="s">
        <v>110</v>
      </c>
      <c r="E93" s="1" t="s">
        <v>102</v>
      </c>
      <c r="F93" s="1">
        <v>95.55</v>
      </c>
      <c r="G93" s="19"/>
      <c r="H93" s="19"/>
      <c r="I93" s="19"/>
      <c r="J93" s="19"/>
      <c r="K93" s="1"/>
      <c r="L93" s="19"/>
      <c r="M93" s="1">
        <v>2015</v>
      </c>
      <c r="Q93" s="1">
        <v>9.5</v>
      </c>
      <c r="R93" s="1">
        <v>8.4</v>
      </c>
      <c r="S93" s="1">
        <v>10.5</v>
      </c>
      <c r="T93" s="1">
        <v>10.7</v>
      </c>
      <c r="U93" s="1">
        <v>7.9</v>
      </c>
      <c r="V93" s="1">
        <v>7.5</v>
      </c>
      <c r="W93" s="1">
        <v>7.6</v>
      </c>
      <c r="X93" s="1">
        <v>7.6</v>
      </c>
      <c r="Z93" s="3">
        <f xml:space="preserve"> IFERROR(AVEDEV(Table1[[#This Row],[GP 2012]:[GP 2021]]) / Table1[[#This Row],[Avg GP]], "x")</f>
        <v>0.13158500115021851</v>
      </c>
      <c r="AA93" s="2">
        <f xml:space="preserve"> IFERROR(AVERAGE(Table1[[#This Row],[GP 2012]:[GP 2021]]), "x")</f>
        <v>8.8714285714285701</v>
      </c>
      <c r="AB93" s="11">
        <f>Table1[Equity]/Table1[Market Capital]</f>
        <v>0.56514913657770804</v>
      </c>
      <c r="AF93" s="1">
        <v>33.9</v>
      </c>
      <c r="AG93" s="1">
        <v>28.5</v>
      </c>
      <c r="AH93" s="1">
        <v>31.5</v>
      </c>
      <c r="AI93" s="1">
        <v>95.8</v>
      </c>
      <c r="AJ93" s="1">
        <v>102.6</v>
      </c>
      <c r="AK93" s="1">
        <v>106.6</v>
      </c>
      <c r="AL93" s="1">
        <v>110.8</v>
      </c>
      <c r="AM93" s="1">
        <v>110.8</v>
      </c>
      <c r="AN93" s="1">
        <v>54</v>
      </c>
      <c r="AO93" s="3" t="str">
        <f xml:space="preserve"> IFERROR(Table1[[#This Row],[GP 2012]]/Table1[[#This Row],[Total Assets 2012]], "x")</f>
        <v>x</v>
      </c>
      <c r="AP93" s="3" t="str">
        <f xml:space="preserve"> IFERROR(Table1[[#This Row],[GP 2013]]/Table1[[#This Row],[Total Assets 2013]], "x")</f>
        <v>x</v>
      </c>
      <c r="AQ93" s="3" t="str">
        <f xml:space="preserve"> IFERROR(Table1[[#This Row],[GP 2014]]/Table1[[#This Row],[Total Assets 2014]], "x")</f>
        <v>x</v>
      </c>
      <c r="AR93" s="3">
        <f xml:space="preserve"> IFERROR(Table1[[#This Row],[GP 2015]]/Table1[[#This Row],[Total Assets 2015]], "x")</f>
        <v>0.28023598820058998</v>
      </c>
      <c r="AS93" s="3">
        <f xml:space="preserve"> IFERROR(Table1[[#This Row],[GP 2016]]/Table1[[#This Row],[Total Assets 2016]], "x")</f>
        <v>0.29473684210526319</v>
      </c>
      <c r="AT93" s="3">
        <f xml:space="preserve"> IFERROR(Table1[[#This Row],[GP 2017]]/Table1[[#This Row],[Total Assets 2017]], "x")</f>
        <v>0.33333333333333331</v>
      </c>
      <c r="AU93" s="3">
        <f xml:space="preserve"> IFERROR(Table1[[#This Row],[GP 2018]]/Table1[[#This Row],[Total Assets 2018]], "x")</f>
        <v>0.11169102296450939</v>
      </c>
      <c r="AV93" s="3">
        <f xml:space="preserve"> IFERROR(Table1[[#This Row],[GP 2019]]/Table1[[#This Row],[Total Assets 2019]], "x")</f>
        <v>7.6998050682261218E-2</v>
      </c>
      <c r="AW93" s="3">
        <f xml:space="preserve"> IFERROR(Table1[[#This Row],[GP 2020]]/Table1[[#This Row],[Total Assets 2020]], "x")</f>
        <v>7.0356472795497185E-2</v>
      </c>
      <c r="AX93" s="3">
        <f xml:space="preserve"> IFERROR(Table1[[#This Row],[GP 2021]]/Table1[[#This Row],[Total Assets 2021]], "x")</f>
        <v>6.8592057761732855E-2</v>
      </c>
      <c r="AY93" s="3">
        <f xml:space="preserve"> IFERROR(Table1[[#This Row],[GP TTM]]/Table1[[#This Row],[Total Assets TTM]], "x")</f>
        <v>6.8592057761732855E-2</v>
      </c>
      <c r="BA93" s="3" t="str">
        <f xml:space="preserve"> IFERROR(ABS(Table1[[#This Row],[ROA 2013]]-Table1[[#This Row],[ROA 2012]]), "x")</f>
        <v>x</v>
      </c>
      <c r="BB93" s="3" t="str">
        <f xml:space="preserve"> IFERROR(ABS(Table1[[#This Row],[ROA 2014]]-Table1[[#This Row],[ROA 2013]]), "x")</f>
        <v>x</v>
      </c>
      <c r="BC93" s="3" t="str">
        <f xml:space="preserve"> IFERROR(ABS(Table1[[#This Row],[ROA 2015]]-Table1[[#This Row],[ROA 2014]]), "x")</f>
        <v>x</v>
      </c>
      <c r="BD93" s="3">
        <f xml:space="preserve"> IFERROR(ABS(Table1[[#This Row],[ROA 2016]]-Table1[[#This Row],[ROA 2015]]), "x")</f>
        <v>1.4500853904673205E-2</v>
      </c>
      <c r="BE93" s="3">
        <f xml:space="preserve"> IFERROR(ABS(Table1[[#This Row],[ROA 2017]]-Table1[[#This Row],[ROA 2016]]), "x")</f>
        <v>3.8596491228070129E-2</v>
      </c>
      <c r="BF93" s="3">
        <f xml:space="preserve"> IFERROR(ABS(Table1[[#This Row],[ROA 2018]]-Table1[[#This Row],[ROA 2017]]), "x")</f>
        <v>0.22164231036882392</v>
      </c>
      <c r="BG93" s="3">
        <f xml:space="preserve"> IFERROR(ABS(Table1[[#This Row],[ROA 2019]]-Table1[[#This Row],[ROA 2018]]), "x")</f>
        <v>3.4692972282248172E-2</v>
      </c>
      <c r="BH93" s="3">
        <f xml:space="preserve"> IFERROR(ABS(Table1[[#This Row],[ROA 2020]]-Table1[[#This Row],[ROA 2019]]), "x")</f>
        <v>6.6415778867640329E-3</v>
      </c>
      <c r="BI93" s="3">
        <f xml:space="preserve"> IFERROR(ABS(Table1[[#This Row],[ROA 2021]]-Table1[[#This Row],[ROA 2020]]), "x")</f>
        <v>1.76441503376433E-3</v>
      </c>
      <c r="BJ93" s="3">
        <f xml:space="preserve"> IFERROR(AVERAGE(Table1[[#This Row],[ROA 2013-2012]:[ROA 2021-2020]]), "x")</f>
        <v>5.2973103450723959E-2</v>
      </c>
      <c r="BK93" s="3">
        <f>IFERROR(AVERAGE(Table1[[#This Row],[ROA 2012]:[ROA 2021]]), "x")</f>
        <v>0.17656339540616961</v>
      </c>
      <c r="BN93" s="1">
        <f>SUM(Table1[[#This Row],[B/M Rank]:[ROA Rank]])</f>
        <v>0</v>
      </c>
    </row>
    <row r="94" spans="1:66" x14ac:dyDescent="0.25">
      <c r="A94" s="1" t="s">
        <v>220</v>
      </c>
      <c r="B94" s="1" t="s">
        <v>221</v>
      </c>
      <c r="C94" s="1" t="s">
        <v>201</v>
      </c>
      <c r="D94" s="1" t="s">
        <v>110</v>
      </c>
      <c r="E94" s="1" t="s">
        <v>102</v>
      </c>
      <c r="F94" s="1">
        <v>100.14</v>
      </c>
      <c r="G94" s="19"/>
      <c r="H94" s="19"/>
      <c r="I94" s="19"/>
      <c r="J94" s="19"/>
      <c r="K94" s="1"/>
      <c r="L94" s="19"/>
      <c r="M94" s="1">
        <v>2017</v>
      </c>
      <c r="S94" s="1">
        <v>7.7</v>
      </c>
      <c r="T94" s="1">
        <v>6.8</v>
      </c>
      <c r="U94" s="1">
        <v>-3.3</v>
      </c>
      <c r="V94" s="1">
        <v>-15</v>
      </c>
      <c r="W94" s="1">
        <v>-12.8</v>
      </c>
      <c r="X94" s="1">
        <v>-12.8</v>
      </c>
      <c r="Z94" s="3">
        <f xml:space="preserve"> IFERROR(AVEDEV(Table1[[#This Row],[GP 2012]:[GP 2021]]) / Table1[[#This Row],[Avg GP]], "x")</f>
        <v>-2.5493975903614463</v>
      </c>
      <c r="AA94" s="2">
        <f xml:space="preserve"> IFERROR(AVERAGE(Table1[[#This Row],[GP 2012]:[GP 2021]]), "x")</f>
        <v>-3.3200000000000003</v>
      </c>
      <c r="AB94" s="11">
        <f>Table1[Equity]/Table1[Market Capital]</f>
        <v>0.1897343718793689</v>
      </c>
      <c r="AH94" s="1">
        <v>18.399999999999999</v>
      </c>
      <c r="AI94" s="1">
        <v>20.7</v>
      </c>
      <c r="AJ94" s="1">
        <v>31.6</v>
      </c>
      <c r="AK94" s="1">
        <v>82.1</v>
      </c>
      <c r="AL94" s="1">
        <v>41.5</v>
      </c>
      <c r="AM94" s="1">
        <v>41.5</v>
      </c>
      <c r="AN94" s="1">
        <v>19</v>
      </c>
      <c r="AO94" s="3" t="str">
        <f xml:space="preserve"> IFERROR(Table1[[#This Row],[GP 2012]]/Table1[[#This Row],[Total Assets 2012]], "x")</f>
        <v>x</v>
      </c>
      <c r="AP94" s="3" t="str">
        <f xml:space="preserve"> IFERROR(Table1[[#This Row],[GP 2013]]/Table1[[#This Row],[Total Assets 2013]], "x")</f>
        <v>x</v>
      </c>
      <c r="AQ94" s="3" t="str">
        <f xml:space="preserve"> IFERROR(Table1[[#This Row],[GP 2014]]/Table1[[#This Row],[Total Assets 2014]], "x")</f>
        <v>x</v>
      </c>
      <c r="AR94" s="3" t="str">
        <f xml:space="preserve"> IFERROR(Table1[[#This Row],[GP 2015]]/Table1[[#This Row],[Total Assets 2015]], "x")</f>
        <v>x</v>
      </c>
      <c r="AS94" s="3" t="str">
        <f xml:space="preserve"> IFERROR(Table1[[#This Row],[GP 2016]]/Table1[[#This Row],[Total Assets 2016]], "x")</f>
        <v>x</v>
      </c>
      <c r="AT94" s="3">
        <f xml:space="preserve"> IFERROR(Table1[[#This Row],[GP 2017]]/Table1[[#This Row],[Total Assets 2017]], "x")</f>
        <v>0.41847826086956524</v>
      </c>
      <c r="AU94" s="3">
        <f xml:space="preserve"> IFERROR(Table1[[#This Row],[GP 2018]]/Table1[[#This Row],[Total Assets 2018]], "x")</f>
        <v>0.32850241545893721</v>
      </c>
      <c r="AV94" s="3">
        <f xml:space="preserve"> IFERROR(Table1[[#This Row],[GP 2019]]/Table1[[#This Row],[Total Assets 2019]], "x")</f>
        <v>-0.10443037974683543</v>
      </c>
      <c r="AW94" s="3">
        <f xml:space="preserve"> IFERROR(Table1[[#This Row],[GP 2020]]/Table1[[#This Row],[Total Assets 2020]], "x")</f>
        <v>-0.18270401948842876</v>
      </c>
      <c r="AX94" s="3">
        <f xml:space="preserve"> IFERROR(Table1[[#This Row],[GP 2021]]/Table1[[#This Row],[Total Assets 2021]], "x")</f>
        <v>-0.30843373493975906</v>
      </c>
      <c r="AY94" s="3">
        <f xml:space="preserve"> IFERROR(Table1[[#This Row],[GP TTM]]/Table1[[#This Row],[Total Assets TTM]], "x")</f>
        <v>-0.30843373493975906</v>
      </c>
      <c r="BA94" s="3" t="str">
        <f xml:space="preserve"> IFERROR(ABS(Table1[[#This Row],[ROA 2013]]-Table1[[#This Row],[ROA 2012]]), "x")</f>
        <v>x</v>
      </c>
      <c r="BB94" s="3" t="str">
        <f xml:space="preserve"> IFERROR(ABS(Table1[[#This Row],[ROA 2014]]-Table1[[#This Row],[ROA 2013]]), "x")</f>
        <v>x</v>
      </c>
      <c r="BC94" s="3" t="str">
        <f xml:space="preserve"> IFERROR(ABS(Table1[[#This Row],[ROA 2015]]-Table1[[#This Row],[ROA 2014]]), "x")</f>
        <v>x</v>
      </c>
      <c r="BD94" s="3" t="str">
        <f xml:space="preserve"> IFERROR(ABS(Table1[[#This Row],[ROA 2016]]-Table1[[#This Row],[ROA 2015]]), "x")</f>
        <v>x</v>
      </c>
      <c r="BE94" s="3" t="str">
        <f xml:space="preserve"> IFERROR(ABS(Table1[[#This Row],[ROA 2017]]-Table1[[#This Row],[ROA 2016]]), "x")</f>
        <v>x</v>
      </c>
      <c r="BF94" s="3">
        <f xml:space="preserve"> IFERROR(ABS(Table1[[#This Row],[ROA 2018]]-Table1[[#This Row],[ROA 2017]]), "x")</f>
        <v>8.997584541062803E-2</v>
      </c>
      <c r="BG94" s="3">
        <f xml:space="preserve"> IFERROR(ABS(Table1[[#This Row],[ROA 2019]]-Table1[[#This Row],[ROA 2018]]), "x")</f>
        <v>0.43293279520577266</v>
      </c>
      <c r="BH94" s="3">
        <f xml:space="preserve"> IFERROR(ABS(Table1[[#This Row],[ROA 2020]]-Table1[[#This Row],[ROA 2019]]), "x")</f>
        <v>7.8273639741593334E-2</v>
      </c>
      <c r="BI94" s="3">
        <f xml:space="preserve"> IFERROR(ABS(Table1[[#This Row],[ROA 2021]]-Table1[[#This Row],[ROA 2020]]), "x")</f>
        <v>0.1257297154513303</v>
      </c>
      <c r="BJ94" s="3">
        <f xml:space="preserve"> IFERROR(AVERAGE(Table1[[#This Row],[ROA 2013-2012]:[ROA 2021-2020]]), "x")</f>
        <v>0.18172799895233108</v>
      </c>
      <c r="BK94" s="3">
        <f>IFERROR(AVERAGE(Table1[[#This Row],[ROA 2012]:[ROA 2021]]), "x")</f>
        <v>3.0282508430695854E-2</v>
      </c>
      <c r="BN94" s="1">
        <f>SUM(Table1[[#This Row],[B/M Rank]:[ROA Rank]])</f>
        <v>0</v>
      </c>
    </row>
    <row r="95" spans="1:66" x14ac:dyDescent="0.25">
      <c r="A95" s="1" t="s">
        <v>863</v>
      </c>
      <c r="B95" s="1" t="s">
        <v>864</v>
      </c>
      <c r="C95" s="1" t="s">
        <v>124</v>
      </c>
      <c r="D95" s="1" t="s">
        <v>11</v>
      </c>
      <c r="E95" s="1" t="s">
        <v>102</v>
      </c>
      <c r="F95" s="1">
        <v>100.33</v>
      </c>
      <c r="G95" s="19"/>
      <c r="H95" s="19"/>
      <c r="I95" s="19"/>
      <c r="J95" s="19"/>
      <c r="K95" s="1"/>
      <c r="L95" s="19"/>
      <c r="M95" s="1">
        <v>2013</v>
      </c>
      <c r="O95" s="1">
        <v>-0.2</v>
      </c>
      <c r="P95" s="1">
        <v>2.4</v>
      </c>
      <c r="Q95" s="1">
        <v>8.8000000000000007</v>
      </c>
      <c r="R95" s="1">
        <v>4.2</v>
      </c>
      <c r="S95" s="1">
        <v>11.2</v>
      </c>
      <c r="T95" s="1">
        <v>13.5</v>
      </c>
      <c r="U95" s="1">
        <v>19</v>
      </c>
      <c r="V95" s="1">
        <v>19.8</v>
      </c>
      <c r="W95" s="1">
        <v>32.700000000000003</v>
      </c>
      <c r="X95" s="1">
        <v>32.700000000000003</v>
      </c>
      <c r="Z95" s="3">
        <f xml:space="preserve"> IFERROR(AVEDEV(Table1[[#This Row],[GP 2012]:[GP 2021]]) / Table1[[#This Row],[Avg GP]], "x")</f>
        <v>0.63714342708956706</v>
      </c>
      <c r="AA95" s="2">
        <f xml:space="preserve"> IFERROR(AVERAGE(Table1[[#This Row],[GP 2012]:[GP 2021]]), "x")</f>
        <v>12.377777777777778</v>
      </c>
      <c r="AB95" s="11">
        <f>Table1[Equity]/Table1[Market Capital]</f>
        <v>1.3943984849995017</v>
      </c>
      <c r="AD95" s="1">
        <v>22.4</v>
      </c>
      <c r="AE95" s="1">
        <v>38.700000000000003</v>
      </c>
      <c r="AF95" s="1">
        <v>33.200000000000003</v>
      </c>
      <c r="AG95" s="1">
        <v>32.200000000000003</v>
      </c>
      <c r="AH95" s="1">
        <v>50.6</v>
      </c>
      <c r="AI95" s="1">
        <v>69.599999999999994</v>
      </c>
      <c r="AJ95" s="1">
        <v>92.8</v>
      </c>
      <c r="AK95" s="1">
        <v>188.7</v>
      </c>
      <c r="AL95" s="1">
        <v>198.1</v>
      </c>
      <c r="AM95" s="1">
        <v>198.1</v>
      </c>
      <c r="AN95" s="1">
        <v>139.9</v>
      </c>
      <c r="AO95" s="3" t="str">
        <f xml:space="preserve"> IFERROR(Table1[[#This Row],[GP 2012]]/Table1[[#This Row],[Total Assets 2012]], "x")</f>
        <v>x</v>
      </c>
      <c r="AP95" s="3">
        <f xml:space="preserve"> IFERROR(Table1[[#This Row],[GP 2013]]/Table1[[#This Row],[Total Assets 2013]], "x")</f>
        <v>-8.9285714285714298E-3</v>
      </c>
      <c r="AQ95" s="3">
        <f xml:space="preserve"> IFERROR(Table1[[#This Row],[GP 2014]]/Table1[[#This Row],[Total Assets 2014]], "x")</f>
        <v>6.2015503875968984E-2</v>
      </c>
      <c r="AR95" s="3">
        <f xml:space="preserve"> IFERROR(Table1[[#This Row],[GP 2015]]/Table1[[#This Row],[Total Assets 2015]], "x")</f>
        <v>0.26506024096385544</v>
      </c>
      <c r="AS95" s="3">
        <f xml:space="preserve"> IFERROR(Table1[[#This Row],[GP 2016]]/Table1[[#This Row],[Total Assets 2016]], "x")</f>
        <v>0.13043478260869565</v>
      </c>
      <c r="AT95" s="3">
        <f xml:space="preserve"> IFERROR(Table1[[#This Row],[GP 2017]]/Table1[[#This Row],[Total Assets 2017]], "x")</f>
        <v>0.22134387351778653</v>
      </c>
      <c r="AU95" s="3">
        <f xml:space="preserve"> IFERROR(Table1[[#This Row],[GP 2018]]/Table1[[#This Row],[Total Assets 2018]], "x")</f>
        <v>0.19396551724137934</v>
      </c>
      <c r="AV95" s="3">
        <f xml:space="preserve"> IFERROR(Table1[[#This Row],[GP 2019]]/Table1[[#This Row],[Total Assets 2019]], "x")</f>
        <v>0.20474137931034483</v>
      </c>
      <c r="AW95" s="3">
        <f xml:space="preserve"> IFERROR(Table1[[#This Row],[GP 2020]]/Table1[[#This Row],[Total Assets 2020]], "x")</f>
        <v>0.10492845786963435</v>
      </c>
      <c r="AX95" s="3">
        <f xml:space="preserve"> IFERROR(Table1[[#This Row],[GP 2021]]/Table1[[#This Row],[Total Assets 2021]], "x")</f>
        <v>0.1650681474003029</v>
      </c>
      <c r="AY95" s="3">
        <f xml:space="preserve"> IFERROR(Table1[[#This Row],[GP TTM]]/Table1[[#This Row],[Total Assets TTM]], "x")</f>
        <v>0.1650681474003029</v>
      </c>
      <c r="BA95" s="3" t="str">
        <f xml:space="preserve"> IFERROR(ABS(Table1[[#This Row],[ROA 2013]]-Table1[[#This Row],[ROA 2012]]), "x")</f>
        <v>x</v>
      </c>
      <c r="BB95" s="3">
        <f xml:space="preserve"> IFERROR(ABS(Table1[[#This Row],[ROA 2014]]-Table1[[#This Row],[ROA 2013]]), "x")</f>
        <v>7.0944075304540416E-2</v>
      </c>
      <c r="BC95" s="3">
        <f xml:space="preserve"> IFERROR(ABS(Table1[[#This Row],[ROA 2015]]-Table1[[#This Row],[ROA 2014]]), "x")</f>
        <v>0.20304473708788645</v>
      </c>
      <c r="BD95" s="3">
        <f xml:space="preserve"> IFERROR(ABS(Table1[[#This Row],[ROA 2016]]-Table1[[#This Row],[ROA 2015]]), "x")</f>
        <v>0.13462545835515979</v>
      </c>
      <c r="BE95" s="3">
        <f xml:space="preserve"> IFERROR(ABS(Table1[[#This Row],[ROA 2017]]-Table1[[#This Row],[ROA 2016]]), "x")</f>
        <v>9.0909090909090884E-2</v>
      </c>
      <c r="BF95" s="3">
        <f xml:space="preserve"> IFERROR(ABS(Table1[[#This Row],[ROA 2018]]-Table1[[#This Row],[ROA 2017]]), "x")</f>
        <v>2.7378356276407195E-2</v>
      </c>
      <c r="BG95" s="3">
        <f xml:space="preserve"> IFERROR(ABS(Table1[[#This Row],[ROA 2019]]-Table1[[#This Row],[ROA 2018]]), "x")</f>
        <v>1.0775862068965497E-2</v>
      </c>
      <c r="BH95" s="3">
        <f xml:space="preserve"> IFERROR(ABS(Table1[[#This Row],[ROA 2020]]-Table1[[#This Row],[ROA 2019]]), "x")</f>
        <v>9.9812921440710481E-2</v>
      </c>
      <c r="BI95" s="3">
        <f xml:space="preserve"> IFERROR(ABS(Table1[[#This Row],[ROA 2021]]-Table1[[#This Row],[ROA 2020]]), "x")</f>
        <v>6.0139689530668547E-2</v>
      </c>
      <c r="BJ95" s="3">
        <f xml:space="preserve"> IFERROR(AVERAGE(Table1[[#This Row],[ROA 2013-2012]:[ROA 2021-2020]]), "x")</f>
        <v>8.7203773871678672E-2</v>
      </c>
      <c r="BK95" s="3">
        <f>IFERROR(AVERAGE(Table1[[#This Row],[ROA 2012]:[ROA 2021]]), "x")</f>
        <v>0.14873659237326628</v>
      </c>
      <c r="BN95" s="1">
        <f>SUM(Table1[[#This Row],[B/M Rank]:[ROA Rank]])</f>
        <v>0</v>
      </c>
    </row>
    <row r="96" spans="1:66" x14ac:dyDescent="0.25">
      <c r="A96" s="1" t="s">
        <v>687</v>
      </c>
      <c r="B96" s="1" t="s">
        <v>688</v>
      </c>
      <c r="C96" s="1" t="s">
        <v>458</v>
      </c>
      <c r="D96" s="1" t="s">
        <v>263</v>
      </c>
      <c r="E96" s="1" t="s">
        <v>102</v>
      </c>
      <c r="F96" s="1">
        <v>100.39</v>
      </c>
      <c r="G96" s="19"/>
      <c r="H96" s="19"/>
      <c r="I96" s="19"/>
      <c r="J96" s="19"/>
      <c r="K96" s="1"/>
      <c r="L96" s="19"/>
      <c r="M96" s="1">
        <v>2012</v>
      </c>
      <c r="N96" s="1">
        <v>14.9</v>
      </c>
      <c r="O96" s="1">
        <v>15.9</v>
      </c>
      <c r="P96" s="1">
        <v>14.7</v>
      </c>
      <c r="Q96" s="1">
        <v>16</v>
      </c>
      <c r="R96" s="1">
        <v>15.9</v>
      </c>
      <c r="S96" s="1">
        <v>17</v>
      </c>
      <c r="T96" s="1">
        <v>18.100000000000001</v>
      </c>
      <c r="U96" s="1">
        <v>18.399999999999999</v>
      </c>
      <c r="V96" s="1">
        <v>21.7</v>
      </c>
      <c r="W96" s="1">
        <v>28.9</v>
      </c>
      <c r="X96" s="1">
        <v>29.8</v>
      </c>
      <c r="Z96" s="3">
        <f xml:space="preserve"> IFERROR(AVEDEV(Table1[[#This Row],[GP 2012]:[GP 2021]]) / Table1[[#This Row],[Avg GP]], "x")</f>
        <v>0.16033057851239665</v>
      </c>
      <c r="AA96" s="2">
        <f xml:space="preserve"> IFERROR(AVERAGE(Table1[[#This Row],[GP 2012]:[GP 2021]]), "x")</f>
        <v>18.149999999999999</v>
      </c>
      <c r="AB96" s="11">
        <f>Table1[Equity]/Table1[Market Capital]</f>
        <v>0.3097918119334595</v>
      </c>
      <c r="AC96" s="1">
        <v>42.7</v>
      </c>
      <c r="AD96" s="1">
        <v>45.2</v>
      </c>
      <c r="AE96" s="1">
        <v>43.8</v>
      </c>
      <c r="AF96" s="1">
        <v>50.2</v>
      </c>
      <c r="AG96" s="1">
        <v>41.5</v>
      </c>
      <c r="AH96" s="1">
        <v>41.8</v>
      </c>
      <c r="AI96" s="1">
        <v>43.7</v>
      </c>
      <c r="AJ96" s="1">
        <v>56.8</v>
      </c>
      <c r="AK96" s="1">
        <v>53.9</v>
      </c>
      <c r="AL96" s="1">
        <v>61.1</v>
      </c>
      <c r="AM96" s="1">
        <v>61.4</v>
      </c>
      <c r="AN96" s="1">
        <v>31.1</v>
      </c>
      <c r="AO96" s="3">
        <f xml:space="preserve"> IFERROR(Table1[[#This Row],[GP 2012]]/Table1[[#This Row],[Total Assets 2012]], "x")</f>
        <v>0.34894613583138173</v>
      </c>
      <c r="AP96" s="3">
        <f xml:space="preserve"> IFERROR(Table1[[#This Row],[GP 2013]]/Table1[[#This Row],[Total Assets 2013]], "x")</f>
        <v>0.35176991150442477</v>
      </c>
      <c r="AQ96" s="3">
        <f xml:space="preserve"> IFERROR(Table1[[#This Row],[GP 2014]]/Table1[[#This Row],[Total Assets 2014]], "x")</f>
        <v>0.33561643835616439</v>
      </c>
      <c r="AR96" s="3">
        <f xml:space="preserve"> IFERROR(Table1[[#This Row],[GP 2015]]/Table1[[#This Row],[Total Assets 2015]], "x")</f>
        <v>0.31872509960159362</v>
      </c>
      <c r="AS96" s="3">
        <f xml:space="preserve"> IFERROR(Table1[[#This Row],[GP 2016]]/Table1[[#This Row],[Total Assets 2016]], "x")</f>
        <v>0.38313253012048193</v>
      </c>
      <c r="AT96" s="3">
        <f xml:space="preserve"> IFERROR(Table1[[#This Row],[GP 2017]]/Table1[[#This Row],[Total Assets 2017]], "x")</f>
        <v>0.40669856459330145</v>
      </c>
      <c r="AU96" s="3">
        <f xml:space="preserve"> IFERROR(Table1[[#This Row],[GP 2018]]/Table1[[#This Row],[Total Assets 2018]], "x")</f>
        <v>0.41418764302059496</v>
      </c>
      <c r="AV96" s="3">
        <f xml:space="preserve"> IFERROR(Table1[[#This Row],[GP 2019]]/Table1[[#This Row],[Total Assets 2019]], "x")</f>
        <v>0.323943661971831</v>
      </c>
      <c r="AW96" s="3">
        <f xml:space="preserve"> IFERROR(Table1[[#This Row],[GP 2020]]/Table1[[#This Row],[Total Assets 2020]], "x")</f>
        <v>0.40259740259740262</v>
      </c>
      <c r="AX96" s="3">
        <f xml:space="preserve"> IFERROR(Table1[[#This Row],[GP 2021]]/Table1[[#This Row],[Total Assets 2021]], "x")</f>
        <v>0.47299509001636658</v>
      </c>
      <c r="AY96" s="3">
        <f xml:space="preserve"> IFERROR(Table1[[#This Row],[GP TTM]]/Table1[[#This Row],[Total Assets TTM]], "x")</f>
        <v>0.48534201954397399</v>
      </c>
      <c r="BA96" s="3">
        <f xml:space="preserve"> IFERROR(ABS(Table1[[#This Row],[ROA 2013]]-Table1[[#This Row],[ROA 2012]]), "x")</f>
        <v>2.8237756730430386E-3</v>
      </c>
      <c r="BB96" s="3">
        <f xml:space="preserve"> IFERROR(ABS(Table1[[#This Row],[ROA 2014]]-Table1[[#This Row],[ROA 2013]]), "x")</f>
        <v>1.6153473148260378E-2</v>
      </c>
      <c r="BC96" s="3">
        <f xml:space="preserve"> IFERROR(ABS(Table1[[#This Row],[ROA 2015]]-Table1[[#This Row],[ROA 2014]]), "x")</f>
        <v>1.6891338754570773E-2</v>
      </c>
      <c r="BD96" s="3">
        <f xml:space="preserve"> IFERROR(ABS(Table1[[#This Row],[ROA 2016]]-Table1[[#This Row],[ROA 2015]]), "x")</f>
        <v>6.4407430518888309E-2</v>
      </c>
      <c r="BE96" s="3">
        <f xml:space="preserve"> IFERROR(ABS(Table1[[#This Row],[ROA 2017]]-Table1[[#This Row],[ROA 2016]]), "x")</f>
        <v>2.3566034472819519E-2</v>
      </c>
      <c r="BF96" s="3">
        <f xml:space="preserve"> IFERROR(ABS(Table1[[#This Row],[ROA 2018]]-Table1[[#This Row],[ROA 2017]]), "x")</f>
        <v>7.4890784272935162E-3</v>
      </c>
      <c r="BG96" s="3">
        <f xml:space="preserve"> IFERROR(ABS(Table1[[#This Row],[ROA 2019]]-Table1[[#This Row],[ROA 2018]]), "x")</f>
        <v>9.0243981048763966E-2</v>
      </c>
      <c r="BH96" s="3">
        <f xml:space="preserve"> IFERROR(ABS(Table1[[#This Row],[ROA 2020]]-Table1[[#This Row],[ROA 2019]]), "x")</f>
        <v>7.8653740625571622E-2</v>
      </c>
      <c r="BI96" s="3">
        <f xml:space="preserve"> IFERROR(ABS(Table1[[#This Row],[ROA 2021]]-Table1[[#This Row],[ROA 2020]]), "x")</f>
        <v>7.0397687418963961E-2</v>
      </c>
      <c r="BJ96" s="3">
        <f xml:space="preserve"> IFERROR(AVERAGE(Table1[[#This Row],[ROA 2013-2012]:[ROA 2021-2020]]), "x")</f>
        <v>4.11807266764639E-2</v>
      </c>
      <c r="BK96" s="3">
        <f>IFERROR(AVERAGE(Table1[[#This Row],[ROA 2012]:[ROA 2021]]), "x")</f>
        <v>0.37586124776135432</v>
      </c>
      <c r="BN96" s="1">
        <f>SUM(Table1[[#This Row],[B/M Rank]:[ROA Rank]])</f>
        <v>0</v>
      </c>
    </row>
    <row r="97" spans="1:66" x14ac:dyDescent="0.25">
      <c r="A97" s="1" t="s">
        <v>224</v>
      </c>
      <c r="B97" s="1" t="s">
        <v>225</v>
      </c>
      <c r="C97" s="1" t="s">
        <v>1039</v>
      </c>
      <c r="D97" s="1" t="s">
        <v>106</v>
      </c>
      <c r="E97" s="1" t="s">
        <v>102</v>
      </c>
      <c r="F97" s="1">
        <v>106.57</v>
      </c>
      <c r="G97" s="19"/>
      <c r="H97" s="19"/>
      <c r="I97" s="19"/>
      <c r="J97" s="19"/>
      <c r="K97" s="1"/>
      <c r="L97" s="19"/>
      <c r="M97" s="1">
        <v>2014</v>
      </c>
      <c r="P97" s="1">
        <v>58.9</v>
      </c>
      <c r="Q97" s="1">
        <v>89.5</v>
      </c>
      <c r="R97" s="1">
        <v>102.1</v>
      </c>
      <c r="S97" s="1">
        <v>123</v>
      </c>
      <c r="T97" s="1">
        <v>136.5</v>
      </c>
      <c r="U97" s="1">
        <v>163.80000000000001</v>
      </c>
      <c r="V97" s="1">
        <v>227.5</v>
      </c>
      <c r="W97" s="1">
        <v>266.60000000000002</v>
      </c>
      <c r="X97" s="1">
        <v>254.4</v>
      </c>
      <c r="Z97" s="3">
        <f xml:space="preserve"> IFERROR(AVEDEV(Table1[[#This Row],[GP 2012]:[GP 2021]]) / Table1[[#This Row],[Avg GP]], "x")</f>
        <v>0.37663755458515286</v>
      </c>
      <c r="AA97" s="2">
        <f xml:space="preserve"> IFERROR(AVERAGE(Table1[[#This Row],[GP 2012]:[GP 2021]]), "x")</f>
        <v>145.98750000000001</v>
      </c>
      <c r="AB97" s="11">
        <f>Table1[Equity]/Table1[Market Capital]</f>
        <v>2.1131650558318475</v>
      </c>
      <c r="AE97" s="1">
        <v>78.099999999999994</v>
      </c>
      <c r="AF97" s="1">
        <v>145.69999999999999</v>
      </c>
      <c r="AG97" s="1">
        <v>128.30000000000001</v>
      </c>
      <c r="AH97" s="1">
        <v>121.1</v>
      </c>
      <c r="AI97" s="1">
        <v>275.10000000000002</v>
      </c>
      <c r="AJ97" s="1">
        <v>230.2</v>
      </c>
      <c r="AK97" s="1">
        <v>287.89999999999998</v>
      </c>
      <c r="AL97" s="1">
        <v>390.2</v>
      </c>
      <c r="AM97" s="1">
        <v>389</v>
      </c>
      <c r="AN97" s="1">
        <v>225.2</v>
      </c>
      <c r="AO97" s="3" t="str">
        <f xml:space="preserve"> IFERROR(Table1[[#This Row],[GP 2012]]/Table1[[#This Row],[Total Assets 2012]], "x")</f>
        <v>x</v>
      </c>
      <c r="AP97" s="3" t="str">
        <f xml:space="preserve"> IFERROR(Table1[[#This Row],[GP 2013]]/Table1[[#This Row],[Total Assets 2013]], "x")</f>
        <v>x</v>
      </c>
      <c r="AQ97" s="3">
        <f xml:space="preserve"> IFERROR(Table1[[#This Row],[GP 2014]]/Table1[[#This Row],[Total Assets 2014]], "x")</f>
        <v>0.75416133162612042</v>
      </c>
      <c r="AR97" s="3">
        <f xml:space="preserve"> IFERROR(Table1[[#This Row],[GP 2015]]/Table1[[#This Row],[Total Assets 2015]], "x")</f>
        <v>0.61427590940288268</v>
      </c>
      <c r="AS97" s="3">
        <f xml:space="preserve"> IFERROR(Table1[[#This Row],[GP 2016]]/Table1[[#This Row],[Total Assets 2016]], "x")</f>
        <v>0.79579111457521423</v>
      </c>
      <c r="AT97" s="3">
        <f xml:space="preserve"> IFERROR(Table1[[#This Row],[GP 2017]]/Table1[[#This Row],[Total Assets 2017]], "x")</f>
        <v>1.0156895127993395</v>
      </c>
      <c r="AU97" s="3">
        <f xml:space="preserve"> IFERROR(Table1[[#This Row],[GP 2018]]/Table1[[#This Row],[Total Assets 2018]], "x")</f>
        <v>0.49618320610687017</v>
      </c>
      <c r="AV97" s="3">
        <f xml:space="preserve"> IFERROR(Table1[[#This Row],[GP 2019]]/Table1[[#This Row],[Total Assets 2019]], "x")</f>
        <v>0.71155516941789754</v>
      </c>
      <c r="AW97" s="3">
        <f xml:space="preserve"> IFERROR(Table1[[#This Row],[GP 2020]]/Table1[[#This Row],[Total Assets 2020]], "x")</f>
        <v>0.7902049322681487</v>
      </c>
      <c r="AX97" s="3">
        <f xml:space="preserve"> IFERROR(Table1[[#This Row],[GP 2021]]/Table1[[#This Row],[Total Assets 2021]], "x")</f>
        <v>0.68323936442849831</v>
      </c>
      <c r="AY97" s="3">
        <f xml:space="preserve"> IFERROR(Table1[[#This Row],[GP TTM]]/Table1[[#This Row],[Total Assets TTM]], "x")</f>
        <v>0.65398457583547565</v>
      </c>
      <c r="BA97" s="3" t="str">
        <f xml:space="preserve"> IFERROR(ABS(Table1[[#This Row],[ROA 2013]]-Table1[[#This Row],[ROA 2012]]), "x")</f>
        <v>x</v>
      </c>
      <c r="BB97" s="3" t="str">
        <f xml:space="preserve"> IFERROR(ABS(Table1[[#This Row],[ROA 2014]]-Table1[[#This Row],[ROA 2013]]), "x")</f>
        <v>x</v>
      </c>
      <c r="BC97" s="3">
        <f xml:space="preserve"> IFERROR(ABS(Table1[[#This Row],[ROA 2015]]-Table1[[#This Row],[ROA 2014]]), "x")</f>
        <v>0.13988542222323774</v>
      </c>
      <c r="BD97" s="3">
        <f xml:space="preserve"> IFERROR(ABS(Table1[[#This Row],[ROA 2016]]-Table1[[#This Row],[ROA 2015]]), "x")</f>
        <v>0.18151520517233155</v>
      </c>
      <c r="BE97" s="3">
        <f xml:space="preserve"> IFERROR(ABS(Table1[[#This Row],[ROA 2017]]-Table1[[#This Row],[ROA 2016]]), "x")</f>
        <v>0.21989839822412527</v>
      </c>
      <c r="BF97" s="3">
        <f xml:space="preserve"> IFERROR(ABS(Table1[[#This Row],[ROA 2018]]-Table1[[#This Row],[ROA 2017]]), "x")</f>
        <v>0.51950630669246933</v>
      </c>
      <c r="BG97" s="3">
        <f xml:space="preserve"> IFERROR(ABS(Table1[[#This Row],[ROA 2019]]-Table1[[#This Row],[ROA 2018]]), "x")</f>
        <v>0.21537196331102737</v>
      </c>
      <c r="BH97" s="3">
        <f xml:space="preserve"> IFERROR(ABS(Table1[[#This Row],[ROA 2020]]-Table1[[#This Row],[ROA 2019]]), "x")</f>
        <v>7.8649762850251159E-2</v>
      </c>
      <c r="BI97" s="3">
        <f xml:space="preserve"> IFERROR(ABS(Table1[[#This Row],[ROA 2021]]-Table1[[#This Row],[ROA 2020]]), "x")</f>
        <v>0.10696556783965039</v>
      </c>
      <c r="BJ97" s="3">
        <f xml:space="preserve"> IFERROR(AVERAGE(Table1[[#This Row],[ROA 2013-2012]:[ROA 2021-2020]]), "x")</f>
        <v>0.20882751804472752</v>
      </c>
      <c r="BK97" s="3">
        <f>IFERROR(AVERAGE(Table1[[#This Row],[ROA 2012]:[ROA 2021]]), "x")</f>
        <v>0.73263756757812148</v>
      </c>
      <c r="BN97" s="1">
        <f>SUM(Table1[[#This Row],[B/M Rank]:[ROA Rank]])</f>
        <v>0</v>
      </c>
    </row>
    <row r="98" spans="1:66" x14ac:dyDescent="0.25">
      <c r="A98" s="1" t="s">
        <v>915</v>
      </c>
      <c r="B98" s="1" t="s">
        <v>1058</v>
      </c>
      <c r="C98" s="1" t="s">
        <v>233</v>
      </c>
      <c r="D98" s="1" t="s">
        <v>101</v>
      </c>
      <c r="E98" s="1" t="s">
        <v>102</v>
      </c>
      <c r="F98" s="1">
        <v>109.96</v>
      </c>
      <c r="G98" s="19"/>
      <c r="H98" s="19"/>
      <c r="I98" s="19"/>
      <c r="J98" s="19"/>
      <c r="K98" s="1"/>
      <c r="L98" s="19"/>
      <c r="M98" s="1">
        <v>2014</v>
      </c>
      <c r="P98" s="1">
        <v>11.6</v>
      </c>
      <c r="Q98" s="1">
        <v>15.4</v>
      </c>
      <c r="R98" s="1">
        <v>16.399999999999999</v>
      </c>
      <c r="S98" s="1">
        <v>15.3</v>
      </c>
      <c r="T98" s="1">
        <v>21.6</v>
      </c>
      <c r="U98" s="1">
        <v>24.7</v>
      </c>
      <c r="V98" s="1">
        <v>15.6</v>
      </c>
      <c r="W98" s="1">
        <v>22.4</v>
      </c>
      <c r="X98" s="1">
        <v>22.4</v>
      </c>
      <c r="Z98" s="3">
        <f xml:space="preserve"> IFERROR(AVEDEV(Table1[[#This Row],[GP 2012]:[GP 2021]]) / Table1[[#This Row],[Avg GP]], "x")</f>
        <v>0.21083916083916082</v>
      </c>
      <c r="AA98" s="2">
        <f xml:space="preserve"> IFERROR(AVERAGE(Table1[[#This Row],[GP 2012]:[GP 2021]]), "x")</f>
        <v>17.875</v>
      </c>
      <c r="AB98" s="11">
        <f>Table1[Equity]/Table1[Market Capital]</f>
        <v>0.52837395416515098</v>
      </c>
      <c r="AE98" s="1">
        <v>15.9</v>
      </c>
      <c r="AF98" s="1">
        <v>19.399999999999999</v>
      </c>
      <c r="AG98" s="1">
        <v>21.4</v>
      </c>
      <c r="AH98" s="1">
        <v>35.9</v>
      </c>
      <c r="AI98" s="1">
        <v>57.6</v>
      </c>
      <c r="AJ98" s="1">
        <v>55.6</v>
      </c>
      <c r="AK98" s="1">
        <v>53</v>
      </c>
      <c r="AL98" s="1">
        <v>77.099999999999994</v>
      </c>
      <c r="AM98" s="1">
        <v>77.099999999999994</v>
      </c>
      <c r="AN98" s="1">
        <v>58.1</v>
      </c>
      <c r="AO98" s="3" t="str">
        <f xml:space="preserve"> IFERROR(Table1[[#This Row],[GP 2012]]/Table1[[#This Row],[Total Assets 2012]], "x")</f>
        <v>x</v>
      </c>
      <c r="AP98" s="3" t="str">
        <f xml:space="preserve"> IFERROR(Table1[[#This Row],[GP 2013]]/Table1[[#This Row],[Total Assets 2013]], "x")</f>
        <v>x</v>
      </c>
      <c r="AQ98" s="3">
        <f xml:space="preserve"> IFERROR(Table1[[#This Row],[GP 2014]]/Table1[[#This Row],[Total Assets 2014]], "x")</f>
        <v>0.72955974842767291</v>
      </c>
      <c r="AR98" s="3">
        <f xml:space="preserve"> IFERROR(Table1[[#This Row],[GP 2015]]/Table1[[#This Row],[Total Assets 2015]], "x")</f>
        <v>0.79381443298969079</v>
      </c>
      <c r="AS98" s="3">
        <f xml:space="preserve"> IFERROR(Table1[[#This Row],[GP 2016]]/Table1[[#This Row],[Total Assets 2016]], "x")</f>
        <v>0.76635514018691586</v>
      </c>
      <c r="AT98" s="3">
        <f xml:space="preserve"> IFERROR(Table1[[#This Row],[GP 2017]]/Table1[[#This Row],[Total Assets 2017]], "x")</f>
        <v>0.42618384401114212</v>
      </c>
      <c r="AU98" s="3">
        <f xml:space="preserve"> IFERROR(Table1[[#This Row],[GP 2018]]/Table1[[#This Row],[Total Assets 2018]], "x")</f>
        <v>0.375</v>
      </c>
      <c r="AV98" s="3">
        <f xml:space="preserve"> IFERROR(Table1[[#This Row],[GP 2019]]/Table1[[#This Row],[Total Assets 2019]], "x")</f>
        <v>0.44424460431654672</v>
      </c>
      <c r="AW98" s="3">
        <f xml:space="preserve"> IFERROR(Table1[[#This Row],[GP 2020]]/Table1[[#This Row],[Total Assets 2020]], "x")</f>
        <v>0.29433962264150942</v>
      </c>
      <c r="AX98" s="3">
        <f xml:space="preserve"> IFERROR(Table1[[#This Row],[GP 2021]]/Table1[[#This Row],[Total Assets 2021]], "x")</f>
        <v>0.29053177691309989</v>
      </c>
      <c r="AY98" s="3">
        <f xml:space="preserve"> IFERROR(Table1[[#This Row],[GP TTM]]/Table1[[#This Row],[Total Assets TTM]], "x")</f>
        <v>0.29053177691309989</v>
      </c>
      <c r="BA98" s="3" t="str">
        <f xml:space="preserve"> IFERROR(ABS(Table1[[#This Row],[ROA 2013]]-Table1[[#This Row],[ROA 2012]]), "x")</f>
        <v>x</v>
      </c>
      <c r="BB98" s="3" t="str">
        <f xml:space="preserve"> IFERROR(ABS(Table1[[#This Row],[ROA 2014]]-Table1[[#This Row],[ROA 2013]]), "x")</f>
        <v>x</v>
      </c>
      <c r="BC98" s="3">
        <f xml:space="preserve"> IFERROR(ABS(Table1[[#This Row],[ROA 2015]]-Table1[[#This Row],[ROA 2014]]), "x")</f>
        <v>6.4254684562017883E-2</v>
      </c>
      <c r="BD98" s="3">
        <f xml:space="preserve"> IFERROR(ABS(Table1[[#This Row],[ROA 2016]]-Table1[[#This Row],[ROA 2015]]), "x")</f>
        <v>2.7459292802774926E-2</v>
      </c>
      <c r="BE98" s="3">
        <f xml:space="preserve"> IFERROR(ABS(Table1[[#This Row],[ROA 2017]]-Table1[[#This Row],[ROA 2016]]), "x")</f>
        <v>0.34017129617577374</v>
      </c>
      <c r="BF98" s="3">
        <f xml:space="preserve"> IFERROR(ABS(Table1[[#This Row],[ROA 2018]]-Table1[[#This Row],[ROA 2017]]), "x")</f>
        <v>5.1183844011142121E-2</v>
      </c>
      <c r="BG98" s="3">
        <f xml:space="preserve"> IFERROR(ABS(Table1[[#This Row],[ROA 2019]]-Table1[[#This Row],[ROA 2018]]), "x")</f>
        <v>6.9244604316546721E-2</v>
      </c>
      <c r="BH98" s="3">
        <f xml:space="preserve"> IFERROR(ABS(Table1[[#This Row],[ROA 2020]]-Table1[[#This Row],[ROA 2019]]), "x")</f>
        <v>0.1499049816750373</v>
      </c>
      <c r="BI98" s="3">
        <f xml:space="preserve"> IFERROR(ABS(Table1[[#This Row],[ROA 2021]]-Table1[[#This Row],[ROA 2020]]), "x")</f>
        <v>3.8078457284095313E-3</v>
      </c>
      <c r="BJ98" s="3">
        <f xml:space="preserve"> IFERROR(AVERAGE(Table1[[#This Row],[ROA 2013-2012]:[ROA 2021-2020]]), "x")</f>
        <v>0.10086093561024319</v>
      </c>
      <c r="BK98" s="3">
        <f>IFERROR(AVERAGE(Table1[[#This Row],[ROA 2012]:[ROA 2021]]), "x")</f>
        <v>0.51500364618582228</v>
      </c>
      <c r="BN98" s="1">
        <f>SUM(Table1[[#This Row],[B/M Rank]:[ROA Rank]])</f>
        <v>0</v>
      </c>
    </row>
    <row r="99" spans="1:66" x14ac:dyDescent="0.25">
      <c r="A99" s="1" t="s">
        <v>795</v>
      </c>
      <c r="B99" s="1" t="s">
        <v>796</v>
      </c>
      <c r="C99" s="1" t="s">
        <v>299</v>
      </c>
      <c r="D99" s="1" t="s">
        <v>300</v>
      </c>
      <c r="E99" s="1" t="s">
        <v>102</v>
      </c>
      <c r="F99" s="1">
        <v>110.89</v>
      </c>
      <c r="G99" s="19"/>
      <c r="H99" s="19"/>
      <c r="I99" s="19"/>
      <c r="J99" s="19"/>
      <c r="K99" s="1"/>
      <c r="L99" s="19"/>
      <c r="M99" s="1">
        <v>2018</v>
      </c>
      <c r="T99" s="1" t="s">
        <v>1035</v>
      </c>
      <c r="U99" s="1">
        <v>4</v>
      </c>
      <c r="V99" s="1">
        <v>12.6</v>
      </c>
      <c r="W99" s="1">
        <v>18.2</v>
      </c>
      <c r="X99" s="1">
        <v>18.2</v>
      </c>
      <c r="Z99" s="3">
        <f xml:space="preserve"> IFERROR(AVEDEV(Table1[[#This Row],[GP 2012]:[GP 2021]]) / Table1[[#This Row],[Avg GP]], "x")</f>
        <v>0.43678160919540227</v>
      </c>
      <c r="AA99" s="2">
        <f xml:space="preserve"> IFERROR(AVERAGE(Table1[[#This Row],[GP 2012]:[GP 2021]]), "x")</f>
        <v>11.6</v>
      </c>
      <c r="AB99" s="11">
        <f>Table1[Equity]/Table1[Market Capital]</f>
        <v>0.78365948236991623</v>
      </c>
      <c r="AI99" s="1">
        <v>3.2</v>
      </c>
      <c r="AJ99" s="1">
        <v>83.1</v>
      </c>
      <c r="AK99" s="1">
        <v>155.80000000000001</v>
      </c>
      <c r="AL99" s="1">
        <v>292.7</v>
      </c>
      <c r="AM99" s="1">
        <v>292.7</v>
      </c>
      <c r="AN99" s="1">
        <v>86.9</v>
      </c>
      <c r="AO99" s="3" t="str">
        <f xml:space="preserve"> IFERROR(Table1[[#This Row],[GP 2012]]/Table1[[#This Row],[Total Assets 2012]], "x")</f>
        <v>x</v>
      </c>
      <c r="AP99" s="3" t="str">
        <f xml:space="preserve"> IFERROR(Table1[[#This Row],[GP 2013]]/Table1[[#This Row],[Total Assets 2013]], "x")</f>
        <v>x</v>
      </c>
      <c r="AQ99" s="3" t="str">
        <f xml:space="preserve"> IFERROR(Table1[[#This Row],[GP 2014]]/Table1[[#This Row],[Total Assets 2014]], "x")</f>
        <v>x</v>
      </c>
      <c r="AR99" s="3" t="str">
        <f xml:space="preserve"> IFERROR(Table1[[#This Row],[GP 2015]]/Table1[[#This Row],[Total Assets 2015]], "x")</f>
        <v>x</v>
      </c>
      <c r="AS99" s="3" t="str">
        <f xml:space="preserve"> IFERROR(Table1[[#This Row],[GP 2016]]/Table1[[#This Row],[Total Assets 2016]], "x")</f>
        <v>x</v>
      </c>
      <c r="AT99" s="3" t="str">
        <f xml:space="preserve"> IFERROR(Table1[[#This Row],[GP 2017]]/Table1[[#This Row],[Total Assets 2017]], "x")</f>
        <v>x</v>
      </c>
      <c r="AU99" s="3" t="str">
        <f xml:space="preserve"> IFERROR(Table1[[#This Row],[GP 2018]]/Table1[[#This Row],[Total Assets 2018]], "x")</f>
        <v>x</v>
      </c>
      <c r="AV99" s="3">
        <f xml:space="preserve"> IFERROR(Table1[[#This Row],[GP 2019]]/Table1[[#This Row],[Total Assets 2019]], "x")</f>
        <v>4.8134777376654635E-2</v>
      </c>
      <c r="AW99" s="3">
        <f xml:space="preserve"> IFERROR(Table1[[#This Row],[GP 2020]]/Table1[[#This Row],[Total Assets 2020]], "x")</f>
        <v>8.0872913992297804E-2</v>
      </c>
      <c r="AX99" s="3">
        <f xml:space="preserve"> IFERROR(Table1[[#This Row],[GP 2021]]/Table1[[#This Row],[Total Assets 2021]], "x")</f>
        <v>6.2179706183805944E-2</v>
      </c>
      <c r="AY99" s="3">
        <f xml:space="preserve"> IFERROR(Table1[[#This Row],[GP TTM]]/Table1[[#This Row],[Total Assets TTM]], "x")</f>
        <v>6.2179706183805944E-2</v>
      </c>
      <c r="BA99" s="3" t="str">
        <f xml:space="preserve"> IFERROR(ABS(Table1[[#This Row],[ROA 2013]]-Table1[[#This Row],[ROA 2012]]), "x")</f>
        <v>x</v>
      </c>
      <c r="BB99" s="3" t="str">
        <f xml:space="preserve"> IFERROR(ABS(Table1[[#This Row],[ROA 2014]]-Table1[[#This Row],[ROA 2013]]), "x")</f>
        <v>x</v>
      </c>
      <c r="BC99" s="3" t="str">
        <f xml:space="preserve"> IFERROR(ABS(Table1[[#This Row],[ROA 2015]]-Table1[[#This Row],[ROA 2014]]), "x")</f>
        <v>x</v>
      </c>
      <c r="BD99" s="3" t="str">
        <f xml:space="preserve"> IFERROR(ABS(Table1[[#This Row],[ROA 2016]]-Table1[[#This Row],[ROA 2015]]), "x")</f>
        <v>x</v>
      </c>
      <c r="BE99" s="3" t="str">
        <f xml:space="preserve"> IFERROR(ABS(Table1[[#This Row],[ROA 2017]]-Table1[[#This Row],[ROA 2016]]), "x")</f>
        <v>x</v>
      </c>
      <c r="BF99" s="3" t="str">
        <f xml:space="preserve"> IFERROR(ABS(Table1[[#This Row],[ROA 2018]]-Table1[[#This Row],[ROA 2017]]), "x")</f>
        <v>x</v>
      </c>
      <c r="BG99" s="3" t="str">
        <f xml:space="preserve"> IFERROR(ABS(Table1[[#This Row],[ROA 2019]]-Table1[[#This Row],[ROA 2018]]), "x")</f>
        <v>x</v>
      </c>
      <c r="BH99" s="3">
        <f xml:space="preserve"> IFERROR(ABS(Table1[[#This Row],[ROA 2020]]-Table1[[#This Row],[ROA 2019]]), "x")</f>
        <v>3.2738136615643169E-2</v>
      </c>
      <c r="BI99" s="3">
        <f xml:space="preserve"> IFERROR(ABS(Table1[[#This Row],[ROA 2021]]-Table1[[#This Row],[ROA 2020]]), "x")</f>
        <v>1.869320780849186E-2</v>
      </c>
      <c r="BJ99" s="3">
        <f xml:space="preserve"> IFERROR(AVERAGE(Table1[[#This Row],[ROA 2013-2012]:[ROA 2021-2020]]), "x")</f>
        <v>2.5715672212067515E-2</v>
      </c>
      <c r="BK99" s="3">
        <f>IFERROR(AVERAGE(Table1[[#This Row],[ROA 2012]:[ROA 2021]]), "x")</f>
        <v>6.3729132517586121E-2</v>
      </c>
      <c r="BN99" s="1">
        <f>SUM(Table1[[#This Row],[B/M Rank]:[ROA Rank]])</f>
        <v>0</v>
      </c>
    </row>
    <row r="100" spans="1:66" x14ac:dyDescent="0.25">
      <c r="A100" s="1" t="s">
        <v>827</v>
      </c>
      <c r="B100" s="1" t="s">
        <v>828</v>
      </c>
      <c r="C100" s="1" t="s">
        <v>1038</v>
      </c>
      <c r="D100" s="1" t="s">
        <v>103</v>
      </c>
      <c r="E100" s="1" t="s">
        <v>102</v>
      </c>
      <c r="F100" s="1">
        <v>112.55</v>
      </c>
      <c r="G100" s="19"/>
      <c r="H100" s="19"/>
      <c r="I100" s="19"/>
      <c r="J100" s="19"/>
      <c r="K100" s="1"/>
      <c r="L100" s="19"/>
      <c r="M100" s="1">
        <v>2012</v>
      </c>
      <c r="N100" s="1">
        <v>39.5</v>
      </c>
      <c r="O100" s="1">
        <v>40.700000000000003</v>
      </c>
      <c r="P100" s="1">
        <v>39.5</v>
      </c>
      <c r="Q100" s="1">
        <v>41.3</v>
      </c>
      <c r="R100" s="1">
        <v>45.3</v>
      </c>
      <c r="S100" s="1">
        <v>69.900000000000006</v>
      </c>
      <c r="T100" s="1">
        <v>80.400000000000006</v>
      </c>
      <c r="U100" s="1">
        <v>99.7</v>
      </c>
      <c r="V100" s="1">
        <v>107.4</v>
      </c>
      <c r="W100" s="1">
        <v>125.4</v>
      </c>
      <c r="X100" s="1">
        <v>125.4</v>
      </c>
      <c r="Z100" s="3">
        <f xml:space="preserve"> IFERROR(AVEDEV(Table1[[#This Row],[GP 2012]:[GP 2021]]) / Table1[[#This Row],[Avg GP]], "x")</f>
        <v>0.40124800464373833</v>
      </c>
      <c r="AA100" s="2">
        <f xml:space="preserve"> IFERROR(AVERAGE(Table1[[#This Row],[GP 2012]:[GP 2021]]), "x")</f>
        <v>68.91</v>
      </c>
      <c r="AB100" s="11">
        <f>Table1[Equity]/Table1[Market Capital]</f>
        <v>0.87250111061750335</v>
      </c>
      <c r="AC100" s="1">
        <v>49.7</v>
      </c>
      <c r="AD100" s="1">
        <v>46.9</v>
      </c>
      <c r="AE100" s="1">
        <v>56.4</v>
      </c>
      <c r="AF100" s="1">
        <v>63.7</v>
      </c>
      <c r="AG100" s="1">
        <v>88.8</v>
      </c>
      <c r="AH100" s="1">
        <v>133.1</v>
      </c>
      <c r="AI100" s="1">
        <v>160.1</v>
      </c>
      <c r="AJ100" s="1">
        <v>201.3</v>
      </c>
      <c r="AK100" s="1">
        <v>198.5</v>
      </c>
      <c r="AL100" s="1">
        <v>268</v>
      </c>
      <c r="AM100" s="1">
        <v>268</v>
      </c>
      <c r="AN100" s="1">
        <v>98.2</v>
      </c>
      <c r="AO100" s="3">
        <f xml:space="preserve"> IFERROR(Table1[[#This Row],[GP 2012]]/Table1[[#This Row],[Total Assets 2012]], "x")</f>
        <v>0.79476861167002011</v>
      </c>
      <c r="AP100" s="3">
        <f xml:space="preserve"> IFERROR(Table1[[#This Row],[GP 2013]]/Table1[[#This Row],[Total Assets 2013]], "x")</f>
        <v>0.86780383795309179</v>
      </c>
      <c r="AQ100" s="3">
        <f xml:space="preserve"> IFERROR(Table1[[#This Row],[GP 2014]]/Table1[[#This Row],[Total Assets 2014]], "x")</f>
        <v>0.70035460992907805</v>
      </c>
      <c r="AR100" s="3">
        <f xml:space="preserve"> IFERROR(Table1[[#This Row],[GP 2015]]/Table1[[#This Row],[Total Assets 2015]], "x")</f>
        <v>0.64835164835164827</v>
      </c>
      <c r="AS100" s="3">
        <f xml:space="preserve"> IFERROR(Table1[[#This Row],[GP 2016]]/Table1[[#This Row],[Total Assets 2016]], "x")</f>
        <v>0.51013513513513509</v>
      </c>
      <c r="AT100" s="3">
        <f xml:space="preserve"> IFERROR(Table1[[#This Row],[GP 2017]]/Table1[[#This Row],[Total Assets 2017]], "x")</f>
        <v>0.52516904583020296</v>
      </c>
      <c r="AU100" s="3">
        <f xml:space="preserve"> IFERROR(Table1[[#This Row],[GP 2018]]/Table1[[#This Row],[Total Assets 2018]], "x")</f>
        <v>0.50218613366645848</v>
      </c>
      <c r="AV100" s="3">
        <f xml:space="preserve"> IFERROR(Table1[[#This Row],[GP 2019]]/Table1[[#This Row],[Total Assets 2019]], "x")</f>
        <v>0.49528067560854444</v>
      </c>
      <c r="AW100" s="3">
        <f xml:space="preserve"> IFERROR(Table1[[#This Row],[GP 2020]]/Table1[[#This Row],[Total Assets 2020]], "x")</f>
        <v>0.54105793450881612</v>
      </c>
      <c r="AX100" s="3">
        <f xml:space="preserve"> IFERROR(Table1[[#This Row],[GP 2021]]/Table1[[#This Row],[Total Assets 2021]], "x")</f>
        <v>0.46791044776119406</v>
      </c>
      <c r="AY100" s="3">
        <f xml:space="preserve"> IFERROR(Table1[[#This Row],[GP TTM]]/Table1[[#This Row],[Total Assets TTM]], "x")</f>
        <v>0.46791044776119406</v>
      </c>
      <c r="BA100" s="3">
        <f xml:space="preserve"> IFERROR(ABS(Table1[[#This Row],[ROA 2013]]-Table1[[#This Row],[ROA 2012]]), "x")</f>
        <v>7.3035226283071686E-2</v>
      </c>
      <c r="BB100" s="3">
        <f xml:space="preserve"> IFERROR(ABS(Table1[[#This Row],[ROA 2014]]-Table1[[#This Row],[ROA 2013]]), "x")</f>
        <v>0.16744922802401374</v>
      </c>
      <c r="BC100" s="3">
        <f xml:space="preserve"> IFERROR(ABS(Table1[[#This Row],[ROA 2015]]-Table1[[#This Row],[ROA 2014]]), "x")</f>
        <v>5.2002961577429785E-2</v>
      </c>
      <c r="BD100" s="3">
        <f xml:space="preserve"> IFERROR(ABS(Table1[[#This Row],[ROA 2016]]-Table1[[#This Row],[ROA 2015]]), "x")</f>
        <v>0.13821651321651318</v>
      </c>
      <c r="BE100" s="3">
        <f xml:space="preserve"> IFERROR(ABS(Table1[[#This Row],[ROA 2017]]-Table1[[#This Row],[ROA 2016]]), "x")</f>
        <v>1.5033910695067876E-2</v>
      </c>
      <c r="BF100" s="3">
        <f xml:space="preserve"> IFERROR(ABS(Table1[[#This Row],[ROA 2018]]-Table1[[#This Row],[ROA 2017]]), "x")</f>
        <v>2.2982912163744484E-2</v>
      </c>
      <c r="BG100" s="3">
        <f xml:space="preserve"> IFERROR(ABS(Table1[[#This Row],[ROA 2019]]-Table1[[#This Row],[ROA 2018]]), "x")</f>
        <v>6.9054580579140379E-3</v>
      </c>
      <c r="BH100" s="3">
        <f xml:space="preserve"> IFERROR(ABS(Table1[[#This Row],[ROA 2020]]-Table1[[#This Row],[ROA 2019]]), "x")</f>
        <v>4.5777258900271678E-2</v>
      </c>
      <c r="BI100" s="3">
        <f xml:space="preserve"> IFERROR(ABS(Table1[[#This Row],[ROA 2021]]-Table1[[#This Row],[ROA 2020]]), "x")</f>
        <v>7.3147486747622059E-2</v>
      </c>
      <c r="BJ100" s="3">
        <f xml:space="preserve"> IFERROR(AVERAGE(Table1[[#This Row],[ROA 2013-2012]:[ROA 2021-2020]]), "x")</f>
        <v>6.6061217296183167E-2</v>
      </c>
      <c r="BK100" s="3">
        <f>IFERROR(AVERAGE(Table1[[#This Row],[ROA 2012]:[ROA 2021]]), "x")</f>
        <v>0.60530180804141898</v>
      </c>
      <c r="BN100" s="1">
        <f>SUM(Table1[[#This Row],[B/M Rank]:[ROA Rank]])</f>
        <v>0</v>
      </c>
    </row>
    <row r="101" spans="1:66" x14ac:dyDescent="0.25">
      <c r="A101" s="1" t="s">
        <v>998</v>
      </c>
      <c r="B101" s="1" t="s">
        <v>999</v>
      </c>
      <c r="C101" s="1" t="s">
        <v>1038</v>
      </c>
      <c r="D101" s="1" t="s">
        <v>103</v>
      </c>
      <c r="E101" s="1" t="s">
        <v>102</v>
      </c>
      <c r="F101" s="1">
        <v>115.14</v>
      </c>
      <c r="G101" s="19"/>
      <c r="H101" s="19"/>
      <c r="I101" s="19"/>
      <c r="J101" s="19"/>
      <c r="K101" s="1"/>
      <c r="L101" s="19"/>
      <c r="M101" s="1">
        <v>2012</v>
      </c>
      <c r="N101" s="1">
        <v>9.4</v>
      </c>
      <c r="O101" s="1">
        <v>12.3</v>
      </c>
      <c r="P101" s="1">
        <v>24.9</v>
      </c>
      <c r="Q101" s="1">
        <v>33.9</v>
      </c>
      <c r="R101" s="1">
        <v>18.3</v>
      </c>
      <c r="S101" s="1">
        <v>24.9</v>
      </c>
      <c r="T101" s="1">
        <v>21.4</v>
      </c>
      <c r="U101" s="1">
        <v>18.2</v>
      </c>
      <c r="V101" s="1">
        <v>79.2</v>
      </c>
      <c r="W101" s="1">
        <v>95.1</v>
      </c>
      <c r="X101" s="1">
        <v>95.1</v>
      </c>
      <c r="Z101" s="3">
        <f xml:space="preserve"> IFERROR(AVEDEV(Table1[[#This Row],[GP 2012]:[GP 2021]]) / Table1[[#This Row],[Avg GP]], "x")</f>
        <v>0.63341232227488153</v>
      </c>
      <c r="AA101" s="2">
        <f xml:space="preserve"> IFERROR(AVERAGE(Table1[[#This Row],[GP 2012]:[GP 2021]]), "x")</f>
        <v>33.760000000000005</v>
      </c>
      <c r="AB101" s="11">
        <f>Table1[Equity]/Table1[Market Capital]</f>
        <v>0.4029876671877714</v>
      </c>
      <c r="AC101" s="1">
        <v>46.9</v>
      </c>
      <c r="AD101" s="1">
        <v>127.9</v>
      </c>
      <c r="AE101" s="1">
        <v>152.19999999999999</v>
      </c>
      <c r="AF101" s="1">
        <v>202.6</v>
      </c>
      <c r="AG101" s="1">
        <v>267.60000000000002</v>
      </c>
      <c r="AH101" s="1">
        <v>413.1</v>
      </c>
      <c r="AI101" s="1">
        <v>329.1</v>
      </c>
      <c r="AJ101" s="1">
        <v>505.6</v>
      </c>
      <c r="AK101" s="1">
        <v>811.5</v>
      </c>
      <c r="AL101" s="1">
        <v>983</v>
      </c>
      <c r="AM101" s="1">
        <v>983</v>
      </c>
      <c r="AN101" s="1">
        <v>46.4</v>
      </c>
      <c r="AO101" s="3">
        <f xml:space="preserve"> IFERROR(Table1[[#This Row],[GP 2012]]/Table1[[#This Row],[Total Assets 2012]], "x")</f>
        <v>0.20042643923240941</v>
      </c>
      <c r="AP101" s="3">
        <f xml:space="preserve"> IFERROR(Table1[[#This Row],[GP 2013]]/Table1[[#This Row],[Total Assets 2013]], "x")</f>
        <v>9.616888193901485E-2</v>
      </c>
      <c r="AQ101" s="3">
        <f xml:space="preserve"> IFERROR(Table1[[#This Row],[GP 2014]]/Table1[[#This Row],[Total Assets 2014]], "x")</f>
        <v>0.16360052562417871</v>
      </c>
      <c r="AR101" s="3">
        <f xml:space="preserve"> IFERROR(Table1[[#This Row],[GP 2015]]/Table1[[#This Row],[Total Assets 2015]], "x")</f>
        <v>0.16732477788746297</v>
      </c>
      <c r="AS101" s="3">
        <f xml:space="preserve"> IFERROR(Table1[[#This Row],[GP 2016]]/Table1[[#This Row],[Total Assets 2016]], "x")</f>
        <v>6.838565022421525E-2</v>
      </c>
      <c r="AT101" s="3">
        <f xml:space="preserve"> IFERROR(Table1[[#This Row],[GP 2017]]/Table1[[#This Row],[Total Assets 2017]], "x")</f>
        <v>6.0275962236746541E-2</v>
      </c>
      <c r="AU101" s="3">
        <f xml:space="preserve"> IFERROR(Table1[[#This Row],[GP 2018]]/Table1[[#This Row],[Total Assets 2018]], "x")</f>
        <v>6.502582801580066E-2</v>
      </c>
      <c r="AV101" s="3">
        <f xml:space="preserve"> IFERROR(Table1[[#This Row],[GP 2019]]/Table1[[#This Row],[Total Assets 2019]], "x")</f>
        <v>3.5996835443037972E-2</v>
      </c>
      <c r="AW101" s="3">
        <f xml:space="preserve"> IFERROR(Table1[[#This Row],[GP 2020]]/Table1[[#This Row],[Total Assets 2020]], "x")</f>
        <v>9.7597042513863225E-2</v>
      </c>
      <c r="AX101" s="3">
        <f xml:space="preserve"> IFERROR(Table1[[#This Row],[GP 2021]]/Table1[[#This Row],[Total Assets 2021]], "x")</f>
        <v>9.674465920651068E-2</v>
      </c>
      <c r="AY101" s="3">
        <f xml:space="preserve"> IFERROR(Table1[[#This Row],[GP TTM]]/Table1[[#This Row],[Total Assets TTM]], "x")</f>
        <v>9.674465920651068E-2</v>
      </c>
      <c r="BA101" s="3">
        <f xml:space="preserve"> IFERROR(ABS(Table1[[#This Row],[ROA 2013]]-Table1[[#This Row],[ROA 2012]]), "x")</f>
        <v>0.10425755729339456</v>
      </c>
      <c r="BB101" s="3">
        <f xml:space="preserve"> IFERROR(ABS(Table1[[#This Row],[ROA 2014]]-Table1[[#This Row],[ROA 2013]]), "x")</f>
        <v>6.7431643685163856E-2</v>
      </c>
      <c r="BC101" s="3">
        <f xml:space="preserve"> IFERROR(ABS(Table1[[#This Row],[ROA 2015]]-Table1[[#This Row],[ROA 2014]]), "x")</f>
        <v>3.7242522632842667E-3</v>
      </c>
      <c r="BD101" s="3">
        <f xml:space="preserve"> IFERROR(ABS(Table1[[#This Row],[ROA 2016]]-Table1[[#This Row],[ROA 2015]]), "x")</f>
        <v>9.8939127663247722E-2</v>
      </c>
      <c r="BE101" s="3">
        <f xml:space="preserve"> IFERROR(ABS(Table1[[#This Row],[ROA 2017]]-Table1[[#This Row],[ROA 2016]]), "x")</f>
        <v>8.1096879874687083E-3</v>
      </c>
      <c r="BF101" s="3">
        <f xml:space="preserve"> IFERROR(ABS(Table1[[#This Row],[ROA 2018]]-Table1[[#This Row],[ROA 2017]]), "x")</f>
        <v>4.7498657790541188E-3</v>
      </c>
      <c r="BG101" s="3">
        <f xml:space="preserve"> IFERROR(ABS(Table1[[#This Row],[ROA 2019]]-Table1[[#This Row],[ROA 2018]]), "x")</f>
        <v>2.9028992572762688E-2</v>
      </c>
      <c r="BH101" s="3">
        <f xml:space="preserve"> IFERROR(ABS(Table1[[#This Row],[ROA 2020]]-Table1[[#This Row],[ROA 2019]]), "x")</f>
        <v>6.1600207070825252E-2</v>
      </c>
      <c r="BI101" s="3">
        <f xml:space="preserve"> IFERROR(ABS(Table1[[#This Row],[ROA 2021]]-Table1[[#This Row],[ROA 2020]]), "x")</f>
        <v>8.5238330735254442E-4</v>
      </c>
      <c r="BJ101" s="3">
        <f xml:space="preserve"> IFERROR(AVERAGE(Table1[[#This Row],[ROA 2013-2012]:[ROA 2021-2020]]), "x")</f>
        <v>4.2077079735839303E-2</v>
      </c>
      <c r="BK101" s="3">
        <f>IFERROR(AVERAGE(Table1[[#This Row],[ROA 2012]:[ROA 2021]]), "x")</f>
        <v>0.10515466023232405</v>
      </c>
      <c r="BN101" s="1">
        <f>SUM(Table1[[#This Row],[B/M Rank]:[ROA Rank]])</f>
        <v>0</v>
      </c>
    </row>
    <row r="102" spans="1:66" x14ac:dyDescent="0.25">
      <c r="A102" s="1" t="s">
        <v>968</v>
      </c>
      <c r="B102" s="1" t="s">
        <v>969</v>
      </c>
      <c r="C102" s="1" t="s">
        <v>1040</v>
      </c>
      <c r="D102" s="1" t="s">
        <v>130</v>
      </c>
      <c r="E102" s="1" t="s">
        <v>102</v>
      </c>
      <c r="F102" s="1">
        <v>117.47</v>
      </c>
      <c r="G102" s="19"/>
      <c r="H102" s="19"/>
      <c r="I102" s="19"/>
      <c r="J102" s="19"/>
      <c r="K102" s="1"/>
      <c r="L102" s="19"/>
      <c r="M102" s="1">
        <v>2012</v>
      </c>
      <c r="N102" s="1">
        <v>-0.6</v>
      </c>
      <c r="O102" s="1">
        <v>-0.4</v>
      </c>
      <c r="P102" s="1">
        <v>7.3</v>
      </c>
      <c r="Q102" s="1">
        <v>-0.8</v>
      </c>
      <c r="R102" s="1">
        <v>7.5</v>
      </c>
      <c r="S102" s="1">
        <v>3.9</v>
      </c>
      <c r="T102" s="1">
        <v>12.6</v>
      </c>
      <c r="U102" s="1">
        <v>93.6</v>
      </c>
      <c r="V102" s="1">
        <v>64.400000000000006</v>
      </c>
      <c r="W102" s="1">
        <v>68.900000000000006</v>
      </c>
      <c r="X102" s="1">
        <v>68.900000000000006</v>
      </c>
      <c r="Z102" s="3">
        <f xml:space="preserve"> IFERROR(AVEDEV(Table1[[#This Row],[GP 2012]:[GP 2021]]) / Table1[[#This Row],[Avg GP]], "x")</f>
        <v>1.1698907956318254</v>
      </c>
      <c r="AA102" s="2">
        <f xml:space="preserve"> IFERROR(AVERAGE(Table1[[#This Row],[GP 2012]:[GP 2021]]), "x")</f>
        <v>25.639999999999997</v>
      </c>
      <c r="AB102" s="11">
        <f>Table1[Equity]/Table1[Market Capital]</f>
        <v>2.0498850770409467</v>
      </c>
      <c r="AC102" s="1">
        <v>34.200000000000003</v>
      </c>
      <c r="AD102" s="1">
        <v>30.1</v>
      </c>
      <c r="AE102" s="1">
        <v>34.5</v>
      </c>
      <c r="AF102" s="1">
        <v>35.700000000000003</v>
      </c>
      <c r="AG102" s="1">
        <v>27.4</v>
      </c>
      <c r="AH102" s="1">
        <v>42.1</v>
      </c>
      <c r="AI102" s="1">
        <v>45.4</v>
      </c>
      <c r="AJ102" s="1">
        <v>136.9</v>
      </c>
      <c r="AK102" s="1">
        <v>188.5</v>
      </c>
      <c r="AL102" s="1">
        <v>248</v>
      </c>
      <c r="AM102" s="1">
        <v>248</v>
      </c>
      <c r="AN102" s="1">
        <v>240.8</v>
      </c>
      <c r="AO102" s="3">
        <f xml:space="preserve"> IFERROR(Table1[[#This Row],[GP 2012]]/Table1[[#This Row],[Total Assets 2012]], "x")</f>
        <v>-1.7543859649122806E-2</v>
      </c>
      <c r="AP102" s="3">
        <f xml:space="preserve"> IFERROR(Table1[[#This Row],[GP 2013]]/Table1[[#This Row],[Total Assets 2013]], "x")</f>
        <v>-1.3289036544850499E-2</v>
      </c>
      <c r="AQ102" s="3">
        <f xml:space="preserve"> IFERROR(Table1[[#This Row],[GP 2014]]/Table1[[#This Row],[Total Assets 2014]], "x")</f>
        <v>0.21159420289855072</v>
      </c>
      <c r="AR102" s="3">
        <f xml:space="preserve"> IFERROR(Table1[[#This Row],[GP 2015]]/Table1[[#This Row],[Total Assets 2015]], "x")</f>
        <v>-2.2408963585434174E-2</v>
      </c>
      <c r="AS102" s="3">
        <f xml:space="preserve"> IFERROR(Table1[[#This Row],[GP 2016]]/Table1[[#This Row],[Total Assets 2016]], "x")</f>
        <v>0.27372262773722628</v>
      </c>
      <c r="AT102" s="3">
        <f xml:space="preserve"> IFERROR(Table1[[#This Row],[GP 2017]]/Table1[[#This Row],[Total Assets 2017]], "x")</f>
        <v>9.2636579572446545E-2</v>
      </c>
      <c r="AU102" s="3">
        <f xml:space="preserve"> IFERROR(Table1[[#This Row],[GP 2018]]/Table1[[#This Row],[Total Assets 2018]], "x")</f>
        <v>0.27753303964757708</v>
      </c>
      <c r="AV102" s="3">
        <f xml:space="preserve"> IFERROR(Table1[[#This Row],[GP 2019]]/Table1[[#This Row],[Total Assets 2019]], "x")</f>
        <v>0.68371073776479174</v>
      </c>
      <c r="AW102" s="3">
        <f xml:space="preserve"> IFERROR(Table1[[#This Row],[GP 2020]]/Table1[[#This Row],[Total Assets 2020]], "x")</f>
        <v>0.34164456233421753</v>
      </c>
      <c r="AX102" s="3">
        <f xml:space="preserve"> IFERROR(Table1[[#This Row],[GP 2021]]/Table1[[#This Row],[Total Assets 2021]], "x")</f>
        <v>0.2778225806451613</v>
      </c>
      <c r="AY102" s="3">
        <f xml:space="preserve"> IFERROR(Table1[[#This Row],[GP TTM]]/Table1[[#This Row],[Total Assets TTM]], "x")</f>
        <v>0.2778225806451613</v>
      </c>
      <c r="BA102" s="3">
        <f xml:space="preserve"> IFERROR(ABS(Table1[[#This Row],[ROA 2013]]-Table1[[#This Row],[ROA 2012]]), "x")</f>
        <v>4.2548231042723074E-3</v>
      </c>
      <c r="BB102" s="3">
        <f xml:space="preserve"> IFERROR(ABS(Table1[[#This Row],[ROA 2014]]-Table1[[#This Row],[ROA 2013]]), "x")</f>
        <v>0.22488323944340122</v>
      </c>
      <c r="BC102" s="3">
        <f xml:space="preserve"> IFERROR(ABS(Table1[[#This Row],[ROA 2015]]-Table1[[#This Row],[ROA 2014]]), "x")</f>
        <v>0.23400316648398489</v>
      </c>
      <c r="BD102" s="3">
        <f xml:space="preserve"> IFERROR(ABS(Table1[[#This Row],[ROA 2016]]-Table1[[#This Row],[ROA 2015]]), "x")</f>
        <v>0.29613159132266043</v>
      </c>
      <c r="BE102" s="3">
        <f xml:space="preserve"> IFERROR(ABS(Table1[[#This Row],[ROA 2017]]-Table1[[#This Row],[ROA 2016]]), "x")</f>
        <v>0.18108604816477974</v>
      </c>
      <c r="BF102" s="3">
        <f xml:space="preserve"> IFERROR(ABS(Table1[[#This Row],[ROA 2018]]-Table1[[#This Row],[ROA 2017]]), "x")</f>
        <v>0.18489646007513055</v>
      </c>
      <c r="BG102" s="3">
        <f xml:space="preserve"> IFERROR(ABS(Table1[[#This Row],[ROA 2019]]-Table1[[#This Row],[ROA 2018]]), "x")</f>
        <v>0.40617769811721466</v>
      </c>
      <c r="BH102" s="3">
        <f xml:space="preserve"> IFERROR(ABS(Table1[[#This Row],[ROA 2020]]-Table1[[#This Row],[ROA 2019]]), "x")</f>
        <v>0.34206617543057422</v>
      </c>
      <c r="BI102" s="3">
        <f xml:space="preserve"> IFERROR(ABS(Table1[[#This Row],[ROA 2021]]-Table1[[#This Row],[ROA 2020]]), "x")</f>
        <v>6.3821981689056229E-2</v>
      </c>
      <c r="BJ102" s="3">
        <f xml:space="preserve"> IFERROR(AVERAGE(Table1[[#This Row],[ROA 2013-2012]:[ROA 2021-2020]]), "x")</f>
        <v>0.21525790931456382</v>
      </c>
      <c r="BK102" s="3">
        <f>IFERROR(AVERAGE(Table1[[#This Row],[ROA 2012]:[ROA 2021]]), "x")</f>
        <v>0.21054224708205638</v>
      </c>
      <c r="BN102" s="1">
        <f>SUM(Table1[[#This Row],[B/M Rank]:[ROA Rank]])</f>
        <v>0</v>
      </c>
    </row>
    <row r="103" spans="1:66" x14ac:dyDescent="0.25">
      <c r="A103" s="1" t="s">
        <v>758</v>
      </c>
      <c r="B103" s="1" t="s">
        <v>759</v>
      </c>
      <c r="C103" s="1" t="s">
        <v>1040</v>
      </c>
      <c r="D103" s="1" t="s">
        <v>130</v>
      </c>
      <c r="E103" s="1" t="s">
        <v>102</v>
      </c>
      <c r="F103" s="1">
        <v>118.08</v>
      </c>
      <c r="G103" s="19"/>
      <c r="H103" s="19"/>
      <c r="I103" s="19"/>
      <c r="J103" s="19"/>
      <c r="K103" s="1"/>
      <c r="L103" s="19"/>
      <c r="M103" s="1">
        <v>2014</v>
      </c>
      <c r="P103" s="1" t="s">
        <v>1035</v>
      </c>
      <c r="Q103" s="1">
        <v>1</v>
      </c>
      <c r="R103" s="1">
        <v>3.4</v>
      </c>
      <c r="S103" s="1">
        <v>5.8</v>
      </c>
      <c r="T103" s="1">
        <v>9.1</v>
      </c>
      <c r="U103" s="1">
        <v>11.2</v>
      </c>
      <c r="V103" s="1">
        <v>14.6</v>
      </c>
      <c r="W103" s="1">
        <v>17.100000000000001</v>
      </c>
      <c r="X103" s="1">
        <v>17.7</v>
      </c>
      <c r="Z103" s="3">
        <f xml:space="preserve"> IFERROR(AVEDEV(Table1[[#This Row],[GP 2012]:[GP 2021]]) / Table1[[#This Row],[Avg GP]], "x")</f>
        <v>0.52916858061552596</v>
      </c>
      <c r="AA103" s="2">
        <f xml:space="preserve"> IFERROR(AVERAGE(Table1[[#This Row],[GP 2012]:[GP 2021]]), "x")</f>
        <v>8.8857142857142843</v>
      </c>
      <c r="AB103" s="11">
        <f>Table1[Equity]/Table1[Market Capital]</f>
        <v>0.33113143631436315</v>
      </c>
      <c r="AE103" s="1">
        <v>4.3</v>
      </c>
      <c r="AF103" s="1">
        <v>18.100000000000001</v>
      </c>
      <c r="AG103" s="1">
        <v>33.200000000000003</v>
      </c>
      <c r="AH103" s="1">
        <v>55.4</v>
      </c>
      <c r="AI103" s="1">
        <v>85.8</v>
      </c>
      <c r="AJ103" s="1">
        <v>104.3</v>
      </c>
      <c r="AK103" s="1">
        <v>136.69999999999999</v>
      </c>
      <c r="AL103" s="1">
        <v>156.30000000000001</v>
      </c>
      <c r="AM103" s="1">
        <v>172.6</v>
      </c>
      <c r="AN103" s="1">
        <v>39.1</v>
      </c>
      <c r="AO103" s="3" t="str">
        <f xml:space="preserve"> IFERROR(Table1[[#This Row],[GP 2012]]/Table1[[#This Row],[Total Assets 2012]], "x")</f>
        <v>x</v>
      </c>
      <c r="AP103" s="3" t="str">
        <f xml:space="preserve"> IFERROR(Table1[[#This Row],[GP 2013]]/Table1[[#This Row],[Total Assets 2013]], "x")</f>
        <v>x</v>
      </c>
      <c r="AQ103" s="3" t="str">
        <f xml:space="preserve"> IFERROR(Table1[[#This Row],[GP 2014]]/Table1[[#This Row],[Total Assets 2014]], "x")</f>
        <v>x</v>
      </c>
      <c r="AR103" s="3">
        <f xml:space="preserve"> IFERROR(Table1[[#This Row],[GP 2015]]/Table1[[#This Row],[Total Assets 2015]], "x")</f>
        <v>5.5248618784530384E-2</v>
      </c>
      <c r="AS103" s="3">
        <f xml:space="preserve"> IFERROR(Table1[[#This Row],[GP 2016]]/Table1[[#This Row],[Total Assets 2016]], "x")</f>
        <v>0.10240963855421685</v>
      </c>
      <c r="AT103" s="3">
        <f xml:space="preserve"> IFERROR(Table1[[#This Row],[GP 2017]]/Table1[[#This Row],[Total Assets 2017]], "x")</f>
        <v>0.10469314079422383</v>
      </c>
      <c r="AU103" s="3">
        <f xml:space="preserve"> IFERROR(Table1[[#This Row],[GP 2018]]/Table1[[#This Row],[Total Assets 2018]], "x")</f>
        <v>0.10606060606060606</v>
      </c>
      <c r="AV103" s="3">
        <f xml:space="preserve"> IFERROR(Table1[[#This Row],[GP 2019]]/Table1[[#This Row],[Total Assets 2019]], "x")</f>
        <v>0.10738255033557047</v>
      </c>
      <c r="AW103" s="3">
        <f xml:space="preserve"> IFERROR(Table1[[#This Row],[GP 2020]]/Table1[[#This Row],[Total Assets 2020]], "x")</f>
        <v>0.10680321872713973</v>
      </c>
      <c r="AX103" s="3">
        <f xml:space="preserve"> IFERROR(Table1[[#This Row],[GP 2021]]/Table1[[#This Row],[Total Assets 2021]], "x")</f>
        <v>0.10940499040307101</v>
      </c>
      <c r="AY103" s="3">
        <f xml:space="preserve"> IFERROR(Table1[[#This Row],[GP TTM]]/Table1[[#This Row],[Total Assets TTM]], "x")</f>
        <v>0.10254924681344148</v>
      </c>
      <c r="BA103" s="3" t="str">
        <f xml:space="preserve"> IFERROR(ABS(Table1[[#This Row],[ROA 2013]]-Table1[[#This Row],[ROA 2012]]), "x")</f>
        <v>x</v>
      </c>
      <c r="BB103" s="3" t="str">
        <f xml:space="preserve"> IFERROR(ABS(Table1[[#This Row],[ROA 2014]]-Table1[[#This Row],[ROA 2013]]), "x")</f>
        <v>x</v>
      </c>
      <c r="BC103" s="3" t="str">
        <f xml:space="preserve"> IFERROR(ABS(Table1[[#This Row],[ROA 2015]]-Table1[[#This Row],[ROA 2014]]), "x")</f>
        <v>x</v>
      </c>
      <c r="BD103" s="3">
        <f xml:space="preserve"> IFERROR(ABS(Table1[[#This Row],[ROA 2016]]-Table1[[#This Row],[ROA 2015]]), "x")</f>
        <v>4.7161019769686466E-2</v>
      </c>
      <c r="BE103" s="3">
        <f xml:space="preserve"> IFERROR(ABS(Table1[[#This Row],[ROA 2017]]-Table1[[#This Row],[ROA 2016]]), "x")</f>
        <v>2.2835022400069793E-3</v>
      </c>
      <c r="BF103" s="3">
        <f xml:space="preserve"> IFERROR(ABS(Table1[[#This Row],[ROA 2018]]-Table1[[#This Row],[ROA 2017]]), "x")</f>
        <v>1.367465266382234E-3</v>
      </c>
      <c r="BG103" s="3">
        <f xml:space="preserve"> IFERROR(ABS(Table1[[#This Row],[ROA 2019]]-Table1[[#This Row],[ROA 2018]]), "x")</f>
        <v>1.3219442749644039E-3</v>
      </c>
      <c r="BH103" s="3">
        <f xml:space="preserve"> IFERROR(ABS(Table1[[#This Row],[ROA 2020]]-Table1[[#This Row],[ROA 2019]]), "x")</f>
        <v>5.7933160843073872E-4</v>
      </c>
      <c r="BI103" s="3">
        <f xml:space="preserve"> IFERROR(ABS(Table1[[#This Row],[ROA 2021]]-Table1[[#This Row],[ROA 2020]]), "x")</f>
        <v>2.6017716759312859E-3</v>
      </c>
      <c r="BJ103" s="3">
        <f xml:space="preserve"> IFERROR(AVERAGE(Table1[[#This Row],[ROA 2013-2012]:[ROA 2021-2020]]), "x")</f>
        <v>9.2191724725670179E-3</v>
      </c>
      <c r="BK103" s="3">
        <f>IFERROR(AVERAGE(Table1[[#This Row],[ROA 2012]:[ROA 2021]]), "x")</f>
        <v>9.8857537665622636E-2</v>
      </c>
      <c r="BN103" s="1">
        <f>SUM(Table1[[#This Row],[B/M Rank]:[ROA Rank]])</f>
        <v>0</v>
      </c>
    </row>
    <row r="104" spans="1:66" x14ac:dyDescent="0.25">
      <c r="A104" s="1" t="s">
        <v>707</v>
      </c>
      <c r="B104" s="1" t="s">
        <v>708</v>
      </c>
      <c r="C104" s="1" t="s">
        <v>115</v>
      </c>
      <c r="D104" s="1" t="s">
        <v>116</v>
      </c>
      <c r="E104" s="1" t="s">
        <v>102</v>
      </c>
      <c r="F104" s="1">
        <v>125.48</v>
      </c>
      <c r="G104" s="19"/>
      <c r="H104" s="19"/>
      <c r="I104" s="19"/>
      <c r="J104" s="19"/>
      <c r="K104" s="1"/>
      <c r="L104" s="19"/>
      <c r="M104" s="1">
        <v>2012</v>
      </c>
      <c r="N104" s="1">
        <v>45.9</v>
      </c>
      <c r="O104" s="1">
        <v>48.6</v>
      </c>
      <c r="P104" s="1">
        <v>51.7</v>
      </c>
      <c r="Q104" s="1">
        <v>58.4</v>
      </c>
      <c r="R104" s="1">
        <v>59.4</v>
      </c>
      <c r="S104" s="1">
        <v>65.3</v>
      </c>
      <c r="T104" s="1">
        <v>84.7</v>
      </c>
      <c r="U104" s="1">
        <v>72.099999999999994</v>
      </c>
      <c r="V104" s="1">
        <v>59.9</v>
      </c>
      <c r="W104" s="1">
        <v>68.5</v>
      </c>
      <c r="X104" s="1">
        <v>70.5</v>
      </c>
      <c r="Z104" s="3">
        <f xml:space="preserve"> IFERROR(AVEDEV(Table1[[#This Row],[GP 2012]:[GP 2021]]) / Table1[[#This Row],[Avg GP]], "x")</f>
        <v>0.14580960130187146</v>
      </c>
      <c r="AA104" s="2">
        <f xml:space="preserve"> IFERROR(AVERAGE(Table1[[#This Row],[GP 2012]:[GP 2021]]), "x")</f>
        <v>61.45</v>
      </c>
      <c r="AB104" s="11">
        <f>Table1[Equity]/Table1[Market Capital]</f>
        <v>0.94357666560408038</v>
      </c>
      <c r="AC104" s="1">
        <v>76.900000000000006</v>
      </c>
      <c r="AD104" s="1">
        <v>79.7</v>
      </c>
      <c r="AE104" s="1">
        <v>85.6</v>
      </c>
      <c r="AF104" s="1">
        <v>91</v>
      </c>
      <c r="AG104" s="1">
        <v>94.3</v>
      </c>
      <c r="AH104" s="1">
        <v>102.3</v>
      </c>
      <c r="AI104" s="1">
        <v>125.5</v>
      </c>
      <c r="AJ104" s="1">
        <v>144.1</v>
      </c>
      <c r="AK104" s="1">
        <v>196.2</v>
      </c>
      <c r="AL104" s="1">
        <v>202.9</v>
      </c>
      <c r="AM104" s="1">
        <v>206.8</v>
      </c>
      <c r="AN104" s="1">
        <v>118.4</v>
      </c>
      <c r="AO104" s="3">
        <f xml:space="preserve"> IFERROR(Table1[[#This Row],[GP 2012]]/Table1[[#This Row],[Total Assets 2012]], "x")</f>
        <v>0.5968790637191157</v>
      </c>
      <c r="AP104" s="3">
        <f xml:space="preserve"> IFERROR(Table1[[#This Row],[GP 2013]]/Table1[[#This Row],[Total Assets 2013]], "x")</f>
        <v>0.60978670012547054</v>
      </c>
      <c r="AQ104" s="3">
        <f xml:space="preserve"> IFERROR(Table1[[#This Row],[GP 2014]]/Table1[[#This Row],[Total Assets 2014]], "x")</f>
        <v>0.60397196261682251</v>
      </c>
      <c r="AR104" s="3">
        <f xml:space="preserve"> IFERROR(Table1[[#This Row],[GP 2015]]/Table1[[#This Row],[Total Assets 2015]], "x")</f>
        <v>0.6417582417582417</v>
      </c>
      <c r="AS104" s="3">
        <f xml:space="preserve"> IFERROR(Table1[[#This Row],[GP 2016]]/Table1[[#This Row],[Total Assets 2016]], "x")</f>
        <v>0.62990455991516436</v>
      </c>
      <c r="AT104" s="3">
        <f xml:space="preserve"> IFERROR(Table1[[#This Row],[GP 2017]]/Table1[[#This Row],[Total Assets 2017]], "x")</f>
        <v>0.63831867057673508</v>
      </c>
      <c r="AU104" s="3">
        <f xml:space="preserve"> IFERROR(Table1[[#This Row],[GP 2018]]/Table1[[#This Row],[Total Assets 2018]], "x")</f>
        <v>0.6749003984063745</v>
      </c>
      <c r="AV104" s="3">
        <f xml:space="preserve"> IFERROR(Table1[[#This Row],[GP 2019]]/Table1[[#This Row],[Total Assets 2019]], "x")</f>
        <v>0.5003469812630118</v>
      </c>
      <c r="AW104" s="3">
        <f xml:space="preserve"> IFERROR(Table1[[#This Row],[GP 2020]]/Table1[[#This Row],[Total Assets 2020]], "x")</f>
        <v>0.30530071355759431</v>
      </c>
      <c r="AX104" s="3">
        <f xml:space="preserve"> IFERROR(Table1[[#This Row],[GP 2021]]/Table1[[#This Row],[Total Assets 2021]], "x")</f>
        <v>0.33760473139477576</v>
      </c>
      <c r="AY104" s="3">
        <f xml:space="preserve"> IFERROR(Table1[[#This Row],[GP TTM]]/Table1[[#This Row],[Total Assets TTM]], "x")</f>
        <v>0.34090909090909088</v>
      </c>
      <c r="BA104" s="3">
        <f xml:space="preserve"> IFERROR(ABS(Table1[[#This Row],[ROA 2013]]-Table1[[#This Row],[ROA 2012]]), "x")</f>
        <v>1.2907636406354839E-2</v>
      </c>
      <c r="BB104" s="3">
        <f xml:space="preserve"> IFERROR(ABS(Table1[[#This Row],[ROA 2014]]-Table1[[#This Row],[ROA 2013]]), "x")</f>
        <v>5.8147375086480269E-3</v>
      </c>
      <c r="BC104" s="3">
        <f xml:space="preserve"> IFERROR(ABS(Table1[[#This Row],[ROA 2015]]-Table1[[#This Row],[ROA 2014]]), "x")</f>
        <v>3.7786279141419188E-2</v>
      </c>
      <c r="BD104" s="3">
        <f xml:space="preserve"> IFERROR(ABS(Table1[[#This Row],[ROA 2016]]-Table1[[#This Row],[ROA 2015]]), "x")</f>
        <v>1.1853681843077335E-2</v>
      </c>
      <c r="BE104" s="3">
        <f xml:space="preserve"> IFERROR(ABS(Table1[[#This Row],[ROA 2017]]-Table1[[#This Row],[ROA 2016]]), "x")</f>
        <v>8.4141106615707173E-3</v>
      </c>
      <c r="BF104" s="3">
        <f xml:space="preserve"> IFERROR(ABS(Table1[[#This Row],[ROA 2018]]-Table1[[#This Row],[ROA 2017]]), "x")</f>
        <v>3.6581727829639421E-2</v>
      </c>
      <c r="BG104" s="3">
        <f xml:space="preserve"> IFERROR(ABS(Table1[[#This Row],[ROA 2019]]-Table1[[#This Row],[ROA 2018]]), "x")</f>
        <v>0.1745534171433627</v>
      </c>
      <c r="BH104" s="3">
        <f xml:space="preserve"> IFERROR(ABS(Table1[[#This Row],[ROA 2020]]-Table1[[#This Row],[ROA 2019]]), "x")</f>
        <v>0.1950462677054175</v>
      </c>
      <c r="BI104" s="3">
        <f xml:space="preserve"> IFERROR(ABS(Table1[[#This Row],[ROA 2021]]-Table1[[#This Row],[ROA 2020]]), "x")</f>
        <v>3.2304017837181453E-2</v>
      </c>
      <c r="BJ104" s="3">
        <f xml:space="preserve"> IFERROR(AVERAGE(Table1[[#This Row],[ROA 2013-2012]:[ROA 2021-2020]]), "x")</f>
        <v>5.7251319564074574E-2</v>
      </c>
      <c r="BK104" s="3">
        <f>IFERROR(AVERAGE(Table1[[#This Row],[ROA 2012]:[ROA 2021]]), "x")</f>
        <v>0.5538772023333306</v>
      </c>
      <c r="BN104" s="1">
        <f>SUM(Table1[[#This Row],[B/M Rank]:[ROA Rank]])</f>
        <v>0</v>
      </c>
    </row>
    <row r="105" spans="1:66" x14ac:dyDescent="0.25">
      <c r="A105" s="1" t="s">
        <v>940</v>
      </c>
      <c r="B105" s="1" t="s">
        <v>941</v>
      </c>
      <c r="C105" s="1" t="s">
        <v>105</v>
      </c>
      <c r="D105" s="1" t="s">
        <v>106</v>
      </c>
      <c r="E105" s="1" t="s">
        <v>102</v>
      </c>
      <c r="F105" s="1">
        <v>125.81</v>
      </c>
      <c r="G105" s="19"/>
      <c r="H105" s="19"/>
      <c r="I105" s="19"/>
      <c r="J105" s="19"/>
      <c r="K105" s="1"/>
      <c r="L105" s="19"/>
      <c r="M105" s="1">
        <v>2012</v>
      </c>
      <c r="N105" s="1">
        <v>227.1</v>
      </c>
      <c r="O105" s="1">
        <v>227.8</v>
      </c>
      <c r="P105" s="1">
        <v>234.4</v>
      </c>
      <c r="Q105" s="1">
        <v>305.89999999999998</v>
      </c>
      <c r="R105" s="1">
        <v>327.9</v>
      </c>
      <c r="S105" s="1">
        <v>344.1</v>
      </c>
      <c r="T105" s="1">
        <v>321.89999999999998</v>
      </c>
      <c r="U105" s="1">
        <v>315.10000000000002</v>
      </c>
      <c r="V105" s="1">
        <v>253.6</v>
      </c>
      <c r="W105" s="1">
        <v>251.2</v>
      </c>
      <c r="X105" s="1">
        <v>245.2</v>
      </c>
      <c r="Z105" s="3">
        <f xml:space="preserve"> IFERROR(AVEDEV(Table1[[#This Row],[GP 2012]:[GP 2021]]) / Table1[[#This Row],[Avg GP]], "x")</f>
        <v>0.14980420078319687</v>
      </c>
      <c r="AA105" s="2">
        <f xml:space="preserve"> IFERROR(AVERAGE(Table1[[#This Row],[GP 2012]:[GP 2021]]), "x")</f>
        <v>280.89999999999998</v>
      </c>
      <c r="AB105" s="11">
        <f>Table1[Equity]/Table1[Market Capital]</f>
        <v>1.9076385025037754</v>
      </c>
      <c r="AC105" s="1">
        <v>260.3</v>
      </c>
      <c r="AD105" s="1">
        <v>273.10000000000002</v>
      </c>
      <c r="AE105" s="1">
        <v>424</v>
      </c>
      <c r="AF105" s="1">
        <v>485.1</v>
      </c>
      <c r="AG105" s="1">
        <v>501.4</v>
      </c>
      <c r="AH105" s="1">
        <v>516.5</v>
      </c>
      <c r="AI105" s="1">
        <v>557.6</v>
      </c>
      <c r="AJ105" s="1">
        <v>605.6</v>
      </c>
      <c r="AK105" s="1">
        <v>568.9</v>
      </c>
      <c r="AL105" s="1">
        <v>568.5</v>
      </c>
      <c r="AM105" s="1">
        <v>538.79999999999995</v>
      </c>
      <c r="AN105" s="1">
        <v>240</v>
      </c>
      <c r="AO105" s="3">
        <f xml:space="preserve"> IFERROR(Table1[[#This Row],[GP 2012]]/Table1[[#This Row],[Total Assets 2012]], "x")</f>
        <v>0.87245485977718007</v>
      </c>
      <c r="AP105" s="3">
        <f xml:space="preserve"> IFERROR(Table1[[#This Row],[GP 2013]]/Table1[[#This Row],[Total Assets 2013]], "x")</f>
        <v>0.83412669351885749</v>
      </c>
      <c r="AQ105" s="3">
        <f xml:space="preserve"> IFERROR(Table1[[#This Row],[GP 2014]]/Table1[[#This Row],[Total Assets 2014]], "x")</f>
        <v>0.55283018867924527</v>
      </c>
      <c r="AR105" s="3">
        <f xml:space="preserve"> IFERROR(Table1[[#This Row],[GP 2015]]/Table1[[#This Row],[Total Assets 2015]], "x")</f>
        <v>0.63059163059163048</v>
      </c>
      <c r="AS105" s="3">
        <f xml:space="preserve"> IFERROR(Table1[[#This Row],[GP 2016]]/Table1[[#This Row],[Total Assets 2016]], "x")</f>
        <v>0.65396888711607493</v>
      </c>
      <c r="AT105" s="3">
        <f xml:space="preserve"> IFERROR(Table1[[#This Row],[GP 2017]]/Table1[[#This Row],[Total Assets 2017]], "x")</f>
        <v>0.66621490803484995</v>
      </c>
      <c r="AU105" s="3">
        <f xml:space="preserve"> IFERROR(Table1[[#This Row],[GP 2018]]/Table1[[#This Row],[Total Assets 2018]], "x")</f>
        <v>0.57729555236728836</v>
      </c>
      <c r="AV105" s="3">
        <f xml:space="preserve"> IFERROR(Table1[[#This Row],[GP 2019]]/Table1[[#This Row],[Total Assets 2019]], "x")</f>
        <v>0.52031043593130777</v>
      </c>
      <c r="AW105" s="3">
        <f xml:space="preserve"> IFERROR(Table1[[#This Row],[GP 2020]]/Table1[[#This Row],[Total Assets 2020]], "x")</f>
        <v>0.44577254350500967</v>
      </c>
      <c r="AX105" s="3">
        <f xml:space="preserve"> IFERROR(Table1[[#This Row],[GP 2021]]/Table1[[#This Row],[Total Assets 2021]], "x")</f>
        <v>0.44186455584872469</v>
      </c>
      <c r="AY105" s="3">
        <f xml:space="preserve"> IFERROR(Table1[[#This Row],[GP TTM]]/Table1[[#This Row],[Total Assets TTM]], "x")</f>
        <v>0.45508537490720119</v>
      </c>
      <c r="BA105" s="3">
        <f xml:space="preserve"> IFERROR(ABS(Table1[[#This Row],[ROA 2013]]-Table1[[#This Row],[ROA 2012]]), "x")</f>
        <v>3.8328166258322582E-2</v>
      </c>
      <c r="BB105" s="3">
        <f xml:space="preserve"> IFERROR(ABS(Table1[[#This Row],[ROA 2014]]-Table1[[#This Row],[ROA 2013]]), "x")</f>
        <v>0.28129650483961222</v>
      </c>
      <c r="BC105" s="3">
        <f xml:space="preserve"> IFERROR(ABS(Table1[[#This Row],[ROA 2015]]-Table1[[#This Row],[ROA 2014]]), "x")</f>
        <v>7.776144191238521E-2</v>
      </c>
      <c r="BD105" s="3">
        <f xml:space="preserve"> IFERROR(ABS(Table1[[#This Row],[ROA 2016]]-Table1[[#This Row],[ROA 2015]]), "x")</f>
        <v>2.3377256524444445E-2</v>
      </c>
      <c r="BE105" s="3">
        <f xml:space="preserve"> IFERROR(ABS(Table1[[#This Row],[ROA 2017]]-Table1[[#This Row],[ROA 2016]]), "x")</f>
        <v>1.2246020918775025E-2</v>
      </c>
      <c r="BF105" s="3">
        <f xml:space="preserve"> IFERROR(ABS(Table1[[#This Row],[ROA 2018]]-Table1[[#This Row],[ROA 2017]]), "x")</f>
        <v>8.8919355667561595E-2</v>
      </c>
      <c r="BG105" s="3">
        <f xml:space="preserve"> IFERROR(ABS(Table1[[#This Row],[ROA 2019]]-Table1[[#This Row],[ROA 2018]]), "x")</f>
        <v>5.6985116435980587E-2</v>
      </c>
      <c r="BH105" s="3">
        <f xml:space="preserve"> IFERROR(ABS(Table1[[#This Row],[ROA 2020]]-Table1[[#This Row],[ROA 2019]]), "x")</f>
        <v>7.4537892426298102E-2</v>
      </c>
      <c r="BI105" s="3">
        <f xml:space="preserve"> IFERROR(ABS(Table1[[#This Row],[ROA 2021]]-Table1[[#This Row],[ROA 2020]]), "x")</f>
        <v>3.9079876562849725E-3</v>
      </c>
      <c r="BJ105" s="3">
        <f xml:space="preserve"> IFERROR(AVERAGE(Table1[[#This Row],[ROA 2013-2012]:[ROA 2021-2020]]), "x")</f>
        <v>7.3039971404407197E-2</v>
      </c>
      <c r="BK105" s="3">
        <f>IFERROR(AVERAGE(Table1[[#This Row],[ROA 2012]:[ROA 2021]]), "x")</f>
        <v>0.6195430255370169</v>
      </c>
      <c r="BN105" s="1">
        <f>SUM(Table1[[#This Row],[B/M Rank]:[ROA Rank]])</f>
        <v>0</v>
      </c>
    </row>
    <row r="106" spans="1:66" x14ac:dyDescent="0.25">
      <c r="A106" s="1" t="s">
        <v>813</v>
      </c>
      <c r="B106" s="1" t="s">
        <v>814</v>
      </c>
      <c r="C106" s="1" t="s">
        <v>1038</v>
      </c>
      <c r="D106" s="1" t="s">
        <v>103</v>
      </c>
      <c r="E106" s="1" t="s">
        <v>102</v>
      </c>
      <c r="F106" s="1">
        <v>127.3</v>
      </c>
      <c r="G106" s="19"/>
      <c r="H106" s="19"/>
      <c r="I106" s="19"/>
      <c r="J106" s="19"/>
      <c r="K106" s="1"/>
      <c r="L106" s="19"/>
      <c r="M106" s="1">
        <v>2012</v>
      </c>
      <c r="N106" s="1" t="s">
        <v>1035</v>
      </c>
      <c r="O106" s="1" t="s">
        <v>1035</v>
      </c>
      <c r="P106" s="1" t="s">
        <v>1035</v>
      </c>
      <c r="Q106" s="1">
        <v>0.7</v>
      </c>
      <c r="R106" s="1">
        <v>1</v>
      </c>
      <c r="S106" s="1">
        <v>12.5</v>
      </c>
      <c r="T106" s="1">
        <v>11.2</v>
      </c>
      <c r="U106" s="1">
        <v>5.4</v>
      </c>
      <c r="V106" s="1">
        <v>14.6</v>
      </c>
      <c r="W106" s="1">
        <v>25</v>
      </c>
      <c r="X106" s="1">
        <v>25</v>
      </c>
      <c r="Z106" s="3">
        <f xml:space="preserve"> IFERROR(AVEDEV(Table1[[#This Row],[GP 2012]:[GP 2021]]) / Table1[[#This Row],[Avg GP]], "x")</f>
        <v>0.65543831168831157</v>
      </c>
      <c r="AA106" s="2">
        <f xml:space="preserve"> IFERROR(AVERAGE(Table1[[#This Row],[GP 2012]:[GP 2021]]), "x")</f>
        <v>10.057142857142859</v>
      </c>
      <c r="AB106" s="11">
        <f>Table1[Equity]/Table1[Market Capital]</f>
        <v>1.1916732128829537</v>
      </c>
      <c r="AC106" s="1">
        <v>0.3</v>
      </c>
      <c r="AD106" s="1">
        <v>0.2</v>
      </c>
      <c r="AE106" s="1">
        <v>4.9000000000000004</v>
      </c>
      <c r="AF106" s="1">
        <v>5.8</v>
      </c>
      <c r="AG106" s="1">
        <v>6.8</v>
      </c>
      <c r="AH106" s="1">
        <v>53</v>
      </c>
      <c r="AI106" s="1">
        <v>24.1</v>
      </c>
      <c r="AJ106" s="1">
        <v>39.5</v>
      </c>
      <c r="AK106" s="1">
        <v>108.8</v>
      </c>
      <c r="AL106" s="1">
        <v>207.8</v>
      </c>
      <c r="AM106" s="1">
        <v>207.8</v>
      </c>
      <c r="AN106" s="1">
        <v>151.69999999999999</v>
      </c>
      <c r="AO106" s="3" t="str">
        <f xml:space="preserve"> IFERROR(Table1[[#This Row],[GP 2012]]/Table1[[#This Row],[Total Assets 2012]], "x")</f>
        <v>x</v>
      </c>
      <c r="AP106" s="3" t="str">
        <f xml:space="preserve"> IFERROR(Table1[[#This Row],[GP 2013]]/Table1[[#This Row],[Total Assets 2013]], "x")</f>
        <v>x</v>
      </c>
      <c r="AQ106" s="3" t="str">
        <f xml:space="preserve"> IFERROR(Table1[[#This Row],[GP 2014]]/Table1[[#This Row],[Total Assets 2014]], "x")</f>
        <v>x</v>
      </c>
      <c r="AR106" s="3">
        <f xml:space="preserve"> IFERROR(Table1[[#This Row],[GP 2015]]/Table1[[#This Row],[Total Assets 2015]], "x")</f>
        <v>0.12068965517241378</v>
      </c>
      <c r="AS106" s="3">
        <f xml:space="preserve"> IFERROR(Table1[[#This Row],[GP 2016]]/Table1[[#This Row],[Total Assets 2016]], "x")</f>
        <v>0.14705882352941177</v>
      </c>
      <c r="AT106" s="3">
        <f xml:space="preserve"> IFERROR(Table1[[#This Row],[GP 2017]]/Table1[[#This Row],[Total Assets 2017]], "x")</f>
        <v>0.23584905660377359</v>
      </c>
      <c r="AU106" s="3">
        <f xml:space="preserve"> IFERROR(Table1[[#This Row],[GP 2018]]/Table1[[#This Row],[Total Assets 2018]], "x")</f>
        <v>0.46473029045643149</v>
      </c>
      <c r="AV106" s="3">
        <f xml:space="preserve"> IFERROR(Table1[[#This Row],[GP 2019]]/Table1[[#This Row],[Total Assets 2019]], "x")</f>
        <v>0.13670886075949368</v>
      </c>
      <c r="AW106" s="3">
        <f xml:space="preserve"> IFERROR(Table1[[#This Row],[GP 2020]]/Table1[[#This Row],[Total Assets 2020]], "x")</f>
        <v>0.13419117647058823</v>
      </c>
      <c r="AX106" s="3">
        <f xml:space="preserve"> IFERROR(Table1[[#This Row],[GP 2021]]/Table1[[#This Row],[Total Assets 2021]], "x")</f>
        <v>0.1203079884504331</v>
      </c>
      <c r="AY106" s="3">
        <f xml:space="preserve"> IFERROR(Table1[[#This Row],[GP TTM]]/Table1[[#This Row],[Total Assets TTM]], "x")</f>
        <v>0.1203079884504331</v>
      </c>
      <c r="BA106" s="3" t="str">
        <f xml:space="preserve"> IFERROR(ABS(Table1[[#This Row],[ROA 2013]]-Table1[[#This Row],[ROA 2012]]), "x")</f>
        <v>x</v>
      </c>
      <c r="BB106" s="3" t="str">
        <f xml:space="preserve"> IFERROR(ABS(Table1[[#This Row],[ROA 2014]]-Table1[[#This Row],[ROA 2013]]), "x")</f>
        <v>x</v>
      </c>
      <c r="BC106" s="3" t="str">
        <f xml:space="preserve"> IFERROR(ABS(Table1[[#This Row],[ROA 2015]]-Table1[[#This Row],[ROA 2014]]), "x")</f>
        <v>x</v>
      </c>
      <c r="BD106" s="3">
        <f xml:space="preserve"> IFERROR(ABS(Table1[[#This Row],[ROA 2016]]-Table1[[#This Row],[ROA 2015]]), "x")</f>
        <v>2.6369168356997985E-2</v>
      </c>
      <c r="BE106" s="3">
        <f xml:space="preserve"> IFERROR(ABS(Table1[[#This Row],[ROA 2017]]-Table1[[#This Row],[ROA 2016]]), "x")</f>
        <v>8.8790233074361818E-2</v>
      </c>
      <c r="BF106" s="3">
        <f xml:space="preserve"> IFERROR(ABS(Table1[[#This Row],[ROA 2018]]-Table1[[#This Row],[ROA 2017]]), "x")</f>
        <v>0.22888123385265791</v>
      </c>
      <c r="BG106" s="3">
        <f xml:space="preserve"> IFERROR(ABS(Table1[[#This Row],[ROA 2019]]-Table1[[#This Row],[ROA 2018]]), "x")</f>
        <v>0.32802142969693782</v>
      </c>
      <c r="BH106" s="3">
        <f xml:space="preserve"> IFERROR(ABS(Table1[[#This Row],[ROA 2020]]-Table1[[#This Row],[ROA 2019]]), "x")</f>
        <v>2.5176842889054474E-3</v>
      </c>
      <c r="BI106" s="3">
        <f xml:space="preserve"> IFERROR(ABS(Table1[[#This Row],[ROA 2021]]-Table1[[#This Row],[ROA 2020]]), "x")</f>
        <v>1.3883188020155132E-2</v>
      </c>
      <c r="BJ106" s="3">
        <f xml:space="preserve"> IFERROR(AVERAGE(Table1[[#This Row],[ROA 2013-2012]:[ROA 2021-2020]]), "x")</f>
        <v>0.11474382288166934</v>
      </c>
      <c r="BK106" s="3">
        <f>IFERROR(AVERAGE(Table1[[#This Row],[ROA 2012]:[ROA 2021]]), "x")</f>
        <v>0.19421940734893511</v>
      </c>
      <c r="BN106" s="1">
        <f>SUM(Table1[[#This Row],[B/M Rank]:[ROA Rank]])</f>
        <v>0</v>
      </c>
    </row>
    <row r="107" spans="1:66" x14ac:dyDescent="0.25">
      <c r="A107" s="1" t="s">
        <v>750</v>
      </c>
      <c r="B107" s="1" t="s">
        <v>751</v>
      </c>
      <c r="C107" s="1" t="s">
        <v>109</v>
      </c>
      <c r="D107" s="1" t="s">
        <v>110</v>
      </c>
      <c r="E107" s="1" t="s">
        <v>102</v>
      </c>
      <c r="F107" s="1">
        <v>129.06</v>
      </c>
      <c r="G107" s="19"/>
      <c r="H107" s="19"/>
      <c r="I107" s="19"/>
      <c r="J107" s="19"/>
      <c r="K107" s="1"/>
      <c r="L107" s="19"/>
      <c r="M107" s="1">
        <v>2012</v>
      </c>
      <c r="N107" s="1">
        <v>122.3</v>
      </c>
      <c r="O107" s="1">
        <v>110.3</v>
      </c>
      <c r="P107" s="1">
        <v>61</v>
      </c>
      <c r="Q107" s="1">
        <v>64.8</v>
      </c>
      <c r="R107" s="1">
        <v>73.400000000000006</v>
      </c>
      <c r="S107" s="1">
        <v>66.8</v>
      </c>
      <c r="T107" s="1">
        <v>68</v>
      </c>
      <c r="U107" s="1">
        <v>29.2</v>
      </c>
      <c r="V107" s="1">
        <v>11.6</v>
      </c>
      <c r="W107" s="1">
        <v>19.100000000000001</v>
      </c>
      <c r="X107" s="1">
        <v>18.100000000000001</v>
      </c>
      <c r="Z107" s="3">
        <f xml:space="preserve"> IFERROR(AVEDEV(Table1[[#This Row],[GP 2012]:[GP 2021]]) / Table1[[#This Row],[Avg GP]], "x")</f>
        <v>0.41404628890662393</v>
      </c>
      <c r="AA107" s="2">
        <f xml:space="preserve"> IFERROR(AVERAGE(Table1[[#This Row],[GP 2012]:[GP 2021]]), "x")</f>
        <v>62.65000000000002</v>
      </c>
      <c r="AB107" s="11">
        <f>Table1[Equity]/Table1[Market Capital]</f>
        <v>1.1149852781651945</v>
      </c>
      <c r="AC107" s="1">
        <v>387.1</v>
      </c>
      <c r="AD107" s="1">
        <v>392</v>
      </c>
      <c r="AE107" s="1">
        <v>405.5</v>
      </c>
      <c r="AF107" s="1">
        <v>348.1</v>
      </c>
      <c r="AG107" s="1">
        <v>306</v>
      </c>
      <c r="AH107" s="1">
        <v>297.10000000000002</v>
      </c>
      <c r="AI107" s="1">
        <v>281.39999999999998</v>
      </c>
      <c r="AJ107" s="1">
        <v>225.1</v>
      </c>
      <c r="AK107" s="1">
        <v>190.9</v>
      </c>
      <c r="AL107" s="1">
        <v>200.3</v>
      </c>
      <c r="AM107" s="1">
        <v>192.5</v>
      </c>
      <c r="AN107" s="1">
        <v>143.9</v>
      </c>
      <c r="AO107" s="3">
        <f xml:space="preserve"> IFERROR(Table1[[#This Row],[GP 2012]]/Table1[[#This Row],[Total Assets 2012]], "x")</f>
        <v>0.31593903384138461</v>
      </c>
      <c r="AP107" s="3">
        <f xml:space="preserve"> IFERROR(Table1[[#This Row],[GP 2013]]/Table1[[#This Row],[Total Assets 2013]], "x")</f>
        <v>0.28137755102040818</v>
      </c>
      <c r="AQ107" s="3">
        <f xml:space="preserve"> IFERROR(Table1[[#This Row],[GP 2014]]/Table1[[#This Row],[Total Assets 2014]], "x")</f>
        <v>0.1504315659679408</v>
      </c>
      <c r="AR107" s="3">
        <f xml:space="preserve"> IFERROR(Table1[[#This Row],[GP 2015]]/Table1[[#This Row],[Total Assets 2015]], "x")</f>
        <v>0.18615340419419704</v>
      </c>
      <c r="AS107" s="3">
        <f xml:space="preserve"> IFERROR(Table1[[#This Row],[GP 2016]]/Table1[[#This Row],[Total Assets 2016]], "x")</f>
        <v>0.23986928104575164</v>
      </c>
      <c r="AT107" s="3">
        <f xml:space="preserve"> IFERROR(Table1[[#This Row],[GP 2017]]/Table1[[#This Row],[Total Assets 2017]], "x")</f>
        <v>0.22484012117132277</v>
      </c>
      <c r="AU107" s="3">
        <f xml:space="preserve"> IFERROR(Table1[[#This Row],[GP 2018]]/Table1[[#This Row],[Total Assets 2018]], "x")</f>
        <v>0.24164889836531631</v>
      </c>
      <c r="AV107" s="3">
        <f xml:space="preserve"> IFERROR(Table1[[#This Row],[GP 2019]]/Table1[[#This Row],[Total Assets 2019]], "x")</f>
        <v>0.12972012438916036</v>
      </c>
      <c r="AW107" s="3">
        <f xml:space="preserve"> IFERROR(Table1[[#This Row],[GP 2020]]/Table1[[#This Row],[Total Assets 2020]], "x")</f>
        <v>6.0764798323729698E-2</v>
      </c>
      <c r="AX107" s="3">
        <f xml:space="preserve"> IFERROR(Table1[[#This Row],[GP 2021]]/Table1[[#This Row],[Total Assets 2021]], "x")</f>
        <v>9.5356964553170248E-2</v>
      </c>
      <c r="AY107" s="3">
        <f xml:space="preserve"> IFERROR(Table1[[#This Row],[GP TTM]]/Table1[[#This Row],[Total Assets TTM]], "x")</f>
        <v>9.4025974025974027E-2</v>
      </c>
      <c r="BA107" s="3">
        <f xml:space="preserve"> IFERROR(ABS(Table1[[#This Row],[ROA 2013]]-Table1[[#This Row],[ROA 2012]]), "x")</f>
        <v>3.456148282097643E-2</v>
      </c>
      <c r="BB107" s="3">
        <f xml:space="preserve"> IFERROR(ABS(Table1[[#This Row],[ROA 2014]]-Table1[[#This Row],[ROA 2013]]), "x")</f>
        <v>0.13094598505246738</v>
      </c>
      <c r="BC107" s="3">
        <f xml:space="preserve"> IFERROR(ABS(Table1[[#This Row],[ROA 2015]]-Table1[[#This Row],[ROA 2014]]), "x")</f>
        <v>3.5721838226256242E-2</v>
      </c>
      <c r="BD107" s="3">
        <f xml:space="preserve"> IFERROR(ABS(Table1[[#This Row],[ROA 2016]]-Table1[[#This Row],[ROA 2015]]), "x")</f>
        <v>5.37158768515546E-2</v>
      </c>
      <c r="BE107" s="3">
        <f xml:space="preserve"> IFERROR(ABS(Table1[[#This Row],[ROA 2017]]-Table1[[#This Row],[ROA 2016]]), "x")</f>
        <v>1.5029159874428877E-2</v>
      </c>
      <c r="BF107" s="3">
        <f xml:space="preserve"> IFERROR(ABS(Table1[[#This Row],[ROA 2018]]-Table1[[#This Row],[ROA 2017]]), "x")</f>
        <v>1.680877719399354E-2</v>
      </c>
      <c r="BG107" s="3">
        <f xml:space="preserve"> IFERROR(ABS(Table1[[#This Row],[ROA 2019]]-Table1[[#This Row],[ROA 2018]]), "x")</f>
        <v>0.11192877397615594</v>
      </c>
      <c r="BH107" s="3">
        <f xml:space="preserve"> IFERROR(ABS(Table1[[#This Row],[ROA 2020]]-Table1[[#This Row],[ROA 2019]]), "x")</f>
        <v>6.8955326065430672E-2</v>
      </c>
      <c r="BI107" s="3">
        <f xml:space="preserve"> IFERROR(ABS(Table1[[#This Row],[ROA 2021]]-Table1[[#This Row],[ROA 2020]]), "x")</f>
        <v>3.459216622944055E-2</v>
      </c>
      <c r="BJ107" s="3">
        <f xml:space="preserve"> IFERROR(AVERAGE(Table1[[#This Row],[ROA 2013-2012]:[ROA 2021-2020]]), "x")</f>
        <v>5.5806598476744913E-2</v>
      </c>
      <c r="BK107" s="3">
        <f>IFERROR(AVERAGE(Table1[[#This Row],[ROA 2012]:[ROA 2021]]), "x")</f>
        <v>0.19261017428723812</v>
      </c>
      <c r="BN107" s="1">
        <f>SUM(Table1[[#This Row],[B/M Rank]:[ROA Rank]])</f>
        <v>0</v>
      </c>
    </row>
    <row r="108" spans="1:66" x14ac:dyDescent="0.25">
      <c r="A108" s="1" t="s">
        <v>1000</v>
      </c>
      <c r="B108" s="1" t="s">
        <v>1001</v>
      </c>
      <c r="C108" s="1" t="s">
        <v>138</v>
      </c>
      <c r="D108" s="1" t="s">
        <v>139</v>
      </c>
      <c r="E108" s="1" t="s">
        <v>102</v>
      </c>
      <c r="F108" s="1">
        <v>132.27000000000001</v>
      </c>
      <c r="G108" s="19"/>
      <c r="H108" s="19"/>
      <c r="I108" s="19"/>
      <c r="J108" s="19"/>
      <c r="K108" s="1"/>
      <c r="L108" s="19"/>
      <c r="M108" s="1">
        <v>2012</v>
      </c>
      <c r="N108" s="1">
        <v>6.8</v>
      </c>
      <c r="O108" s="1">
        <v>15</v>
      </c>
      <c r="P108" s="1">
        <v>19.8</v>
      </c>
      <c r="Q108" s="1">
        <v>2.8</v>
      </c>
      <c r="R108" s="1">
        <v>10.9</v>
      </c>
      <c r="S108" s="1">
        <v>48.1</v>
      </c>
      <c r="T108" s="1">
        <v>91.2</v>
      </c>
      <c r="U108" s="1">
        <v>30</v>
      </c>
      <c r="V108" s="1">
        <v>27.1</v>
      </c>
      <c r="W108" s="1">
        <v>55.2</v>
      </c>
      <c r="X108" s="1">
        <v>64.099999999999994</v>
      </c>
      <c r="Z108" s="3">
        <f xml:space="preserve"> IFERROR(AVEDEV(Table1[[#This Row],[GP 2012]:[GP 2021]]) / Table1[[#This Row],[Avg GP]], "x")</f>
        <v>0.66751384815900938</v>
      </c>
      <c r="AA108" s="2">
        <f xml:space="preserve"> IFERROR(AVERAGE(Table1[[#This Row],[GP 2012]:[GP 2021]]), "x")</f>
        <v>30.690000000000005</v>
      </c>
      <c r="AB108" s="11">
        <f>Table1[Equity]/Table1[Market Capital]</f>
        <v>0.71973992590912528</v>
      </c>
      <c r="AC108" s="1">
        <v>63.5</v>
      </c>
      <c r="AD108" s="1">
        <v>131.5</v>
      </c>
      <c r="AE108" s="1">
        <v>134.69999999999999</v>
      </c>
      <c r="AF108" s="1">
        <v>128.1</v>
      </c>
      <c r="AG108" s="1">
        <v>193.5</v>
      </c>
      <c r="AH108" s="1">
        <v>213.6</v>
      </c>
      <c r="AI108" s="1">
        <v>224.8</v>
      </c>
      <c r="AJ108" s="1">
        <v>278.89999999999998</v>
      </c>
      <c r="AK108" s="1">
        <v>206.7</v>
      </c>
      <c r="AL108" s="1">
        <v>265</v>
      </c>
      <c r="AM108" s="1">
        <v>293.60000000000002</v>
      </c>
      <c r="AN108" s="1">
        <v>95.2</v>
      </c>
      <c r="AO108" s="3">
        <f xml:space="preserve"> IFERROR(Table1[[#This Row],[GP 2012]]/Table1[[#This Row],[Total Assets 2012]], "x")</f>
        <v>0.10708661417322834</v>
      </c>
      <c r="AP108" s="3">
        <f xml:space="preserve"> IFERROR(Table1[[#This Row],[GP 2013]]/Table1[[#This Row],[Total Assets 2013]], "x")</f>
        <v>0.11406844106463879</v>
      </c>
      <c r="AQ108" s="3">
        <f xml:space="preserve"> IFERROR(Table1[[#This Row],[GP 2014]]/Table1[[#This Row],[Total Assets 2014]], "x")</f>
        <v>0.14699331848552341</v>
      </c>
      <c r="AR108" s="3">
        <f xml:space="preserve"> IFERROR(Table1[[#This Row],[GP 2015]]/Table1[[#This Row],[Total Assets 2015]], "x")</f>
        <v>2.185792349726776E-2</v>
      </c>
      <c r="AS108" s="3">
        <f xml:space="preserve"> IFERROR(Table1[[#This Row],[GP 2016]]/Table1[[#This Row],[Total Assets 2016]], "x")</f>
        <v>5.6330749354005172E-2</v>
      </c>
      <c r="AT108" s="3">
        <f xml:space="preserve"> IFERROR(Table1[[#This Row],[GP 2017]]/Table1[[#This Row],[Total Assets 2017]], "x")</f>
        <v>0.22518726591760302</v>
      </c>
      <c r="AU108" s="3">
        <f xml:space="preserve"> IFERROR(Table1[[#This Row],[GP 2018]]/Table1[[#This Row],[Total Assets 2018]], "x")</f>
        <v>0.40569395017793591</v>
      </c>
      <c r="AV108" s="3">
        <f xml:space="preserve"> IFERROR(Table1[[#This Row],[GP 2019]]/Table1[[#This Row],[Total Assets 2019]], "x")</f>
        <v>0.10756543564001435</v>
      </c>
      <c r="AW108" s="3">
        <f xml:space="preserve"> IFERROR(Table1[[#This Row],[GP 2020]]/Table1[[#This Row],[Total Assets 2020]], "x")</f>
        <v>0.13110788582486696</v>
      </c>
      <c r="AX108" s="3">
        <f xml:space="preserve"> IFERROR(Table1[[#This Row],[GP 2021]]/Table1[[#This Row],[Total Assets 2021]], "x")</f>
        <v>0.20830188679245284</v>
      </c>
      <c r="AY108" s="3">
        <f xml:space="preserve"> IFERROR(Table1[[#This Row],[GP TTM]]/Table1[[#This Row],[Total Assets TTM]], "x")</f>
        <v>0.21832425068119887</v>
      </c>
      <c r="BA108" s="3">
        <f xml:space="preserve"> IFERROR(ABS(Table1[[#This Row],[ROA 2013]]-Table1[[#This Row],[ROA 2012]]), "x")</f>
        <v>6.981826891410442E-3</v>
      </c>
      <c r="BB108" s="3">
        <f xml:space="preserve"> IFERROR(ABS(Table1[[#This Row],[ROA 2014]]-Table1[[#This Row],[ROA 2013]]), "x")</f>
        <v>3.2924877420884624E-2</v>
      </c>
      <c r="BC108" s="3">
        <f xml:space="preserve"> IFERROR(ABS(Table1[[#This Row],[ROA 2015]]-Table1[[#This Row],[ROA 2014]]), "x")</f>
        <v>0.12513539498825565</v>
      </c>
      <c r="BD108" s="3">
        <f xml:space="preserve"> IFERROR(ABS(Table1[[#This Row],[ROA 2016]]-Table1[[#This Row],[ROA 2015]]), "x")</f>
        <v>3.4472825856737416E-2</v>
      </c>
      <c r="BE108" s="3">
        <f xml:space="preserve"> IFERROR(ABS(Table1[[#This Row],[ROA 2017]]-Table1[[#This Row],[ROA 2016]]), "x")</f>
        <v>0.16885651656359785</v>
      </c>
      <c r="BF108" s="3">
        <f xml:space="preserve"> IFERROR(ABS(Table1[[#This Row],[ROA 2018]]-Table1[[#This Row],[ROA 2017]]), "x")</f>
        <v>0.18050668426033289</v>
      </c>
      <c r="BG108" s="3">
        <f xml:space="preserve"> IFERROR(ABS(Table1[[#This Row],[ROA 2019]]-Table1[[#This Row],[ROA 2018]]), "x")</f>
        <v>0.29812851453792155</v>
      </c>
      <c r="BH108" s="3">
        <f xml:space="preserve"> IFERROR(ABS(Table1[[#This Row],[ROA 2020]]-Table1[[#This Row],[ROA 2019]]), "x")</f>
        <v>2.3542450184852612E-2</v>
      </c>
      <c r="BI108" s="3">
        <f xml:space="preserve"> IFERROR(ABS(Table1[[#This Row],[ROA 2021]]-Table1[[#This Row],[ROA 2020]]), "x")</f>
        <v>7.7194000967585885E-2</v>
      </c>
      <c r="BJ108" s="3">
        <f xml:space="preserve"> IFERROR(AVERAGE(Table1[[#This Row],[ROA 2013-2012]:[ROA 2021-2020]]), "x")</f>
        <v>0.10530478796350877</v>
      </c>
      <c r="BK108" s="3">
        <f>IFERROR(AVERAGE(Table1[[#This Row],[ROA 2012]:[ROA 2021]]), "x")</f>
        <v>0.15241934709275368</v>
      </c>
      <c r="BN108" s="1">
        <f>SUM(Table1[[#This Row],[B/M Rank]:[ROA Rank]])</f>
        <v>0</v>
      </c>
    </row>
    <row r="109" spans="1:66" x14ac:dyDescent="0.25">
      <c r="A109" s="1" t="s">
        <v>886</v>
      </c>
      <c r="B109" s="1" t="s">
        <v>887</v>
      </c>
      <c r="C109" s="1" t="s">
        <v>739</v>
      </c>
      <c r="D109" s="1" t="s">
        <v>183</v>
      </c>
      <c r="E109" s="1" t="s">
        <v>102</v>
      </c>
      <c r="F109" s="1">
        <v>133.06</v>
      </c>
      <c r="G109" s="19"/>
      <c r="H109" s="19"/>
      <c r="I109" s="19"/>
      <c r="J109" s="19"/>
      <c r="K109" s="1"/>
      <c r="L109" s="19"/>
      <c r="M109" s="1">
        <v>2012</v>
      </c>
      <c r="N109" s="1">
        <v>117.9</v>
      </c>
      <c r="O109" s="1">
        <v>119.6</v>
      </c>
      <c r="P109" s="1">
        <v>122.4</v>
      </c>
      <c r="Q109" s="1">
        <v>122.4</v>
      </c>
      <c r="R109" s="1">
        <v>122.4</v>
      </c>
      <c r="S109" s="1">
        <v>126.5</v>
      </c>
      <c r="T109" s="1">
        <v>136.9</v>
      </c>
      <c r="U109" s="1">
        <v>145.80000000000001</v>
      </c>
      <c r="V109" s="1">
        <v>145.80000000000001</v>
      </c>
      <c r="W109" s="1">
        <v>153.80000000000001</v>
      </c>
      <c r="X109" s="1">
        <v>164.1</v>
      </c>
      <c r="Z109" s="3">
        <f xml:space="preserve"> IFERROR(AVEDEV(Table1[[#This Row],[GP 2012]:[GP 2021]]) / Table1[[#This Row],[Avg GP]], "x")</f>
        <v>8.6638751427483812E-2</v>
      </c>
      <c r="AA109" s="2">
        <f xml:space="preserve"> IFERROR(AVERAGE(Table1[[#This Row],[GP 2012]:[GP 2021]]), "x")</f>
        <v>131.34999999999997</v>
      </c>
      <c r="AB109" s="11">
        <f>Table1[Equity]/Table1[Market Capital]</f>
        <v>1.6811964527280925</v>
      </c>
      <c r="AC109" s="1" t="s">
        <v>1036</v>
      </c>
      <c r="AD109" s="1" t="s">
        <v>1036</v>
      </c>
      <c r="AE109" s="1" t="s">
        <v>1036</v>
      </c>
      <c r="AF109" s="1" t="s">
        <v>1036</v>
      </c>
      <c r="AG109" s="1" t="s">
        <v>1036</v>
      </c>
      <c r="AH109" s="1" t="s">
        <v>1036</v>
      </c>
      <c r="AI109" s="1" t="s">
        <v>1036</v>
      </c>
      <c r="AJ109" s="1" t="s">
        <v>1036</v>
      </c>
      <c r="AK109" s="1" t="s">
        <v>1036</v>
      </c>
      <c r="AL109" s="1" t="s">
        <v>1036</v>
      </c>
      <c r="AM109" s="1" t="s">
        <v>1036</v>
      </c>
      <c r="AN109" s="1">
        <v>223.7</v>
      </c>
      <c r="AO109" s="3" t="str">
        <f xml:space="preserve"> IFERROR(Table1[[#This Row],[GP 2012]]/Table1[[#This Row],[Total Assets 2012]], "x")</f>
        <v>x</v>
      </c>
      <c r="AP109" s="3" t="str">
        <f xml:space="preserve"> IFERROR(Table1[[#This Row],[GP 2013]]/Table1[[#This Row],[Total Assets 2013]], "x")</f>
        <v>x</v>
      </c>
      <c r="AQ109" s="3" t="str">
        <f xml:space="preserve"> IFERROR(Table1[[#This Row],[GP 2014]]/Table1[[#This Row],[Total Assets 2014]], "x")</f>
        <v>x</v>
      </c>
      <c r="AR109" s="3" t="str">
        <f xml:space="preserve"> IFERROR(Table1[[#This Row],[GP 2015]]/Table1[[#This Row],[Total Assets 2015]], "x")</f>
        <v>x</v>
      </c>
      <c r="AS109" s="3" t="str">
        <f xml:space="preserve"> IFERROR(Table1[[#This Row],[GP 2016]]/Table1[[#This Row],[Total Assets 2016]], "x")</f>
        <v>x</v>
      </c>
      <c r="AT109" s="3" t="str">
        <f xml:space="preserve"> IFERROR(Table1[[#This Row],[GP 2017]]/Table1[[#This Row],[Total Assets 2017]], "x")</f>
        <v>x</v>
      </c>
      <c r="AU109" s="3" t="str">
        <f xml:space="preserve"> IFERROR(Table1[[#This Row],[GP 2018]]/Table1[[#This Row],[Total Assets 2018]], "x")</f>
        <v>x</v>
      </c>
      <c r="AV109" s="3" t="str">
        <f xml:space="preserve"> IFERROR(Table1[[#This Row],[GP 2019]]/Table1[[#This Row],[Total Assets 2019]], "x")</f>
        <v>x</v>
      </c>
      <c r="AW109" s="3" t="str">
        <f xml:space="preserve"> IFERROR(Table1[[#This Row],[GP 2020]]/Table1[[#This Row],[Total Assets 2020]], "x")</f>
        <v>x</v>
      </c>
      <c r="AX109" s="3" t="str">
        <f xml:space="preserve"> IFERROR(Table1[[#This Row],[GP 2021]]/Table1[[#This Row],[Total Assets 2021]], "x")</f>
        <v>x</v>
      </c>
      <c r="AY109" s="3" t="str">
        <f xml:space="preserve"> IFERROR(Table1[[#This Row],[GP TTM]]/Table1[[#This Row],[Total Assets TTM]], "x")</f>
        <v>x</v>
      </c>
      <c r="BA109" s="3" t="str">
        <f xml:space="preserve"> IFERROR(ABS(Table1[[#This Row],[ROA 2013]]-Table1[[#This Row],[ROA 2012]]), "x")</f>
        <v>x</v>
      </c>
      <c r="BB109" s="3" t="str">
        <f xml:space="preserve"> IFERROR(ABS(Table1[[#This Row],[ROA 2014]]-Table1[[#This Row],[ROA 2013]]), "x")</f>
        <v>x</v>
      </c>
      <c r="BC109" s="3" t="str">
        <f xml:space="preserve"> IFERROR(ABS(Table1[[#This Row],[ROA 2015]]-Table1[[#This Row],[ROA 2014]]), "x")</f>
        <v>x</v>
      </c>
      <c r="BD109" s="3" t="str">
        <f xml:space="preserve"> IFERROR(ABS(Table1[[#This Row],[ROA 2016]]-Table1[[#This Row],[ROA 2015]]), "x")</f>
        <v>x</v>
      </c>
      <c r="BE109" s="3" t="str">
        <f xml:space="preserve"> IFERROR(ABS(Table1[[#This Row],[ROA 2017]]-Table1[[#This Row],[ROA 2016]]), "x")</f>
        <v>x</v>
      </c>
      <c r="BF109" s="3" t="str">
        <f xml:space="preserve"> IFERROR(ABS(Table1[[#This Row],[ROA 2018]]-Table1[[#This Row],[ROA 2017]]), "x")</f>
        <v>x</v>
      </c>
      <c r="BG109" s="3" t="str">
        <f xml:space="preserve"> IFERROR(ABS(Table1[[#This Row],[ROA 2019]]-Table1[[#This Row],[ROA 2018]]), "x")</f>
        <v>x</v>
      </c>
      <c r="BH109" s="3" t="str">
        <f xml:space="preserve"> IFERROR(ABS(Table1[[#This Row],[ROA 2020]]-Table1[[#This Row],[ROA 2019]]), "x")</f>
        <v>x</v>
      </c>
      <c r="BI109" s="3" t="str">
        <f xml:space="preserve"> IFERROR(ABS(Table1[[#This Row],[ROA 2021]]-Table1[[#This Row],[ROA 2020]]), "x")</f>
        <v>x</v>
      </c>
      <c r="BJ109" s="3" t="str">
        <f xml:space="preserve"> IFERROR(AVERAGE(Table1[[#This Row],[ROA 2013-2012]:[ROA 2021-2020]]), "x")</f>
        <v>x</v>
      </c>
      <c r="BK109" s="3" t="str">
        <f>IFERROR(AVERAGE(Table1[[#This Row],[ROA 2012]:[ROA 2021]]), "x")</f>
        <v>x</v>
      </c>
      <c r="BN109" s="1">
        <f>SUM(Table1[[#This Row],[B/M Rank]:[ROA Rank]])</f>
        <v>0</v>
      </c>
    </row>
    <row r="110" spans="1:66" x14ac:dyDescent="0.25">
      <c r="A110" s="1" t="s">
        <v>882</v>
      </c>
      <c r="B110" s="1" t="s">
        <v>883</v>
      </c>
      <c r="C110" s="1" t="s">
        <v>513</v>
      </c>
      <c r="D110" s="1" t="s">
        <v>116</v>
      </c>
      <c r="E110" s="1" t="s">
        <v>102</v>
      </c>
      <c r="F110" s="1">
        <v>136.32</v>
      </c>
      <c r="G110" s="19"/>
      <c r="H110" s="19"/>
      <c r="I110" s="19"/>
      <c r="J110" s="19"/>
      <c r="K110" s="1"/>
      <c r="L110" s="19"/>
      <c r="M110" s="1">
        <v>2012</v>
      </c>
      <c r="N110" s="1">
        <v>159.4</v>
      </c>
      <c r="O110" s="1">
        <v>154.19999999999999</v>
      </c>
      <c r="P110" s="1">
        <v>143.6</v>
      </c>
      <c r="Q110" s="1">
        <v>147.30000000000001</v>
      </c>
      <c r="R110" s="1">
        <v>154.80000000000001</v>
      </c>
      <c r="S110" s="1">
        <v>138.30000000000001</v>
      </c>
      <c r="T110" s="1">
        <v>162.4</v>
      </c>
      <c r="U110" s="1">
        <v>144.9</v>
      </c>
      <c r="V110" s="1">
        <v>139.69999999999999</v>
      </c>
      <c r="W110" s="1">
        <v>144.9</v>
      </c>
      <c r="X110" s="1">
        <v>149.69999999999999</v>
      </c>
      <c r="Z110" s="3">
        <f xml:space="preserve"> IFERROR(AVEDEV(Table1[[#This Row],[GP 2012]:[GP 2021]]) / Table1[[#This Row],[Avg GP]], "x")</f>
        <v>4.6995636119503199E-2</v>
      </c>
      <c r="AA110" s="2">
        <f xml:space="preserve"> IFERROR(AVERAGE(Table1[[#This Row],[GP 2012]:[GP 2021]]), "x")</f>
        <v>148.95000000000002</v>
      </c>
      <c r="AB110" s="11">
        <f>Table1[Equity]/Table1[Market Capital]</f>
        <v>1.3504988262910798</v>
      </c>
      <c r="AC110" s="1">
        <v>378.1</v>
      </c>
      <c r="AD110" s="1">
        <v>361</v>
      </c>
      <c r="AE110" s="1">
        <v>357.2</v>
      </c>
      <c r="AF110" s="1">
        <v>327</v>
      </c>
      <c r="AG110" s="1">
        <v>315</v>
      </c>
      <c r="AH110" s="1">
        <v>349.1</v>
      </c>
      <c r="AI110" s="1">
        <v>373.3</v>
      </c>
      <c r="AJ110" s="1">
        <v>346.6</v>
      </c>
      <c r="AK110" s="1">
        <v>313.10000000000002</v>
      </c>
      <c r="AL110" s="1">
        <v>342.1</v>
      </c>
      <c r="AM110" s="1">
        <v>417.2</v>
      </c>
      <c r="AN110" s="1">
        <v>184.1</v>
      </c>
      <c r="AO110" s="3">
        <f xml:space="preserve"> IFERROR(Table1[[#This Row],[GP 2012]]/Table1[[#This Row],[Total Assets 2012]], "x")</f>
        <v>0.42158159217138325</v>
      </c>
      <c r="AP110" s="3">
        <f xml:space="preserve"> IFERROR(Table1[[#This Row],[GP 2013]]/Table1[[#This Row],[Total Assets 2013]], "x")</f>
        <v>0.42714681440443208</v>
      </c>
      <c r="AQ110" s="3">
        <f xml:space="preserve"> IFERROR(Table1[[#This Row],[GP 2014]]/Table1[[#This Row],[Total Assets 2014]], "x")</f>
        <v>0.40201567749160133</v>
      </c>
      <c r="AR110" s="3">
        <f xml:space="preserve"> IFERROR(Table1[[#This Row],[GP 2015]]/Table1[[#This Row],[Total Assets 2015]], "x")</f>
        <v>0.45045871559633033</v>
      </c>
      <c r="AS110" s="3">
        <f xml:space="preserve"> IFERROR(Table1[[#This Row],[GP 2016]]/Table1[[#This Row],[Total Assets 2016]], "x")</f>
        <v>0.49142857142857149</v>
      </c>
      <c r="AT110" s="3">
        <f xml:space="preserve"> IFERROR(Table1[[#This Row],[GP 2017]]/Table1[[#This Row],[Total Assets 2017]], "x")</f>
        <v>0.39616155829275279</v>
      </c>
      <c r="AU110" s="3">
        <f xml:space="preserve"> IFERROR(Table1[[#This Row],[GP 2018]]/Table1[[#This Row],[Total Assets 2018]], "x")</f>
        <v>0.43503884275381732</v>
      </c>
      <c r="AV110" s="3">
        <f xml:space="preserve"> IFERROR(Table1[[#This Row],[GP 2019]]/Table1[[#This Row],[Total Assets 2019]], "x")</f>
        <v>0.41806116560877088</v>
      </c>
      <c r="AW110" s="3">
        <f xml:space="preserve"> IFERROR(Table1[[#This Row],[GP 2020]]/Table1[[#This Row],[Total Assets 2020]], "x")</f>
        <v>0.44618332801022031</v>
      </c>
      <c r="AX110" s="3">
        <f xml:space="preserve"> IFERROR(Table1[[#This Row],[GP 2021]]/Table1[[#This Row],[Total Assets 2021]], "x")</f>
        <v>0.42356036246711487</v>
      </c>
      <c r="AY110" s="3">
        <f xml:space="preserve"> IFERROR(Table1[[#This Row],[GP TTM]]/Table1[[#This Row],[Total Assets TTM]], "x")</f>
        <v>0.35882070949185041</v>
      </c>
      <c r="BA110" s="3">
        <f xml:space="preserve"> IFERROR(ABS(Table1[[#This Row],[ROA 2013]]-Table1[[#This Row],[ROA 2012]]), "x")</f>
        <v>5.5652222330488388E-3</v>
      </c>
      <c r="BB110" s="3">
        <f xml:space="preserve"> IFERROR(ABS(Table1[[#This Row],[ROA 2014]]-Table1[[#This Row],[ROA 2013]]), "x")</f>
        <v>2.5131136912830754E-2</v>
      </c>
      <c r="BC110" s="3">
        <f xml:space="preserve"> IFERROR(ABS(Table1[[#This Row],[ROA 2015]]-Table1[[#This Row],[ROA 2014]]), "x")</f>
        <v>4.8443038104728997E-2</v>
      </c>
      <c r="BD110" s="3">
        <f xml:space="preserve"> IFERROR(ABS(Table1[[#This Row],[ROA 2016]]-Table1[[#This Row],[ROA 2015]]), "x")</f>
        <v>4.0969855832241164E-2</v>
      </c>
      <c r="BE110" s="3">
        <f xml:space="preserve"> IFERROR(ABS(Table1[[#This Row],[ROA 2017]]-Table1[[#This Row],[ROA 2016]]), "x")</f>
        <v>9.5267013135818701E-2</v>
      </c>
      <c r="BF110" s="3">
        <f xml:space="preserve"> IFERROR(ABS(Table1[[#This Row],[ROA 2018]]-Table1[[#This Row],[ROA 2017]]), "x")</f>
        <v>3.8877284461064532E-2</v>
      </c>
      <c r="BG110" s="3">
        <f xml:space="preserve"> IFERROR(ABS(Table1[[#This Row],[ROA 2019]]-Table1[[#This Row],[ROA 2018]]), "x")</f>
        <v>1.6977677145046444E-2</v>
      </c>
      <c r="BH110" s="3">
        <f xml:space="preserve"> IFERROR(ABS(Table1[[#This Row],[ROA 2020]]-Table1[[#This Row],[ROA 2019]]), "x")</f>
        <v>2.8122162401449435E-2</v>
      </c>
      <c r="BI110" s="3">
        <f xml:space="preserve"> IFERROR(ABS(Table1[[#This Row],[ROA 2021]]-Table1[[#This Row],[ROA 2020]]), "x")</f>
        <v>2.2622965543105444E-2</v>
      </c>
      <c r="BJ110" s="3">
        <f xml:space="preserve"> IFERROR(AVERAGE(Table1[[#This Row],[ROA 2013-2012]:[ROA 2021-2020]]), "x")</f>
        <v>3.5775150641037146E-2</v>
      </c>
      <c r="BK110" s="3">
        <f>IFERROR(AVERAGE(Table1[[#This Row],[ROA 2012]:[ROA 2021]]), "x")</f>
        <v>0.43116366282249946</v>
      </c>
      <c r="BN110" s="1">
        <f>SUM(Table1[[#This Row],[B/M Rank]:[ROA Rank]])</f>
        <v>0</v>
      </c>
    </row>
    <row r="111" spans="1:66" x14ac:dyDescent="0.25">
      <c r="A111" s="1" t="s">
        <v>740</v>
      </c>
      <c r="B111" s="1" t="s">
        <v>741</v>
      </c>
      <c r="C111" s="1" t="s">
        <v>201</v>
      </c>
      <c r="D111" s="1" t="s">
        <v>110</v>
      </c>
      <c r="E111" s="1" t="s">
        <v>102</v>
      </c>
      <c r="F111" s="1">
        <v>136.38999999999999</v>
      </c>
      <c r="G111" s="19"/>
      <c r="H111" s="19"/>
      <c r="I111" s="19"/>
      <c r="J111" s="19"/>
      <c r="K111" s="1"/>
      <c r="L111" s="19"/>
      <c r="M111" s="1">
        <v>2012</v>
      </c>
      <c r="N111" s="1">
        <v>24.6</v>
      </c>
      <c r="O111" s="1">
        <v>23.6</v>
      </c>
      <c r="P111" s="1">
        <v>24.6</v>
      </c>
      <c r="Q111" s="1">
        <v>25.1</v>
      </c>
      <c r="R111" s="1">
        <v>26.2</v>
      </c>
      <c r="S111" s="1">
        <v>28.3</v>
      </c>
      <c r="T111" s="1">
        <v>26</v>
      </c>
      <c r="U111" s="1">
        <v>24.2</v>
      </c>
      <c r="V111" s="1">
        <v>16.2</v>
      </c>
      <c r="W111" s="1">
        <v>16.3</v>
      </c>
      <c r="X111" s="1">
        <v>16.899999999999999</v>
      </c>
      <c r="Z111" s="3">
        <f xml:space="preserve"> IFERROR(AVEDEV(Table1[[#This Row],[GP 2012]:[GP 2021]]) / Table1[[#This Row],[Avg GP]], "x")</f>
        <v>0.12352190557209707</v>
      </c>
      <c r="AA111" s="2">
        <f xml:space="preserve"> IFERROR(AVERAGE(Table1[[#This Row],[GP 2012]:[GP 2021]]), "x")</f>
        <v>23.509999999999998</v>
      </c>
      <c r="AB111" s="11">
        <f>Table1[Equity]/Table1[Market Capital]</f>
        <v>0.31673876383899119</v>
      </c>
      <c r="AC111" s="1">
        <v>59</v>
      </c>
      <c r="AD111" s="1">
        <v>60.4</v>
      </c>
      <c r="AE111" s="1">
        <v>66.900000000000006</v>
      </c>
      <c r="AF111" s="1">
        <v>66.900000000000006</v>
      </c>
      <c r="AG111" s="1">
        <v>72.2</v>
      </c>
      <c r="AH111" s="1">
        <v>87.3</v>
      </c>
      <c r="AI111" s="1">
        <v>79.099999999999994</v>
      </c>
      <c r="AJ111" s="1">
        <v>89.3</v>
      </c>
      <c r="AK111" s="1">
        <v>83.4</v>
      </c>
      <c r="AL111" s="1">
        <v>92.8</v>
      </c>
      <c r="AM111" s="1">
        <v>98.1</v>
      </c>
      <c r="AN111" s="1">
        <v>43.2</v>
      </c>
      <c r="AO111" s="3">
        <f xml:space="preserve"> IFERROR(Table1[[#This Row],[GP 2012]]/Table1[[#This Row],[Total Assets 2012]], "x")</f>
        <v>0.41694915254237291</v>
      </c>
      <c r="AP111" s="3">
        <f xml:space="preserve"> IFERROR(Table1[[#This Row],[GP 2013]]/Table1[[#This Row],[Total Assets 2013]], "x")</f>
        <v>0.39072847682119211</v>
      </c>
      <c r="AQ111" s="3">
        <f xml:space="preserve"> IFERROR(Table1[[#This Row],[GP 2014]]/Table1[[#This Row],[Total Assets 2014]], "x")</f>
        <v>0.36771300448430494</v>
      </c>
      <c r="AR111" s="3">
        <f xml:space="preserve"> IFERROR(Table1[[#This Row],[GP 2015]]/Table1[[#This Row],[Total Assets 2015]], "x")</f>
        <v>0.37518684603886399</v>
      </c>
      <c r="AS111" s="3">
        <f xml:space="preserve"> IFERROR(Table1[[#This Row],[GP 2016]]/Table1[[#This Row],[Total Assets 2016]], "x")</f>
        <v>0.36288088642659277</v>
      </c>
      <c r="AT111" s="3">
        <f xml:space="preserve"> IFERROR(Table1[[#This Row],[GP 2017]]/Table1[[#This Row],[Total Assets 2017]], "x")</f>
        <v>0.32416953035509738</v>
      </c>
      <c r="AU111" s="3">
        <f xml:space="preserve"> IFERROR(Table1[[#This Row],[GP 2018]]/Table1[[#This Row],[Total Assets 2018]], "x")</f>
        <v>0.32869785082174463</v>
      </c>
      <c r="AV111" s="3">
        <f xml:space="preserve"> IFERROR(Table1[[#This Row],[GP 2019]]/Table1[[#This Row],[Total Assets 2019]], "x")</f>
        <v>0.27099664053751399</v>
      </c>
      <c r="AW111" s="3">
        <f xml:space="preserve"> IFERROR(Table1[[#This Row],[GP 2020]]/Table1[[#This Row],[Total Assets 2020]], "x")</f>
        <v>0.19424460431654675</v>
      </c>
      <c r="AX111" s="3">
        <f xml:space="preserve"> IFERROR(Table1[[#This Row],[GP 2021]]/Table1[[#This Row],[Total Assets 2021]], "x")</f>
        <v>0.17564655172413796</v>
      </c>
      <c r="AY111" s="3">
        <f xml:space="preserve"> IFERROR(Table1[[#This Row],[GP TTM]]/Table1[[#This Row],[Total Assets TTM]], "x")</f>
        <v>0.17227319062181448</v>
      </c>
      <c r="BA111" s="3">
        <f xml:space="preserve"> IFERROR(ABS(Table1[[#This Row],[ROA 2013]]-Table1[[#This Row],[ROA 2012]]), "x")</f>
        <v>2.6220675721180808E-2</v>
      </c>
      <c r="BB111" s="3">
        <f xml:space="preserve"> IFERROR(ABS(Table1[[#This Row],[ROA 2014]]-Table1[[#This Row],[ROA 2013]]), "x")</f>
        <v>2.3015472336887166E-2</v>
      </c>
      <c r="BC111" s="3">
        <f xml:space="preserve"> IFERROR(ABS(Table1[[#This Row],[ROA 2015]]-Table1[[#This Row],[ROA 2014]]), "x")</f>
        <v>7.4738415545590464E-3</v>
      </c>
      <c r="BD111" s="3">
        <f xml:space="preserve"> IFERROR(ABS(Table1[[#This Row],[ROA 2016]]-Table1[[#This Row],[ROA 2015]]), "x")</f>
        <v>1.2305959612271211E-2</v>
      </c>
      <c r="BE111" s="3">
        <f xml:space="preserve"> IFERROR(ABS(Table1[[#This Row],[ROA 2017]]-Table1[[#This Row],[ROA 2016]]), "x")</f>
        <v>3.8711356071495395E-2</v>
      </c>
      <c r="BF111" s="3">
        <f xml:space="preserve"> IFERROR(ABS(Table1[[#This Row],[ROA 2018]]-Table1[[#This Row],[ROA 2017]]), "x")</f>
        <v>4.528320466647251E-3</v>
      </c>
      <c r="BG111" s="3">
        <f xml:space="preserve"> IFERROR(ABS(Table1[[#This Row],[ROA 2019]]-Table1[[#This Row],[ROA 2018]]), "x")</f>
        <v>5.7701210284230642E-2</v>
      </c>
      <c r="BH111" s="3">
        <f xml:space="preserve"> IFERROR(ABS(Table1[[#This Row],[ROA 2020]]-Table1[[#This Row],[ROA 2019]]), "x")</f>
        <v>7.675203622096724E-2</v>
      </c>
      <c r="BI111" s="3">
        <f xml:space="preserve"> IFERROR(ABS(Table1[[#This Row],[ROA 2021]]-Table1[[#This Row],[ROA 2020]]), "x")</f>
        <v>1.8598052592408792E-2</v>
      </c>
      <c r="BJ111" s="3">
        <f xml:space="preserve"> IFERROR(AVERAGE(Table1[[#This Row],[ROA 2013-2012]:[ROA 2021-2020]]), "x")</f>
        <v>2.9478547206738617E-2</v>
      </c>
      <c r="BK111" s="3">
        <f>IFERROR(AVERAGE(Table1[[#This Row],[ROA 2012]:[ROA 2021]]), "x")</f>
        <v>0.32072135440683675</v>
      </c>
      <c r="BN111" s="1">
        <f>SUM(Table1[[#This Row],[B/M Rank]:[ROA Rank]])</f>
        <v>0</v>
      </c>
    </row>
    <row r="112" spans="1:66" x14ac:dyDescent="0.25">
      <c r="A112" s="1" t="s">
        <v>662</v>
      </c>
      <c r="B112" s="1" t="s">
        <v>663</v>
      </c>
      <c r="C112" s="1" t="s">
        <v>410</v>
      </c>
      <c r="D112" s="1" t="s">
        <v>263</v>
      </c>
      <c r="E112" s="1" t="s">
        <v>102</v>
      </c>
      <c r="F112" s="1">
        <v>137.08000000000001</v>
      </c>
      <c r="G112" s="19"/>
      <c r="H112" s="19"/>
      <c r="I112" s="19"/>
      <c r="J112" s="19"/>
      <c r="K112" s="1"/>
      <c r="L112" s="19"/>
      <c r="M112" s="1">
        <v>2014</v>
      </c>
      <c r="R112" s="1">
        <v>0.8</v>
      </c>
      <c r="S112" s="1">
        <v>-0.5</v>
      </c>
      <c r="T112" s="1">
        <v>-0.1</v>
      </c>
      <c r="U112" s="1">
        <v>-0.3</v>
      </c>
      <c r="V112" s="1">
        <v>-0.1</v>
      </c>
      <c r="W112" s="1">
        <v>-0.4</v>
      </c>
      <c r="X112" s="1">
        <v>-0.4</v>
      </c>
      <c r="Z112" s="3">
        <f xml:space="preserve"> IFERROR(AVEDEV(Table1[[#This Row],[GP 2012]:[GP 2021]]) / Table1[[#This Row],[Avg GP]], "x")</f>
        <v>-3</v>
      </c>
      <c r="AA112" s="2">
        <f xml:space="preserve"> IFERROR(AVERAGE(Table1[[#This Row],[GP 2012]:[GP 2021]]), "x")</f>
        <v>-9.9999999999999992E-2</v>
      </c>
      <c r="AB112" s="11">
        <f>Table1[Equity]/Table1[Market Capital]</f>
        <v>0.1495477093667931</v>
      </c>
      <c r="AG112" s="1">
        <v>3.3</v>
      </c>
      <c r="AH112" s="1">
        <v>1.4</v>
      </c>
      <c r="AI112" s="1">
        <v>16.100000000000001</v>
      </c>
      <c r="AJ112" s="1">
        <v>19.5</v>
      </c>
      <c r="AK112" s="1">
        <v>6.3</v>
      </c>
      <c r="AL112" s="1">
        <v>32.4</v>
      </c>
      <c r="AM112" s="1">
        <v>32.4</v>
      </c>
      <c r="AN112" s="1">
        <v>20.5</v>
      </c>
      <c r="AO112" s="3" t="str">
        <f xml:space="preserve"> IFERROR(Table1[[#This Row],[GP 2012]]/Table1[[#This Row],[Total Assets 2012]], "x")</f>
        <v>x</v>
      </c>
      <c r="AP112" s="3" t="str">
        <f xml:space="preserve"> IFERROR(Table1[[#This Row],[GP 2013]]/Table1[[#This Row],[Total Assets 2013]], "x")</f>
        <v>x</v>
      </c>
      <c r="AQ112" s="3" t="str">
        <f xml:space="preserve"> IFERROR(Table1[[#This Row],[GP 2014]]/Table1[[#This Row],[Total Assets 2014]], "x")</f>
        <v>x</v>
      </c>
      <c r="AR112" s="3" t="str">
        <f xml:space="preserve"> IFERROR(Table1[[#This Row],[GP 2015]]/Table1[[#This Row],[Total Assets 2015]], "x")</f>
        <v>x</v>
      </c>
      <c r="AS112" s="3">
        <f xml:space="preserve"> IFERROR(Table1[[#This Row],[GP 2016]]/Table1[[#This Row],[Total Assets 2016]], "x")</f>
        <v>0.24242424242424246</v>
      </c>
      <c r="AT112" s="3">
        <f xml:space="preserve"> IFERROR(Table1[[#This Row],[GP 2017]]/Table1[[#This Row],[Total Assets 2017]], "x")</f>
        <v>-0.35714285714285715</v>
      </c>
      <c r="AU112" s="3">
        <f xml:space="preserve"> IFERROR(Table1[[#This Row],[GP 2018]]/Table1[[#This Row],[Total Assets 2018]], "x")</f>
        <v>-6.2111801242236021E-3</v>
      </c>
      <c r="AV112" s="3">
        <f xml:space="preserve"> IFERROR(Table1[[#This Row],[GP 2019]]/Table1[[#This Row],[Total Assets 2019]], "x")</f>
        <v>-1.5384615384615384E-2</v>
      </c>
      <c r="AW112" s="3">
        <f xml:space="preserve"> IFERROR(Table1[[#This Row],[GP 2020]]/Table1[[#This Row],[Total Assets 2020]], "x")</f>
        <v>-1.5873015873015876E-2</v>
      </c>
      <c r="AX112" s="3">
        <f xml:space="preserve"> IFERROR(Table1[[#This Row],[GP 2021]]/Table1[[#This Row],[Total Assets 2021]], "x")</f>
        <v>-1.234567901234568E-2</v>
      </c>
      <c r="AY112" s="3">
        <f xml:space="preserve"> IFERROR(Table1[[#This Row],[GP TTM]]/Table1[[#This Row],[Total Assets TTM]], "x")</f>
        <v>-1.234567901234568E-2</v>
      </c>
      <c r="BA112" s="3" t="str">
        <f xml:space="preserve"> IFERROR(ABS(Table1[[#This Row],[ROA 2013]]-Table1[[#This Row],[ROA 2012]]), "x")</f>
        <v>x</v>
      </c>
      <c r="BB112" s="3" t="str">
        <f xml:space="preserve"> IFERROR(ABS(Table1[[#This Row],[ROA 2014]]-Table1[[#This Row],[ROA 2013]]), "x")</f>
        <v>x</v>
      </c>
      <c r="BC112" s="3" t="str">
        <f xml:space="preserve"> IFERROR(ABS(Table1[[#This Row],[ROA 2015]]-Table1[[#This Row],[ROA 2014]]), "x")</f>
        <v>x</v>
      </c>
      <c r="BD112" s="3" t="str">
        <f xml:space="preserve"> IFERROR(ABS(Table1[[#This Row],[ROA 2016]]-Table1[[#This Row],[ROA 2015]]), "x")</f>
        <v>x</v>
      </c>
      <c r="BE112" s="3">
        <f xml:space="preserve"> IFERROR(ABS(Table1[[#This Row],[ROA 2017]]-Table1[[#This Row],[ROA 2016]]), "x")</f>
        <v>0.59956709956709964</v>
      </c>
      <c r="BF112" s="3">
        <f xml:space="preserve"> IFERROR(ABS(Table1[[#This Row],[ROA 2018]]-Table1[[#This Row],[ROA 2017]]), "x")</f>
        <v>0.35093167701863354</v>
      </c>
      <c r="BG112" s="3">
        <f xml:space="preserve"> IFERROR(ABS(Table1[[#This Row],[ROA 2019]]-Table1[[#This Row],[ROA 2018]]), "x")</f>
        <v>9.1734352603917817E-3</v>
      </c>
      <c r="BH112" s="3">
        <f xml:space="preserve"> IFERROR(ABS(Table1[[#This Row],[ROA 2020]]-Table1[[#This Row],[ROA 2019]]), "x")</f>
        <v>4.8840048840049187E-4</v>
      </c>
      <c r="BI112" s="3">
        <f xml:space="preserve"> IFERROR(ABS(Table1[[#This Row],[ROA 2021]]-Table1[[#This Row],[ROA 2020]]), "x")</f>
        <v>3.5273368606701955E-3</v>
      </c>
      <c r="BJ112" s="3">
        <f xml:space="preserve"> IFERROR(AVERAGE(Table1[[#This Row],[ROA 2013-2012]:[ROA 2021-2020]]), "x")</f>
        <v>0.19273758983903913</v>
      </c>
      <c r="BK112" s="3">
        <f>IFERROR(AVERAGE(Table1[[#This Row],[ROA 2012]:[ROA 2021]]), "x")</f>
        <v>-2.7422184185469201E-2</v>
      </c>
      <c r="BN112" s="1">
        <f>SUM(Table1[[#This Row],[B/M Rank]:[ROA Rank]])</f>
        <v>0</v>
      </c>
    </row>
    <row r="113" spans="1:66" x14ac:dyDescent="0.25">
      <c r="A113" s="1" t="s">
        <v>762</v>
      </c>
      <c r="B113" s="1" t="s">
        <v>763</v>
      </c>
      <c r="C113" s="1" t="s">
        <v>147</v>
      </c>
      <c r="D113" s="1" t="s">
        <v>116</v>
      </c>
      <c r="E113" s="1" t="s">
        <v>102</v>
      </c>
      <c r="F113" s="1">
        <v>137.79</v>
      </c>
      <c r="G113" s="19"/>
      <c r="H113" s="19"/>
      <c r="I113" s="19"/>
      <c r="J113" s="19"/>
      <c r="K113" s="1"/>
      <c r="L113" s="19"/>
      <c r="M113" s="1">
        <v>2012</v>
      </c>
      <c r="N113" s="1">
        <v>20.8</v>
      </c>
      <c r="O113" s="1">
        <v>21.9</v>
      </c>
      <c r="P113" s="1">
        <v>31.8</v>
      </c>
      <c r="Q113" s="1">
        <v>31.2</v>
      </c>
      <c r="R113" s="1">
        <v>41.7</v>
      </c>
      <c r="S113" s="1">
        <v>45.5</v>
      </c>
      <c r="T113" s="1">
        <v>49.7</v>
      </c>
      <c r="U113" s="1">
        <v>55.5</v>
      </c>
      <c r="V113" s="1">
        <v>56.9</v>
      </c>
      <c r="W113" s="1">
        <v>80.099999999999994</v>
      </c>
      <c r="X113" s="1">
        <v>80.099999999999994</v>
      </c>
      <c r="Z113" s="3">
        <f xml:space="preserve"> IFERROR(AVEDEV(Table1[[#This Row],[GP 2012]:[GP 2021]]) / Table1[[#This Row],[Avg GP]], "x")</f>
        <v>0.32245460813606064</v>
      </c>
      <c r="AA113" s="2">
        <f xml:space="preserve"> IFERROR(AVERAGE(Table1[[#This Row],[GP 2012]:[GP 2021]]), "x")</f>
        <v>43.510000000000005</v>
      </c>
      <c r="AB113" s="11">
        <f>Table1[Equity]/Table1[Market Capital]</f>
        <v>0.46229769939763415</v>
      </c>
      <c r="AC113" s="1">
        <v>27.2</v>
      </c>
      <c r="AD113" s="1">
        <v>46.6</v>
      </c>
      <c r="AE113" s="1">
        <v>44.6</v>
      </c>
      <c r="AF113" s="1">
        <v>63.9</v>
      </c>
      <c r="AG113" s="1">
        <v>66.2</v>
      </c>
      <c r="AH113" s="1">
        <v>75.8</v>
      </c>
      <c r="AI113" s="1">
        <v>82.3</v>
      </c>
      <c r="AJ113" s="1">
        <v>100</v>
      </c>
      <c r="AK113" s="1">
        <v>103.5</v>
      </c>
      <c r="AL113" s="1">
        <v>123.9</v>
      </c>
      <c r="AM113" s="1">
        <v>123.9</v>
      </c>
      <c r="AN113" s="1">
        <v>63.7</v>
      </c>
      <c r="AO113" s="3">
        <f xml:space="preserve"> IFERROR(Table1[[#This Row],[GP 2012]]/Table1[[#This Row],[Total Assets 2012]], "x")</f>
        <v>0.76470588235294124</v>
      </c>
      <c r="AP113" s="3">
        <f xml:space="preserve"> IFERROR(Table1[[#This Row],[GP 2013]]/Table1[[#This Row],[Total Assets 2013]], "x")</f>
        <v>0.46995708154506433</v>
      </c>
      <c r="AQ113" s="3">
        <f xml:space="preserve"> IFERROR(Table1[[#This Row],[GP 2014]]/Table1[[#This Row],[Total Assets 2014]], "x")</f>
        <v>0.71300448430493268</v>
      </c>
      <c r="AR113" s="3">
        <f xml:space="preserve"> IFERROR(Table1[[#This Row],[GP 2015]]/Table1[[#This Row],[Total Assets 2015]], "x")</f>
        <v>0.48826291079812206</v>
      </c>
      <c r="AS113" s="3">
        <f xml:space="preserve"> IFERROR(Table1[[#This Row],[GP 2016]]/Table1[[#This Row],[Total Assets 2016]], "x")</f>
        <v>0.62990936555891242</v>
      </c>
      <c r="AT113" s="3">
        <f xml:space="preserve"> IFERROR(Table1[[#This Row],[GP 2017]]/Table1[[#This Row],[Total Assets 2017]], "x")</f>
        <v>0.60026385224274403</v>
      </c>
      <c r="AU113" s="3">
        <f xml:space="preserve"> IFERROR(Table1[[#This Row],[GP 2018]]/Table1[[#This Row],[Total Assets 2018]], "x")</f>
        <v>0.60388821385176195</v>
      </c>
      <c r="AV113" s="3">
        <f xml:space="preserve"> IFERROR(Table1[[#This Row],[GP 2019]]/Table1[[#This Row],[Total Assets 2019]], "x")</f>
        <v>0.55500000000000005</v>
      </c>
      <c r="AW113" s="3">
        <f xml:space="preserve"> IFERROR(Table1[[#This Row],[GP 2020]]/Table1[[#This Row],[Total Assets 2020]], "x")</f>
        <v>0.54975845410628021</v>
      </c>
      <c r="AX113" s="3">
        <f xml:space="preserve"> IFERROR(Table1[[#This Row],[GP 2021]]/Table1[[#This Row],[Total Assets 2021]], "x")</f>
        <v>0.64648910411622273</v>
      </c>
      <c r="AY113" s="3">
        <f xml:space="preserve"> IFERROR(Table1[[#This Row],[GP TTM]]/Table1[[#This Row],[Total Assets TTM]], "x")</f>
        <v>0.64648910411622273</v>
      </c>
      <c r="BA113" s="3">
        <f xml:space="preserve"> IFERROR(ABS(Table1[[#This Row],[ROA 2013]]-Table1[[#This Row],[ROA 2012]]), "x")</f>
        <v>0.29474880080787691</v>
      </c>
      <c r="BB113" s="3">
        <f xml:space="preserve"> IFERROR(ABS(Table1[[#This Row],[ROA 2014]]-Table1[[#This Row],[ROA 2013]]), "x")</f>
        <v>0.24304740275986836</v>
      </c>
      <c r="BC113" s="3">
        <f xml:space="preserve"> IFERROR(ABS(Table1[[#This Row],[ROA 2015]]-Table1[[#This Row],[ROA 2014]]), "x")</f>
        <v>0.22474157350681062</v>
      </c>
      <c r="BD113" s="3">
        <f xml:space="preserve"> IFERROR(ABS(Table1[[#This Row],[ROA 2016]]-Table1[[#This Row],[ROA 2015]]), "x")</f>
        <v>0.14164645476079035</v>
      </c>
      <c r="BE113" s="3">
        <f xml:space="preserve"> IFERROR(ABS(Table1[[#This Row],[ROA 2017]]-Table1[[#This Row],[ROA 2016]]), "x")</f>
        <v>2.9645513316168381E-2</v>
      </c>
      <c r="BF113" s="3">
        <f xml:space="preserve"> IFERROR(ABS(Table1[[#This Row],[ROA 2018]]-Table1[[#This Row],[ROA 2017]]), "x")</f>
        <v>3.624361609017912E-3</v>
      </c>
      <c r="BG113" s="3">
        <f xml:space="preserve"> IFERROR(ABS(Table1[[#This Row],[ROA 2019]]-Table1[[#This Row],[ROA 2018]]), "x")</f>
        <v>4.8888213851761897E-2</v>
      </c>
      <c r="BH113" s="3">
        <f xml:space="preserve"> IFERROR(ABS(Table1[[#This Row],[ROA 2020]]-Table1[[#This Row],[ROA 2019]]), "x")</f>
        <v>5.2415458937198345E-3</v>
      </c>
      <c r="BI113" s="3">
        <f xml:space="preserve"> IFERROR(ABS(Table1[[#This Row],[ROA 2021]]-Table1[[#This Row],[ROA 2020]]), "x")</f>
        <v>9.673065000994252E-2</v>
      </c>
      <c r="BJ113" s="3">
        <f xml:space="preserve"> IFERROR(AVERAGE(Table1[[#This Row],[ROA 2013-2012]:[ROA 2021-2020]]), "x")</f>
        <v>0.12092383516843963</v>
      </c>
      <c r="BK113" s="3">
        <f>IFERROR(AVERAGE(Table1[[#This Row],[ROA 2012]:[ROA 2021]]), "x")</f>
        <v>0.60212393488769822</v>
      </c>
      <c r="BN113" s="1">
        <f>SUM(Table1[[#This Row],[B/M Rank]:[ROA Rank]])</f>
        <v>0</v>
      </c>
    </row>
    <row r="114" spans="1:66" x14ac:dyDescent="0.25">
      <c r="A114" s="1" t="s">
        <v>699</v>
      </c>
      <c r="B114" s="1" t="s">
        <v>700</v>
      </c>
      <c r="C114" s="1" t="s">
        <v>1038</v>
      </c>
      <c r="D114" s="1" t="s">
        <v>103</v>
      </c>
      <c r="E114" s="1" t="s">
        <v>102</v>
      </c>
      <c r="F114" s="1">
        <v>141.09</v>
      </c>
      <c r="G114" s="19"/>
      <c r="H114" s="19"/>
      <c r="I114" s="19"/>
      <c r="J114" s="19"/>
      <c r="K114" s="1"/>
      <c r="L114" s="19"/>
      <c r="M114" s="1">
        <v>2012</v>
      </c>
      <c r="N114" s="1">
        <v>30.9</v>
      </c>
      <c r="O114" s="1">
        <v>25.3</v>
      </c>
      <c r="P114" s="1">
        <v>19.3</v>
      </c>
      <c r="Q114" s="1">
        <v>19.100000000000001</v>
      </c>
      <c r="R114" s="1">
        <v>33.700000000000003</v>
      </c>
      <c r="S114" s="1">
        <v>29.1</v>
      </c>
      <c r="T114" s="1">
        <v>30.1</v>
      </c>
      <c r="U114" s="1">
        <v>26</v>
      </c>
      <c r="V114" s="1">
        <v>18.399999999999999</v>
      </c>
      <c r="W114" s="1">
        <v>43.3</v>
      </c>
      <c r="X114" s="1">
        <v>61.8</v>
      </c>
      <c r="Z114" s="3">
        <f xml:space="preserve"> IFERROR(AVEDEV(Table1[[#This Row],[GP 2012]:[GP 2021]]) / Table1[[#This Row],[Avg GP]], "x")</f>
        <v>0.21438953488372095</v>
      </c>
      <c r="AA114" s="2">
        <f xml:space="preserve"> IFERROR(AVERAGE(Table1[[#This Row],[GP 2012]:[GP 2021]]), "x")</f>
        <v>27.52</v>
      </c>
      <c r="AB114" s="11">
        <f>Table1[Equity]/Table1[Market Capital]</f>
        <v>1.0121199234531151</v>
      </c>
      <c r="AC114" s="1">
        <v>65.7</v>
      </c>
      <c r="AD114" s="1">
        <v>62.9</v>
      </c>
      <c r="AE114" s="1">
        <v>58.2</v>
      </c>
      <c r="AF114" s="1">
        <v>60.4</v>
      </c>
      <c r="AG114" s="1">
        <v>103.5</v>
      </c>
      <c r="AH114" s="1">
        <v>118.1</v>
      </c>
      <c r="AI114" s="1">
        <v>103.4</v>
      </c>
      <c r="AJ114" s="1">
        <v>148.69999999999999</v>
      </c>
      <c r="AK114" s="1">
        <v>163.4</v>
      </c>
      <c r="AL114" s="1">
        <v>263.7</v>
      </c>
      <c r="AM114" s="1" t="s">
        <v>1035</v>
      </c>
      <c r="AN114" s="1">
        <v>142.80000000000001</v>
      </c>
      <c r="AO114" s="3">
        <f xml:space="preserve"> IFERROR(Table1[[#This Row],[GP 2012]]/Table1[[#This Row],[Total Assets 2012]], "x")</f>
        <v>0.47031963470319632</v>
      </c>
      <c r="AP114" s="3">
        <f xml:space="preserve"> IFERROR(Table1[[#This Row],[GP 2013]]/Table1[[#This Row],[Total Assets 2013]], "x")</f>
        <v>0.40222575516693165</v>
      </c>
      <c r="AQ114" s="3">
        <f xml:space="preserve"> IFERROR(Table1[[#This Row],[GP 2014]]/Table1[[#This Row],[Total Assets 2014]], "x")</f>
        <v>0.33161512027491408</v>
      </c>
      <c r="AR114" s="3">
        <f xml:space="preserve"> IFERROR(Table1[[#This Row],[GP 2015]]/Table1[[#This Row],[Total Assets 2015]], "x")</f>
        <v>0.31622516556291391</v>
      </c>
      <c r="AS114" s="3">
        <f xml:space="preserve"> IFERROR(Table1[[#This Row],[GP 2016]]/Table1[[#This Row],[Total Assets 2016]], "x")</f>
        <v>0.32560386473429953</v>
      </c>
      <c r="AT114" s="3">
        <f xml:space="preserve"> IFERROR(Table1[[#This Row],[GP 2017]]/Table1[[#This Row],[Total Assets 2017]], "x")</f>
        <v>0.24640135478408132</v>
      </c>
      <c r="AU114" s="3">
        <f xml:space="preserve"> IFERROR(Table1[[#This Row],[GP 2018]]/Table1[[#This Row],[Total Assets 2018]], "x")</f>
        <v>0.29110251450676983</v>
      </c>
      <c r="AV114" s="3">
        <f xml:space="preserve"> IFERROR(Table1[[#This Row],[GP 2019]]/Table1[[#This Row],[Total Assets 2019]], "x")</f>
        <v>0.17484868863483524</v>
      </c>
      <c r="AW114" s="3">
        <f xml:space="preserve"> IFERROR(Table1[[#This Row],[GP 2020]]/Table1[[#This Row],[Total Assets 2020]], "x")</f>
        <v>0.11260709914320684</v>
      </c>
      <c r="AX114" s="3">
        <f xml:space="preserve"> IFERROR(Table1[[#This Row],[GP 2021]]/Table1[[#This Row],[Total Assets 2021]], "x")</f>
        <v>0.16420174440652255</v>
      </c>
      <c r="AY114" s="3" t="str">
        <f xml:space="preserve"> IFERROR(Table1[[#This Row],[GP TTM]]/Table1[[#This Row],[Total Assets TTM]], "x")</f>
        <v>x</v>
      </c>
      <c r="BA114" s="3">
        <f xml:space="preserve"> IFERROR(ABS(Table1[[#This Row],[ROA 2013]]-Table1[[#This Row],[ROA 2012]]), "x")</f>
        <v>6.8093879536264668E-2</v>
      </c>
      <c r="BB114" s="3">
        <f xml:space="preserve"> IFERROR(ABS(Table1[[#This Row],[ROA 2014]]-Table1[[#This Row],[ROA 2013]]), "x")</f>
        <v>7.0610634892017576E-2</v>
      </c>
      <c r="BC114" s="3">
        <f xml:space="preserve"> IFERROR(ABS(Table1[[#This Row],[ROA 2015]]-Table1[[#This Row],[ROA 2014]]), "x")</f>
        <v>1.5389954712000165E-2</v>
      </c>
      <c r="BD114" s="3">
        <f xml:space="preserve"> IFERROR(ABS(Table1[[#This Row],[ROA 2016]]-Table1[[#This Row],[ROA 2015]]), "x")</f>
        <v>9.3786991713856183E-3</v>
      </c>
      <c r="BE114" s="3">
        <f xml:space="preserve"> IFERROR(ABS(Table1[[#This Row],[ROA 2017]]-Table1[[#This Row],[ROA 2016]]), "x")</f>
        <v>7.9202509950218214E-2</v>
      </c>
      <c r="BF114" s="3">
        <f xml:space="preserve"> IFERROR(ABS(Table1[[#This Row],[ROA 2018]]-Table1[[#This Row],[ROA 2017]]), "x")</f>
        <v>4.470115972268851E-2</v>
      </c>
      <c r="BG114" s="3">
        <f xml:space="preserve"> IFERROR(ABS(Table1[[#This Row],[ROA 2019]]-Table1[[#This Row],[ROA 2018]]), "x")</f>
        <v>0.11625382587193459</v>
      </c>
      <c r="BH114" s="3">
        <f xml:space="preserve"> IFERROR(ABS(Table1[[#This Row],[ROA 2020]]-Table1[[#This Row],[ROA 2019]]), "x")</f>
        <v>6.2241589491628405E-2</v>
      </c>
      <c r="BI114" s="3">
        <f xml:space="preserve"> IFERROR(ABS(Table1[[#This Row],[ROA 2021]]-Table1[[#This Row],[ROA 2020]]), "x")</f>
        <v>5.1594645263315711E-2</v>
      </c>
      <c r="BJ114" s="3">
        <f xml:space="preserve"> IFERROR(AVERAGE(Table1[[#This Row],[ROA 2013-2012]:[ROA 2021-2020]]), "x")</f>
        <v>5.7496322067939275E-2</v>
      </c>
      <c r="BK114" s="3">
        <f>IFERROR(AVERAGE(Table1[[#This Row],[ROA 2012]:[ROA 2021]]), "x")</f>
        <v>0.28351509419176713</v>
      </c>
      <c r="BN114" s="1">
        <f>SUM(Table1[[#This Row],[B/M Rank]:[ROA Rank]])</f>
        <v>0</v>
      </c>
    </row>
    <row r="115" spans="1:66" x14ac:dyDescent="0.25">
      <c r="A115" s="1" t="s">
        <v>648</v>
      </c>
      <c r="B115" s="1" t="s">
        <v>649</v>
      </c>
      <c r="C115" s="1" t="s">
        <v>1038</v>
      </c>
      <c r="D115" s="1" t="s">
        <v>103</v>
      </c>
      <c r="E115" s="1" t="s">
        <v>102</v>
      </c>
      <c r="F115" s="1">
        <v>141.59</v>
      </c>
      <c r="G115" s="19"/>
      <c r="H115" s="19"/>
      <c r="I115" s="19"/>
      <c r="J115" s="19"/>
      <c r="K115" s="1"/>
      <c r="L115" s="19"/>
      <c r="M115" s="1">
        <v>2021</v>
      </c>
      <c r="W115" s="1" t="s">
        <v>1035</v>
      </c>
      <c r="X115" s="1" t="s">
        <v>1035</v>
      </c>
      <c r="Z115" s="3" t="str">
        <f xml:space="preserve"> IFERROR(AVEDEV(Table1[[#This Row],[GP 2012]:[GP 2021]]) / Table1[[#This Row],[Avg GP]], "x")</f>
        <v>x</v>
      </c>
      <c r="AA115" s="2" t="str">
        <f xml:space="preserve"> IFERROR(AVERAGE(Table1[[#This Row],[GP 2012]:[GP 2021]]), "x")</f>
        <v>x</v>
      </c>
      <c r="AB115" s="11">
        <f>Table1[Equity]/Table1[Market Capital]</f>
        <v>-4.9438519669468177E-3</v>
      </c>
      <c r="AL115" s="1">
        <v>1.3</v>
      </c>
      <c r="AM115" s="1">
        <v>1.3</v>
      </c>
      <c r="AN115" s="1">
        <v>-0.7</v>
      </c>
      <c r="AO115" s="3" t="str">
        <f xml:space="preserve"> IFERROR(Table1[[#This Row],[GP 2012]]/Table1[[#This Row],[Total Assets 2012]], "x")</f>
        <v>x</v>
      </c>
      <c r="AP115" s="3" t="str">
        <f xml:space="preserve"> IFERROR(Table1[[#This Row],[GP 2013]]/Table1[[#This Row],[Total Assets 2013]], "x")</f>
        <v>x</v>
      </c>
      <c r="AQ115" s="3" t="str">
        <f xml:space="preserve"> IFERROR(Table1[[#This Row],[GP 2014]]/Table1[[#This Row],[Total Assets 2014]], "x")</f>
        <v>x</v>
      </c>
      <c r="AR115" s="3" t="str">
        <f xml:space="preserve"> IFERROR(Table1[[#This Row],[GP 2015]]/Table1[[#This Row],[Total Assets 2015]], "x")</f>
        <v>x</v>
      </c>
      <c r="AS115" s="3" t="str">
        <f xml:space="preserve"> IFERROR(Table1[[#This Row],[GP 2016]]/Table1[[#This Row],[Total Assets 2016]], "x")</f>
        <v>x</v>
      </c>
      <c r="AT115" s="3" t="str">
        <f xml:space="preserve"> IFERROR(Table1[[#This Row],[GP 2017]]/Table1[[#This Row],[Total Assets 2017]], "x")</f>
        <v>x</v>
      </c>
      <c r="AU115" s="3" t="str">
        <f xml:space="preserve"> IFERROR(Table1[[#This Row],[GP 2018]]/Table1[[#This Row],[Total Assets 2018]], "x")</f>
        <v>x</v>
      </c>
      <c r="AV115" s="3" t="str">
        <f xml:space="preserve"> IFERROR(Table1[[#This Row],[GP 2019]]/Table1[[#This Row],[Total Assets 2019]], "x")</f>
        <v>x</v>
      </c>
      <c r="AW115" s="3" t="str">
        <f xml:space="preserve"> IFERROR(Table1[[#This Row],[GP 2020]]/Table1[[#This Row],[Total Assets 2020]], "x")</f>
        <v>x</v>
      </c>
      <c r="AX115" s="3" t="str">
        <f xml:space="preserve"> IFERROR(Table1[[#This Row],[GP 2021]]/Table1[[#This Row],[Total Assets 2021]], "x")</f>
        <v>x</v>
      </c>
      <c r="AY115" s="3" t="str">
        <f xml:space="preserve"> IFERROR(Table1[[#This Row],[GP TTM]]/Table1[[#This Row],[Total Assets TTM]], "x")</f>
        <v>x</v>
      </c>
      <c r="BA115" s="3" t="str">
        <f xml:space="preserve"> IFERROR(ABS(Table1[[#This Row],[ROA 2013]]-Table1[[#This Row],[ROA 2012]]), "x")</f>
        <v>x</v>
      </c>
      <c r="BB115" s="3" t="str">
        <f xml:space="preserve"> IFERROR(ABS(Table1[[#This Row],[ROA 2014]]-Table1[[#This Row],[ROA 2013]]), "x")</f>
        <v>x</v>
      </c>
      <c r="BC115" s="3" t="str">
        <f xml:space="preserve"> IFERROR(ABS(Table1[[#This Row],[ROA 2015]]-Table1[[#This Row],[ROA 2014]]), "x")</f>
        <v>x</v>
      </c>
      <c r="BD115" s="3" t="str">
        <f xml:space="preserve"> IFERROR(ABS(Table1[[#This Row],[ROA 2016]]-Table1[[#This Row],[ROA 2015]]), "x")</f>
        <v>x</v>
      </c>
      <c r="BE115" s="3" t="str">
        <f xml:space="preserve"> IFERROR(ABS(Table1[[#This Row],[ROA 2017]]-Table1[[#This Row],[ROA 2016]]), "x")</f>
        <v>x</v>
      </c>
      <c r="BF115" s="3" t="str">
        <f xml:space="preserve"> IFERROR(ABS(Table1[[#This Row],[ROA 2018]]-Table1[[#This Row],[ROA 2017]]), "x")</f>
        <v>x</v>
      </c>
      <c r="BG115" s="3" t="str">
        <f xml:space="preserve"> IFERROR(ABS(Table1[[#This Row],[ROA 2019]]-Table1[[#This Row],[ROA 2018]]), "x")</f>
        <v>x</v>
      </c>
      <c r="BH115" s="3" t="str">
        <f xml:space="preserve"> IFERROR(ABS(Table1[[#This Row],[ROA 2020]]-Table1[[#This Row],[ROA 2019]]), "x")</f>
        <v>x</v>
      </c>
      <c r="BI115" s="3" t="str">
        <f xml:space="preserve"> IFERROR(ABS(Table1[[#This Row],[ROA 2021]]-Table1[[#This Row],[ROA 2020]]), "x")</f>
        <v>x</v>
      </c>
      <c r="BJ115" s="3" t="str">
        <f xml:space="preserve"> IFERROR(AVERAGE(Table1[[#This Row],[ROA 2013-2012]:[ROA 2021-2020]]), "x")</f>
        <v>x</v>
      </c>
      <c r="BK115" s="3" t="str">
        <f>IFERROR(AVERAGE(Table1[[#This Row],[ROA 2012]:[ROA 2021]]), "x")</f>
        <v>x</v>
      </c>
      <c r="BN115" s="1">
        <f>SUM(Table1[[#This Row],[B/M Rank]:[ROA Rank]])</f>
        <v>0</v>
      </c>
    </row>
    <row r="116" spans="1:66" x14ac:dyDescent="0.25">
      <c r="A116" s="1" t="s">
        <v>238</v>
      </c>
      <c r="B116" s="1" t="s">
        <v>239</v>
      </c>
      <c r="C116" s="1" t="s">
        <v>240</v>
      </c>
      <c r="D116" s="1" t="s">
        <v>116</v>
      </c>
      <c r="E116" s="1" t="s">
        <v>102</v>
      </c>
      <c r="F116" s="1">
        <v>141.82</v>
      </c>
      <c r="G116" s="19"/>
      <c r="H116" s="19"/>
      <c r="I116" s="19"/>
      <c r="J116" s="19"/>
      <c r="K116" s="1"/>
      <c r="L116" s="19"/>
      <c r="M116" s="1">
        <v>2013</v>
      </c>
      <c r="O116" s="1">
        <v>0.4</v>
      </c>
      <c r="P116" s="1">
        <v>0.7</v>
      </c>
      <c r="Q116" s="1">
        <v>1.1000000000000001</v>
      </c>
      <c r="R116" s="1">
        <v>0.3</v>
      </c>
      <c r="S116" s="1">
        <v>1.7</v>
      </c>
      <c r="T116" s="1">
        <v>3.3</v>
      </c>
      <c r="U116" s="1">
        <v>3</v>
      </c>
      <c r="V116" s="1">
        <v>3.3</v>
      </c>
      <c r="W116" s="1">
        <v>-3.1</v>
      </c>
      <c r="X116" s="1">
        <v>-3.1</v>
      </c>
      <c r="Z116" s="3">
        <f xml:space="preserve"> IFERROR(AVEDEV(Table1[[#This Row],[GP 2012]:[GP 2021]]) / Table1[[#This Row],[Avg GP]], "x")</f>
        <v>1.2232606438213913</v>
      </c>
      <c r="AA116" s="2">
        <f xml:space="preserve"> IFERROR(AVERAGE(Table1[[#This Row],[GP 2012]:[GP 2021]]), "x")</f>
        <v>1.1888888888888891</v>
      </c>
      <c r="AB116" s="11">
        <f>Table1[Equity]/Table1[Market Capital]</f>
        <v>0.5986461712029334</v>
      </c>
      <c r="AD116" s="1">
        <v>1</v>
      </c>
      <c r="AE116" s="1">
        <v>1.6</v>
      </c>
      <c r="AF116" s="1">
        <v>1.7</v>
      </c>
      <c r="AG116" s="1">
        <v>1.9</v>
      </c>
      <c r="AH116" s="1">
        <v>31.7</v>
      </c>
      <c r="AI116" s="1">
        <v>24.8</v>
      </c>
      <c r="AJ116" s="1">
        <v>31.6</v>
      </c>
      <c r="AK116" s="1">
        <v>86.6</v>
      </c>
      <c r="AL116" s="1">
        <v>108</v>
      </c>
      <c r="AM116" s="1">
        <v>108</v>
      </c>
      <c r="AN116" s="1">
        <v>84.9</v>
      </c>
      <c r="AO116" s="3" t="str">
        <f xml:space="preserve"> IFERROR(Table1[[#This Row],[GP 2012]]/Table1[[#This Row],[Total Assets 2012]], "x")</f>
        <v>x</v>
      </c>
      <c r="AP116" s="3">
        <f xml:space="preserve"> IFERROR(Table1[[#This Row],[GP 2013]]/Table1[[#This Row],[Total Assets 2013]], "x")</f>
        <v>0.4</v>
      </c>
      <c r="AQ116" s="3">
        <f xml:space="preserve"> IFERROR(Table1[[#This Row],[GP 2014]]/Table1[[#This Row],[Total Assets 2014]], "x")</f>
        <v>0.43749999999999994</v>
      </c>
      <c r="AR116" s="3">
        <f xml:space="preserve"> IFERROR(Table1[[#This Row],[GP 2015]]/Table1[[#This Row],[Total Assets 2015]], "x")</f>
        <v>0.6470588235294118</v>
      </c>
      <c r="AS116" s="3">
        <f xml:space="preserve"> IFERROR(Table1[[#This Row],[GP 2016]]/Table1[[#This Row],[Total Assets 2016]], "x")</f>
        <v>0.15789473684210525</v>
      </c>
      <c r="AT116" s="3">
        <f xml:space="preserve"> IFERROR(Table1[[#This Row],[GP 2017]]/Table1[[#This Row],[Total Assets 2017]], "x")</f>
        <v>5.362776025236593E-2</v>
      </c>
      <c r="AU116" s="3">
        <f xml:space="preserve"> IFERROR(Table1[[#This Row],[GP 2018]]/Table1[[#This Row],[Total Assets 2018]], "x")</f>
        <v>0.13306451612903225</v>
      </c>
      <c r="AV116" s="3">
        <f xml:space="preserve"> IFERROR(Table1[[#This Row],[GP 2019]]/Table1[[#This Row],[Total Assets 2019]], "x")</f>
        <v>9.4936708860759486E-2</v>
      </c>
      <c r="AW116" s="3">
        <f xml:space="preserve"> IFERROR(Table1[[#This Row],[GP 2020]]/Table1[[#This Row],[Total Assets 2020]], "x")</f>
        <v>3.8106235565819858E-2</v>
      </c>
      <c r="AX116" s="3">
        <f xml:space="preserve"> IFERROR(Table1[[#This Row],[GP 2021]]/Table1[[#This Row],[Total Assets 2021]], "x")</f>
        <v>-2.8703703703703703E-2</v>
      </c>
      <c r="AY116" s="3">
        <f xml:space="preserve"> IFERROR(Table1[[#This Row],[GP TTM]]/Table1[[#This Row],[Total Assets TTM]], "x")</f>
        <v>-2.8703703703703703E-2</v>
      </c>
      <c r="BA116" s="3" t="str">
        <f xml:space="preserve"> IFERROR(ABS(Table1[[#This Row],[ROA 2013]]-Table1[[#This Row],[ROA 2012]]), "x")</f>
        <v>x</v>
      </c>
      <c r="BB116" s="3">
        <f xml:space="preserve"> IFERROR(ABS(Table1[[#This Row],[ROA 2014]]-Table1[[#This Row],[ROA 2013]]), "x")</f>
        <v>3.7499999999999922E-2</v>
      </c>
      <c r="BC116" s="3">
        <f xml:space="preserve"> IFERROR(ABS(Table1[[#This Row],[ROA 2015]]-Table1[[#This Row],[ROA 2014]]), "x")</f>
        <v>0.20955882352941185</v>
      </c>
      <c r="BD116" s="3">
        <f xml:space="preserve"> IFERROR(ABS(Table1[[#This Row],[ROA 2016]]-Table1[[#This Row],[ROA 2015]]), "x")</f>
        <v>0.48916408668730654</v>
      </c>
      <c r="BE116" s="3">
        <f xml:space="preserve"> IFERROR(ABS(Table1[[#This Row],[ROA 2017]]-Table1[[#This Row],[ROA 2016]]), "x")</f>
        <v>0.10426697658973932</v>
      </c>
      <c r="BF116" s="3">
        <f xml:space="preserve"> IFERROR(ABS(Table1[[#This Row],[ROA 2018]]-Table1[[#This Row],[ROA 2017]]), "x")</f>
        <v>7.9436755876666321E-2</v>
      </c>
      <c r="BG116" s="3">
        <f xml:space="preserve"> IFERROR(ABS(Table1[[#This Row],[ROA 2019]]-Table1[[#This Row],[ROA 2018]]), "x")</f>
        <v>3.8127807268272765E-2</v>
      </c>
      <c r="BH116" s="3">
        <f xml:space="preserve"> IFERROR(ABS(Table1[[#This Row],[ROA 2020]]-Table1[[#This Row],[ROA 2019]]), "x")</f>
        <v>5.6830473294939628E-2</v>
      </c>
      <c r="BI116" s="3">
        <f xml:space="preserve"> IFERROR(ABS(Table1[[#This Row],[ROA 2021]]-Table1[[#This Row],[ROA 2020]]), "x")</f>
        <v>6.6809939269523555E-2</v>
      </c>
      <c r="BJ116" s="3">
        <f xml:space="preserve"> IFERROR(AVERAGE(Table1[[#This Row],[ROA 2013-2012]:[ROA 2021-2020]]), "x")</f>
        <v>0.1352118578144825</v>
      </c>
      <c r="BK116" s="3">
        <f>IFERROR(AVERAGE(Table1[[#This Row],[ROA 2012]:[ROA 2021]]), "x")</f>
        <v>0.2148316752750879</v>
      </c>
      <c r="BN116" s="1">
        <f>SUM(Table1[[#This Row],[B/M Rank]:[ROA Rank]])</f>
        <v>0</v>
      </c>
    </row>
    <row r="117" spans="1:66" x14ac:dyDescent="0.25">
      <c r="A117" s="1" t="s">
        <v>241</v>
      </c>
      <c r="B117" s="1" t="s">
        <v>242</v>
      </c>
      <c r="C117" s="1" t="s">
        <v>1039</v>
      </c>
      <c r="D117" s="1" t="s">
        <v>106</v>
      </c>
      <c r="E117" s="1" t="s">
        <v>102</v>
      </c>
      <c r="F117" s="1">
        <v>149.91</v>
      </c>
      <c r="G117" s="19"/>
      <c r="H117" s="19"/>
      <c r="I117" s="19"/>
      <c r="J117" s="19"/>
      <c r="K117" s="1"/>
      <c r="L117" s="19"/>
      <c r="M117" s="1">
        <v>2014</v>
      </c>
      <c r="P117" s="1">
        <v>79.3</v>
      </c>
      <c r="Q117" s="1">
        <v>92.6</v>
      </c>
      <c r="R117" s="1">
        <v>106.3</v>
      </c>
      <c r="S117" s="1">
        <v>92.3</v>
      </c>
      <c r="T117" s="1">
        <v>108.4</v>
      </c>
      <c r="U117" s="1">
        <v>119.2</v>
      </c>
      <c r="V117" s="1">
        <v>214</v>
      </c>
      <c r="W117" s="1">
        <v>256.8</v>
      </c>
      <c r="X117" s="1">
        <v>240.9</v>
      </c>
      <c r="Z117" s="3">
        <f xml:space="preserve"> IFERROR(AVEDEV(Table1[[#This Row],[GP 2012]:[GP 2021]]) / Table1[[#This Row],[Avg GP]], "x")</f>
        <v>0.38090560389185146</v>
      </c>
      <c r="AA117" s="2">
        <f xml:space="preserve"> IFERROR(AVERAGE(Table1[[#This Row],[GP 2012]:[GP 2021]]), "x")</f>
        <v>133.61250000000001</v>
      </c>
      <c r="AB117" s="11">
        <f>Table1[Equity]/Table1[Market Capital]</f>
        <v>0.77846708024814892</v>
      </c>
      <c r="AE117" s="1">
        <v>53</v>
      </c>
      <c r="AF117" s="1">
        <v>52.8</v>
      </c>
      <c r="AG117" s="1">
        <v>59</v>
      </c>
      <c r="AH117" s="1">
        <v>62.7</v>
      </c>
      <c r="AI117" s="1">
        <v>197.5</v>
      </c>
      <c r="AJ117" s="1">
        <v>165.4</v>
      </c>
      <c r="AK117" s="1">
        <v>229</v>
      </c>
      <c r="AL117" s="1">
        <v>277.39999999999998</v>
      </c>
      <c r="AM117" s="1">
        <v>261.60000000000002</v>
      </c>
      <c r="AN117" s="1">
        <v>116.7</v>
      </c>
      <c r="AO117" s="3" t="str">
        <f xml:space="preserve"> IFERROR(Table1[[#This Row],[GP 2012]]/Table1[[#This Row],[Total Assets 2012]], "x")</f>
        <v>x</v>
      </c>
      <c r="AP117" s="3" t="str">
        <f xml:space="preserve"> IFERROR(Table1[[#This Row],[GP 2013]]/Table1[[#This Row],[Total Assets 2013]], "x")</f>
        <v>x</v>
      </c>
      <c r="AQ117" s="3">
        <f xml:space="preserve"> IFERROR(Table1[[#This Row],[GP 2014]]/Table1[[#This Row],[Total Assets 2014]], "x")</f>
        <v>1.4962264150943396</v>
      </c>
      <c r="AR117" s="3">
        <f xml:space="preserve"> IFERROR(Table1[[#This Row],[GP 2015]]/Table1[[#This Row],[Total Assets 2015]], "x")</f>
        <v>1.7537878787878787</v>
      </c>
      <c r="AS117" s="3">
        <f xml:space="preserve"> IFERROR(Table1[[#This Row],[GP 2016]]/Table1[[#This Row],[Total Assets 2016]], "x")</f>
        <v>1.8016949152542372</v>
      </c>
      <c r="AT117" s="3">
        <f xml:space="preserve"> IFERROR(Table1[[#This Row],[GP 2017]]/Table1[[#This Row],[Total Assets 2017]], "x")</f>
        <v>1.4720893141945772</v>
      </c>
      <c r="AU117" s="3">
        <f xml:space="preserve"> IFERROR(Table1[[#This Row],[GP 2018]]/Table1[[#This Row],[Total Assets 2018]], "x")</f>
        <v>0.54886075949367097</v>
      </c>
      <c r="AV117" s="3">
        <f xml:space="preserve"> IFERROR(Table1[[#This Row],[GP 2019]]/Table1[[#This Row],[Total Assets 2019]], "x")</f>
        <v>0.720677146311971</v>
      </c>
      <c r="AW117" s="3">
        <f xml:space="preserve"> IFERROR(Table1[[#This Row],[GP 2020]]/Table1[[#This Row],[Total Assets 2020]], "x")</f>
        <v>0.93449781659388642</v>
      </c>
      <c r="AX117" s="3">
        <f xml:space="preserve"> IFERROR(Table1[[#This Row],[GP 2021]]/Table1[[#This Row],[Total Assets 2021]], "x")</f>
        <v>0.92573900504686391</v>
      </c>
      <c r="AY117" s="3">
        <f xml:space="preserve"> IFERROR(Table1[[#This Row],[GP TTM]]/Table1[[#This Row],[Total Assets TTM]], "x")</f>
        <v>0.92087155963302747</v>
      </c>
      <c r="BA117" s="3" t="str">
        <f xml:space="preserve"> IFERROR(ABS(Table1[[#This Row],[ROA 2013]]-Table1[[#This Row],[ROA 2012]]), "x")</f>
        <v>x</v>
      </c>
      <c r="BB117" s="3" t="str">
        <f xml:space="preserve"> IFERROR(ABS(Table1[[#This Row],[ROA 2014]]-Table1[[#This Row],[ROA 2013]]), "x")</f>
        <v>x</v>
      </c>
      <c r="BC117" s="3">
        <f xml:space="preserve"> IFERROR(ABS(Table1[[#This Row],[ROA 2015]]-Table1[[#This Row],[ROA 2014]]), "x")</f>
        <v>0.25756146369353905</v>
      </c>
      <c r="BD117" s="3">
        <f xml:space="preserve"> IFERROR(ABS(Table1[[#This Row],[ROA 2016]]-Table1[[#This Row],[ROA 2015]]), "x")</f>
        <v>4.7907036466358521E-2</v>
      </c>
      <c r="BE117" s="3">
        <f xml:space="preserve"> IFERROR(ABS(Table1[[#This Row],[ROA 2017]]-Table1[[#This Row],[ROA 2016]]), "x")</f>
        <v>0.32960560105965997</v>
      </c>
      <c r="BF117" s="3">
        <f xml:space="preserve"> IFERROR(ABS(Table1[[#This Row],[ROA 2018]]-Table1[[#This Row],[ROA 2017]]), "x")</f>
        <v>0.92322855470090626</v>
      </c>
      <c r="BG117" s="3">
        <f xml:space="preserve"> IFERROR(ABS(Table1[[#This Row],[ROA 2019]]-Table1[[#This Row],[ROA 2018]]), "x")</f>
        <v>0.17181638681830003</v>
      </c>
      <c r="BH117" s="3">
        <f xml:space="preserve"> IFERROR(ABS(Table1[[#This Row],[ROA 2020]]-Table1[[#This Row],[ROA 2019]]), "x")</f>
        <v>0.21382067028191543</v>
      </c>
      <c r="BI117" s="3">
        <f xml:space="preserve"> IFERROR(ABS(Table1[[#This Row],[ROA 2021]]-Table1[[#This Row],[ROA 2020]]), "x")</f>
        <v>8.7588115470225159E-3</v>
      </c>
      <c r="BJ117" s="3">
        <f xml:space="preserve"> IFERROR(AVERAGE(Table1[[#This Row],[ROA 2013-2012]:[ROA 2021-2020]]), "x")</f>
        <v>0.27895693208110023</v>
      </c>
      <c r="BK117" s="3">
        <f>IFERROR(AVERAGE(Table1[[#This Row],[ROA 2012]:[ROA 2021]]), "x")</f>
        <v>1.2066966563471782</v>
      </c>
      <c r="BN117" s="1">
        <f>SUM(Table1[[#This Row],[B/M Rank]:[ROA Rank]])</f>
        <v>0</v>
      </c>
    </row>
    <row r="118" spans="1:66" x14ac:dyDescent="0.25">
      <c r="A118" s="1" t="s">
        <v>867</v>
      </c>
      <c r="B118" s="1" t="s">
        <v>868</v>
      </c>
      <c r="C118" s="1" t="s">
        <v>299</v>
      </c>
      <c r="D118" s="1" t="s">
        <v>300</v>
      </c>
      <c r="E118" s="1" t="s">
        <v>102</v>
      </c>
      <c r="F118" s="1">
        <v>151.54</v>
      </c>
      <c r="G118" s="19"/>
      <c r="H118" s="19"/>
      <c r="I118" s="19"/>
      <c r="J118" s="19"/>
      <c r="K118" s="1"/>
      <c r="L118" s="19"/>
      <c r="M118" s="1">
        <v>2012</v>
      </c>
      <c r="O118" s="1">
        <v>13.7</v>
      </c>
      <c r="P118" s="1">
        <v>15.4</v>
      </c>
      <c r="Q118" s="1">
        <v>18</v>
      </c>
      <c r="R118" s="1">
        <v>28.7</v>
      </c>
      <c r="S118" s="1">
        <v>27.3</v>
      </c>
      <c r="T118" s="1">
        <v>26</v>
      </c>
      <c r="U118" s="1">
        <v>31.3</v>
      </c>
      <c r="V118" s="1">
        <v>28.5</v>
      </c>
      <c r="W118" s="1">
        <v>31.6</v>
      </c>
      <c r="X118" s="1">
        <v>28.1</v>
      </c>
      <c r="Z118" s="3">
        <f xml:space="preserve"> IFERROR(AVEDEV(Table1[[#This Row],[GP 2012]:[GP 2021]]) / Table1[[#This Row],[Avg GP]], "x")</f>
        <v>0.23945578231292519</v>
      </c>
      <c r="AA118" s="2">
        <f xml:space="preserve"> IFERROR(AVERAGE(Table1[[#This Row],[GP 2012]:[GP 2021]]), "x")</f>
        <v>24.5</v>
      </c>
      <c r="AB118" s="11">
        <f>Table1[Equity]/Table1[Market Capital]</f>
        <v>0.38207733931635213</v>
      </c>
      <c r="AD118" s="1">
        <v>128.6</v>
      </c>
      <c r="AE118" s="1">
        <v>159.30000000000001</v>
      </c>
      <c r="AF118" s="1">
        <v>205.9</v>
      </c>
      <c r="AG118" s="1">
        <v>232.6</v>
      </c>
      <c r="AH118" s="1">
        <v>193.8</v>
      </c>
      <c r="AI118" s="1">
        <v>241.8</v>
      </c>
      <c r="AJ118" s="1">
        <v>222.3</v>
      </c>
      <c r="AK118" s="1">
        <v>203.1</v>
      </c>
      <c r="AL118" s="1">
        <v>187.9</v>
      </c>
      <c r="AM118" s="1">
        <v>229.1</v>
      </c>
      <c r="AN118" s="1">
        <v>57.9</v>
      </c>
      <c r="AO118" s="3" t="str">
        <f xml:space="preserve"> IFERROR(Table1[[#This Row],[GP 2012]]/Table1[[#This Row],[Total Assets 2012]], "x")</f>
        <v>x</v>
      </c>
      <c r="AP118" s="3">
        <f xml:space="preserve"> IFERROR(Table1[[#This Row],[GP 2013]]/Table1[[#This Row],[Total Assets 2013]], "x")</f>
        <v>0.10653188180404355</v>
      </c>
      <c r="AQ118" s="3">
        <f xml:space="preserve"> IFERROR(Table1[[#This Row],[GP 2014]]/Table1[[#This Row],[Total Assets 2014]], "x")</f>
        <v>9.6672944130571245E-2</v>
      </c>
      <c r="AR118" s="3">
        <f xml:space="preserve"> IFERROR(Table1[[#This Row],[GP 2015]]/Table1[[#This Row],[Total Assets 2015]], "x")</f>
        <v>8.742107819329771E-2</v>
      </c>
      <c r="AS118" s="3">
        <f xml:space="preserve"> IFERROR(Table1[[#This Row],[GP 2016]]/Table1[[#This Row],[Total Assets 2016]], "x")</f>
        <v>0.1233877901977644</v>
      </c>
      <c r="AT118" s="3">
        <f xml:space="preserve"> IFERROR(Table1[[#This Row],[GP 2017]]/Table1[[#This Row],[Total Assets 2017]], "x")</f>
        <v>0.14086687306501547</v>
      </c>
      <c r="AU118" s="3">
        <f xml:space="preserve"> IFERROR(Table1[[#This Row],[GP 2018]]/Table1[[#This Row],[Total Assets 2018]], "x")</f>
        <v>0.10752688172043011</v>
      </c>
      <c r="AV118" s="3">
        <f xml:space="preserve"> IFERROR(Table1[[#This Row],[GP 2019]]/Table1[[#This Row],[Total Assets 2019]], "x")</f>
        <v>0.14080071974808817</v>
      </c>
      <c r="AW118" s="3">
        <f xml:space="preserve"> IFERROR(Table1[[#This Row],[GP 2020]]/Table1[[#This Row],[Total Assets 2020]], "x")</f>
        <v>0.14032496307237816</v>
      </c>
      <c r="AX118" s="3">
        <f xml:space="preserve"> IFERROR(Table1[[#This Row],[GP 2021]]/Table1[[#This Row],[Total Assets 2021]], "x")</f>
        <v>0.16817456093666844</v>
      </c>
      <c r="AY118" s="3">
        <f xml:space="preserve"> IFERROR(Table1[[#This Row],[GP TTM]]/Table1[[#This Row],[Total Assets TTM]], "x")</f>
        <v>0.12265386294194676</v>
      </c>
      <c r="BA118" s="3" t="str">
        <f xml:space="preserve"> IFERROR(ABS(Table1[[#This Row],[ROA 2013]]-Table1[[#This Row],[ROA 2012]]), "x")</f>
        <v>x</v>
      </c>
      <c r="BB118" s="3">
        <f xml:space="preserve"> IFERROR(ABS(Table1[[#This Row],[ROA 2014]]-Table1[[#This Row],[ROA 2013]]), "x")</f>
        <v>9.8589376734723039E-3</v>
      </c>
      <c r="BC118" s="3">
        <f xml:space="preserve"> IFERROR(ABS(Table1[[#This Row],[ROA 2015]]-Table1[[#This Row],[ROA 2014]]), "x")</f>
        <v>9.2518659372735346E-3</v>
      </c>
      <c r="BD118" s="3">
        <f xml:space="preserve"> IFERROR(ABS(Table1[[#This Row],[ROA 2016]]-Table1[[#This Row],[ROA 2015]]), "x")</f>
        <v>3.5966712004466689E-2</v>
      </c>
      <c r="BE118" s="3">
        <f xml:space="preserve"> IFERROR(ABS(Table1[[#This Row],[ROA 2017]]-Table1[[#This Row],[ROA 2016]]), "x")</f>
        <v>1.747908286725107E-2</v>
      </c>
      <c r="BF118" s="3">
        <f xml:space="preserve"> IFERROR(ABS(Table1[[#This Row],[ROA 2018]]-Table1[[#This Row],[ROA 2017]]), "x")</f>
        <v>3.333999134458536E-2</v>
      </c>
      <c r="BG118" s="3">
        <f xml:space="preserve"> IFERROR(ABS(Table1[[#This Row],[ROA 2019]]-Table1[[#This Row],[ROA 2018]]), "x")</f>
        <v>3.3273838027658056E-2</v>
      </c>
      <c r="BH118" s="3">
        <f xml:space="preserve"> IFERROR(ABS(Table1[[#This Row],[ROA 2020]]-Table1[[#This Row],[ROA 2019]]), "x")</f>
        <v>4.7575667571000957E-4</v>
      </c>
      <c r="BI118" s="3">
        <f xml:space="preserve"> IFERROR(ABS(Table1[[#This Row],[ROA 2021]]-Table1[[#This Row],[ROA 2020]]), "x")</f>
        <v>2.7849597864290282E-2</v>
      </c>
      <c r="BJ118" s="3">
        <f xml:space="preserve"> IFERROR(AVERAGE(Table1[[#This Row],[ROA 2013-2012]:[ROA 2021-2020]]), "x")</f>
        <v>2.0936972799338413E-2</v>
      </c>
      <c r="BK118" s="3">
        <f>IFERROR(AVERAGE(Table1[[#This Row],[ROA 2012]:[ROA 2021]]), "x")</f>
        <v>0.12352307698536191</v>
      </c>
      <c r="BN118" s="1">
        <f>SUM(Table1[[#This Row],[B/M Rank]:[ROA Rank]])</f>
        <v>0</v>
      </c>
    </row>
    <row r="119" spans="1:66" x14ac:dyDescent="0.25">
      <c r="A119" s="1" t="s">
        <v>243</v>
      </c>
      <c r="B119" s="1" t="s">
        <v>244</v>
      </c>
      <c r="C119" s="1" t="s">
        <v>1039</v>
      </c>
      <c r="D119" s="1" t="s">
        <v>106</v>
      </c>
      <c r="E119" s="1" t="s">
        <v>102</v>
      </c>
      <c r="F119" s="1">
        <v>152.63999999999999</v>
      </c>
      <c r="G119" s="19"/>
      <c r="H119" s="19"/>
      <c r="I119" s="19"/>
      <c r="J119" s="19"/>
      <c r="K119" s="1"/>
      <c r="L119" s="19"/>
      <c r="M119" s="1">
        <v>2019</v>
      </c>
      <c r="U119" s="1">
        <v>13.5</v>
      </c>
      <c r="V119" s="1">
        <v>46</v>
      </c>
      <c r="W119" s="1">
        <v>55.8</v>
      </c>
      <c r="X119" s="1">
        <v>54</v>
      </c>
      <c r="Z119" s="3">
        <f xml:space="preserve"> IFERROR(AVEDEV(Table1[[#This Row],[GP 2012]:[GP 2021]]) / Table1[[#This Row],[Avg GP]], "x")</f>
        <v>0.43249494073431632</v>
      </c>
      <c r="AA119" s="2">
        <f xml:space="preserve"> IFERROR(AVERAGE(Table1[[#This Row],[GP 2012]:[GP 2021]]), "x")</f>
        <v>38.43333333333333</v>
      </c>
      <c r="AB119" s="11">
        <f>Table1[Equity]/Table1[Market Capital]</f>
        <v>1.4616090146750524</v>
      </c>
      <c r="AJ119" s="1">
        <v>281.2</v>
      </c>
      <c r="AK119" s="1">
        <v>285.8</v>
      </c>
      <c r="AL119" s="1">
        <v>301.60000000000002</v>
      </c>
      <c r="AM119" s="1">
        <v>345.5</v>
      </c>
      <c r="AN119" s="1">
        <v>223.1</v>
      </c>
      <c r="AO119" s="3" t="str">
        <f xml:space="preserve"> IFERROR(Table1[[#This Row],[GP 2012]]/Table1[[#This Row],[Total Assets 2012]], "x")</f>
        <v>x</v>
      </c>
      <c r="AP119" s="3" t="str">
        <f xml:space="preserve"> IFERROR(Table1[[#This Row],[GP 2013]]/Table1[[#This Row],[Total Assets 2013]], "x")</f>
        <v>x</v>
      </c>
      <c r="AQ119" s="3" t="str">
        <f xml:space="preserve"> IFERROR(Table1[[#This Row],[GP 2014]]/Table1[[#This Row],[Total Assets 2014]], "x")</f>
        <v>x</v>
      </c>
      <c r="AR119" s="3" t="str">
        <f xml:space="preserve"> IFERROR(Table1[[#This Row],[GP 2015]]/Table1[[#This Row],[Total Assets 2015]], "x")</f>
        <v>x</v>
      </c>
      <c r="AS119" s="3" t="str">
        <f xml:space="preserve"> IFERROR(Table1[[#This Row],[GP 2016]]/Table1[[#This Row],[Total Assets 2016]], "x")</f>
        <v>x</v>
      </c>
      <c r="AT119" s="3" t="str">
        <f xml:space="preserve"> IFERROR(Table1[[#This Row],[GP 2017]]/Table1[[#This Row],[Total Assets 2017]], "x")</f>
        <v>x</v>
      </c>
      <c r="AU119" s="3" t="str">
        <f xml:space="preserve"> IFERROR(Table1[[#This Row],[GP 2018]]/Table1[[#This Row],[Total Assets 2018]], "x")</f>
        <v>x</v>
      </c>
      <c r="AV119" s="3">
        <f xml:space="preserve"> IFERROR(Table1[[#This Row],[GP 2019]]/Table1[[#This Row],[Total Assets 2019]], "x")</f>
        <v>4.8008534850640112E-2</v>
      </c>
      <c r="AW119" s="3">
        <f xml:space="preserve"> IFERROR(Table1[[#This Row],[GP 2020]]/Table1[[#This Row],[Total Assets 2020]], "x")</f>
        <v>0.16095171448565429</v>
      </c>
      <c r="AX119" s="3">
        <f xml:space="preserve"> IFERROR(Table1[[#This Row],[GP 2021]]/Table1[[#This Row],[Total Assets 2021]], "x")</f>
        <v>0.18501326259946949</v>
      </c>
      <c r="AY119" s="3">
        <f xml:space="preserve"> IFERROR(Table1[[#This Row],[GP TTM]]/Table1[[#This Row],[Total Assets TTM]], "x")</f>
        <v>0.15629522431259044</v>
      </c>
      <c r="BA119" s="3" t="str">
        <f xml:space="preserve"> IFERROR(ABS(Table1[[#This Row],[ROA 2013]]-Table1[[#This Row],[ROA 2012]]), "x")</f>
        <v>x</v>
      </c>
      <c r="BB119" s="3" t="str">
        <f xml:space="preserve"> IFERROR(ABS(Table1[[#This Row],[ROA 2014]]-Table1[[#This Row],[ROA 2013]]), "x")</f>
        <v>x</v>
      </c>
      <c r="BC119" s="3" t="str">
        <f xml:space="preserve"> IFERROR(ABS(Table1[[#This Row],[ROA 2015]]-Table1[[#This Row],[ROA 2014]]), "x")</f>
        <v>x</v>
      </c>
      <c r="BD119" s="3" t="str">
        <f xml:space="preserve"> IFERROR(ABS(Table1[[#This Row],[ROA 2016]]-Table1[[#This Row],[ROA 2015]]), "x")</f>
        <v>x</v>
      </c>
      <c r="BE119" s="3" t="str">
        <f xml:space="preserve"> IFERROR(ABS(Table1[[#This Row],[ROA 2017]]-Table1[[#This Row],[ROA 2016]]), "x")</f>
        <v>x</v>
      </c>
      <c r="BF119" s="3" t="str">
        <f xml:space="preserve"> IFERROR(ABS(Table1[[#This Row],[ROA 2018]]-Table1[[#This Row],[ROA 2017]]), "x")</f>
        <v>x</v>
      </c>
      <c r="BG119" s="3" t="str">
        <f xml:space="preserve"> IFERROR(ABS(Table1[[#This Row],[ROA 2019]]-Table1[[#This Row],[ROA 2018]]), "x")</f>
        <v>x</v>
      </c>
      <c r="BH119" s="3">
        <f xml:space="preserve"> IFERROR(ABS(Table1[[#This Row],[ROA 2020]]-Table1[[#This Row],[ROA 2019]]), "x")</f>
        <v>0.11294317963501418</v>
      </c>
      <c r="BI119" s="3">
        <f xml:space="preserve"> IFERROR(ABS(Table1[[#This Row],[ROA 2021]]-Table1[[#This Row],[ROA 2020]]), "x")</f>
        <v>2.4061548113815195E-2</v>
      </c>
      <c r="BJ119" s="3">
        <f xml:space="preserve"> IFERROR(AVERAGE(Table1[[#This Row],[ROA 2013-2012]:[ROA 2021-2020]]), "x")</f>
        <v>6.850236387441469E-2</v>
      </c>
      <c r="BK119" s="3">
        <f>IFERROR(AVERAGE(Table1[[#This Row],[ROA 2012]:[ROA 2021]]), "x")</f>
        <v>0.13132450397858797</v>
      </c>
      <c r="BN119" s="1">
        <f>SUM(Table1[[#This Row],[B/M Rank]:[ROA Rank]])</f>
        <v>0</v>
      </c>
    </row>
    <row r="120" spans="1:66" x14ac:dyDescent="0.25">
      <c r="A120" s="1" t="s">
        <v>245</v>
      </c>
      <c r="B120" s="1" t="s">
        <v>246</v>
      </c>
      <c r="C120" s="1" t="s">
        <v>109</v>
      </c>
      <c r="D120" s="1" t="s">
        <v>110</v>
      </c>
      <c r="E120" s="1" t="s">
        <v>102</v>
      </c>
      <c r="F120" s="1">
        <v>157.56</v>
      </c>
      <c r="G120" s="19"/>
      <c r="H120" s="19"/>
      <c r="I120" s="19"/>
      <c r="J120" s="19"/>
      <c r="K120" s="1"/>
      <c r="L120" s="19"/>
      <c r="M120" s="1">
        <v>2012</v>
      </c>
      <c r="N120" s="1">
        <v>14.7</v>
      </c>
      <c r="O120" s="1">
        <v>21.3</v>
      </c>
      <c r="P120" s="1">
        <v>28.8</v>
      </c>
      <c r="Q120" s="1">
        <v>31.4</v>
      </c>
      <c r="R120" s="1">
        <v>39</v>
      </c>
      <c r="S120" s="1">
        <v>44.6</v>
      </c>
      <c r="T120" s="1">
        <v>44.4</v>
      </c>
      <c r="U120" s="1">
        <v>54</v>
      </c>
      <c r="V120" s="1">
        <v>42</v>
      </c>
      <c r="W120" s="1">
        <v>36.4</v>
      </c>
      <c r="X120" s="1">
        <v>37.299999999999997</v>
      </c>
      <c r="Z120" s="3">
        <f xml:space="preserve"> IFERROR(AVEDEV(Table1[[#This Row],[GP 2012]:[GP 2021]]) / Table1[[#This Row],[Avg GP]], "x")</f>
        <v>0.26045989904655081</v>
      </c>
      <c r="AA120" s="2">
        <f xml:space="preserve"> IFERROR(AVERAGE(Table1[[#This Row],[GP 2012]:[GP 2021]]), "x")</f>
        <v>35.659999999999997</v>
      </c>
      <c r="AB120" s="11">
        <f>Table1[Equity]/Table1[Market Capital]</f>
        <v>0.47029702970297027</v>
      </c>
      <c r="AC120" s="1">
        <v>33.4</v>
      </c>
      <c r="AD120" s="1">
        <v>53.7</v>
      </c>
      <c r="AE120" s="1">
        <v>79.2</v>
      </c>
      <c r="AF120" s="1">
        <v>85.8</v>
      </c>
      <c r="AG120" s="1">
        <v>95.1</v>
      </c>
      <c r="AH120" s="1">
        <v>102.9</v>
      </c>
      <c r="AI120" s="1">
        <v>139.9</v>
      </c>
      <c r="AJ120" s="1">
        <v>142.30000000000001</v>
      </c>
      <c r="AK120" s="1">
        <v>174</v>
      </c>
      <c r="AL120" s="1">
        <v>160.4</v>
      </c>
      <c r="AM120" s="1">
        <v>162.30000000000001</v>
      </c>
      <c r="AN120" s="1">
        <v>74.099999999999994</v>
      </c>
      <c r="AO120" s="3">
        <f xml:space="preserve"> IFERROR(Table1[[#This Row],[GP 2012]]/Table1[[#This Row],[Total Assets 2012]], "x")</f>
        <v>0.44011976047904189</v>
      </c>
      <c r="AP120" s="3">
        <f xml:space="preserve"> IFERROR(Table1[[#This Row],[GP 2013]]/Table1[[#This Row],[Total Assets 2013]], "x")</f>
        <v>0.3966480446927374</v>
      </c>
      <c r="AQ120" s="3">
        <f xml:space="preserve"> IFERROR(Table1[[#This Row],[GP 2014]]/Table1[[#This Row],[Total Assets 2014]], "x")</f>
        <v>0.36363636363636365</v>
      </c>
      <c r="AR120" s="3">
        <f xml:space="preserve"> IFERROR(Table1[[#This Row],[GP 2015]]/Table1[[#This Row],[Total Assets 2015]], "x")</f>
        <v>0.36596736596736595</v>
      </c>
      <c r="AS120" s="3">
        <f xml:space="preserve"> IFERROR(Table1[[#This Row],[GP 2016]]/Table1[[#This Row],[Total Assets 2016]], "x")</f>
        <v>0.41009463722397477</v>
      </c>
      <c r="AT120" s="3">
        <f xml:space="preserve"> IFERROR(Table1[[#This Row],[GP 2017]]/Table1[[#This Row],[Total Assets 2017]], "x")</f>
        <v>0.4334305150631681</v>
      </c>
      <c r="AU120" s="3">
        <f xml:space="preserve"> IFERROR(Table1[[#This Row],[GP 2018]]/Table1[[#This Row],[Total Assets 2018]], "x")</f>
        <v>0.31736954967834163</v>
      </c>
      <c r="AV120" s="3">
        <f xml:space="preserve"> IFERROR(Table1[[#This Row],[GP 2019]]/Table1[[#This Row],[Total Assets 2019]], "x")</f>
        <v>0.37947997189037241</v>
      </c>
      <c r="AW120" s="3">
        <f xml:space="preserve"> IFERROR(Table1[[#This Row],[GP 2020]]/Table1[[#This Row],[Total Assets 2020]], "x")</f>
        <v>0.2413793103448276</v>
      </c>
      <c r="AX120" s="3">
        <f xml:space="preserve"> IFERROR(Table1[[#This Row],[GP 2021]]/Table1[[#This Row],[Total Assets 2021]], "x")</f>
        <v>0.22693266832917705</v>
      </c>
      <c r="AY120" s="3">
        <f xml:space="preserve"> IFERROR(Table1[[#This Row],[GP TTM]]/Table1[[#This Row],[Total Assets TTM]], "x")</f>
        <v>0.22982131854590263</v>
      </c>
      <c r="BA120" s="3">
        <f xml:space="preserve"> IFERROR(ABS(Table1[[#This Row],[ROA 2013]]-Table1[[#This Row],[ROA 2012]]), "x")</f>
        <v>4.3471715786304488E-2</v>
      </c>
      <c r="BB120" s="3">
        <f xml:space="preserve"> IFERROR(ABS(Table1[[#This Row],[ROA 2014]]-Table1[[#This Row],[ROA 2013]]), "x")</f>
        <v>3.3011681056373754E-2</v>
      </c>
      <c r="BC120" s="3">
        <f xml:space="preserve"> IFERROR(ABS(Table1[[#This Row],[ROA 2015]]-Table1[[#This Row],[ROA 2014]]), "x")</f>
        <v>2.3310023310023076E-3</v>
      </c>
      <c r="BD120" s="3">
        <f xml:space="preserve"> IFERROR(ABS(Table1[[#This Row],[ROA 2016]]-Table1[[#This Row],[ROA 2015]]), "x")</f>
        <v>4.4127271256608813E-2</v>
      </c>
      <c r="BE120" s="3">
        <f xml:space="preserve"> IFERROR(ABS(Table1[[#This Row],[ROA 2017]]-Table1[[#This Row],[ROA 2016]]), "x")</f>
        <v>2.3335877839193331E-2</v>
      </c>
      <c r="BF120" s="3">
        <f xml:space="preserve"> IFERROR(ABS(Table1[[#This Row],[ROA 2018]]-Table1[[#This Row],[ROA 2017]]), "x")</f>
        <v>0.11606096538482646</v>
      </c>
      <c r="BG120" s="3">
        <f xml:space="preserve"> IFERROR(ABS(Table1[[#This Row],[ROA 2019]]-Table1[[#This Row],[ROA 2018]]), "x")</f>
        <v>6.211042221203078E-2</v>
      </c>
      <c r="BH120" s="3">
        <f xml:space="preserve"> IFERROR(ABS(Table1[[#This Row],[ROA 2020]]-Table1[[#This Row],[ROA 2019]]), "x")</f>
        <v>0.13810066154554482</v>
      </c>
      <c r="BI120" s="3">
        <f xml:space="preserve"> IFERROR(ABS(Table1[[#This Row],[ROA 2021]]-Table1[[#This Row],[ROA 2020]]), "x")</f>
        <v>1.4446642015650546E-2</v>
      </c>
      <c r="BJ120" s="3">
        <f xml:space="preserve"> IFERROR(AVERAGE(Table1[[#This Row],[ROA 2013-2012]:[ROA 2021-2020]]), "x")</f>
        <v>5.2999582158615027E-2</v>
      </c>
      <c r="BK120" s="3">
        <f>IFERROR(AVERAGE(Table1[[#This Row],[ROA 2012]:[ROA 2021]]), "x")</f>
        <v>0.35750581873053699</v>
      </c>
      <c r="BN120" s="1">
        <f>SUM(Table1[[#This Row],[B/M Rank]:[ROA Rank]])</f>
        <v>0</v>
      </c>
    </row>
    <row r="121" spans="1:66" x14ac:dyDescent="0.25">
      <c r="A121" s="1" t="s">
        <v>890</v>
      </c>
      <c r="B121" s="1" t="s">
        <v>891</v>
      </c>
      <c r="C121" s="1" t="s">
        <v>124</v>
      </c>
      <c r="D121" s="1" t="s">
        <v>11</v>
      </c>
      <c r="E121" s="1" t="s">
        <v>102</v>
      </c>
      <c r="F121" s="1">
        <v>157.65</v>
      </c>
      <c r="G121" s="19"/>
      <c r="H121" s="19"/>
      <c r="I121" s="19"/>
      <c r="J121" s="19"/>
      <c r="K121" s="1"/>
      <c r="L121" s="19"/>
      <c r="M121" s="1">
        <v>2012</v>
      </c>
      <c r="N121" s="1">
        <v>8</v>
      </c>
      <c r="O121" s="1">
        <v>8.1</v>
      </c>
      <c r="P121" s="1">
        <v>7.9</v>
      </c>
      <c r="Q121" s="1">
        <v>6.5</v>
      </c>
      <c r="R121" s="1">
        <v>8.6</v>
      </c>
      <c r="S121" s="1">
        <v>10.8</v>
      </c>
      <c r="T121" s="1">
        <v>12</v>
      </c>
      <c r="U121" s="1">
        <v>11.8</v>
      </c>
      <c r="V121" s="1">
        <v>11.3</v>
      </c>
      <c r="W121" s="1">
        <v>12.4</v>
      </c>
      <c r="X121" s="1">
        <v>13</v>
      </c>
      <c r="Z121" s="3">
        <f xml:space="preserve"> IFERROR(AVEDEV(Table1[[#This Row],[GP 2012]:[GP 2021]]) / Table1[[#This Row],[Avg GP]], "x")</f>
        <v>0.19712525667351133</v>
      </c>
      <c r="AA121" s="2">
        <f xml:space="preserve"> IFERROR(AVERAGE(Table1[[#This Row],[GP 2012]:[GP 2021]]), "x")</f>
        <v>9.74</v>
      </c>
      <c r="AB121" s="11">
        <f>Table1[Equity]/Table1[Market Capital]</f>
        <v>0.2626070409134158</v>
      </c>
      <c r="AC121" s="1">
        <v>36.6</v>
      </c>
      <c r="AD121" s="1">
        <v>35.6</v>
      </c>
      <c r="AE121" s="1">
        <v>37.1</v>
      </c>
      <c r="AF121" s="1">
        <v>43.8</v>
      </c>
      <c r="AG121" s="1">
        <v>43.4</v>
      </c>
      <c r="AH121" s="1">
        <v>61.8</v>
      </c>
      <c r="AI121" s="1">
        <v>59.3</v>
      </c>
      <c r="AJ121" s="1">
        <v>58.8</v>
      </c>
      <c r="AK121" s="1">
        <v>58.7</v>
      </c>
      <c r="AL121" s="1">
        <v>177.9</v>
      </c>
      <c r="AM121" s="1">
        <v>177.5</v>
      </c>
      <c r="AN121" s="1">
        <v>41.4</v>
      </c>
      <c r="AO121" s="3">
        <f xml:space="preserve"> IFERROR(Table1[[#This Row],[GP 2012]]/Table1[[#This Row],[Total Assets 2012]], "x")</f>
        <v>0.21857923497267759</v>
      </c>
      <c r="AP121" s="3">
        <f xml:space="preserve"> IFERROR(Table1[[#This Row],[GP 2013]]/Table1[[#This Row],[Total Assets 2013]], "x")</f>
        <v>0.22752808988764042</v>
      </c>
      <c r="AQ121" s="3">
        <f xml:space="preserve"> IFERROR(Table1[[#This Row],[GP 2014]]/Table1[[#This Row],[Total Assets 2014]], "x")</f>
        <v>0.21293800539083557</v>
      </c>
      <c r="AR121" s="3">
        <f xml:space="preserve"> IFERROR(Table1[[#This Row],[GP 2015]]/Table1[[#This Row],[Total Assets 2015]], "x")</f>
        <v>0.14840182648401828</v>
      </c>
      <c r="AS121" s="3">
        <f xml:space="preserve"> IFERROR(Table1[[#This Row],[GP 2016]]/Table1[[#This Row],[Total Assets 2016]], "x")</f>
        <v>0.19815668202764977</v>
      </c>
      <c r="AT121" s="3">
        <f xml:space="preserve"> IFERROR(Table1[[#This Row],[GP 2017]]/Table1[[#This Row],[Total Assets 2017]], "x")</f>
        <v>0.17475728155339809</v>
      </c>
      <c r="AU121" s="3">
        <f xml:space="preserve"> IFERROR(Table1[[#This Row],[GP 2018]]/Table1[[#This Row],[Total Assets 2018]], "x")</f>
        <v>0.20236087689713322</v>
      </c>
      <c r="AV121" s="3">
        <f xml:space="preserve"> IFERROR(Table1[[#This Row],[GP 2019]]/Table1[[#This Row],[Total Assets 2019]], "x")</f>
        <v>0.20068027210884357</v>
      </c>
      <c r="AW121" s="3">
        <f xml:space="preserve"> IFERROR(Table1[[#This Row],[GP 2020]]/Table1[[#This Row],[Total Assets 2020]], "x")</f>
        <v>0.19250425894378195</v>
      </c>
      <c r="AX121" s="3">
        <f xml:space="preserve"> IFERROR(Table1[[#This Row],[GP 2021]]/Table1[[#This Row],[Total Assets 2021]], "x")</f>
        <v>6.9702079820123664E-2</v>
      </c>
      <c r="AY121" s="3">
        <f xml:space="preserve"> IFERROR(Table1[[#This Row],[GP TTM]]/Table1[[#This Row],[Total Assets TTM]], "x")</f>
        <v>7.3239436619718309E-2</v>
      </c>
      <c r="BA121" s="3">
        <f xml:space="preserve"> IFERROR(ABS(Table1[[#This Row],[ROA 2013]]-Table1[[#This Row],[ROA 2012]]), "x")</f>
        <v>8.9488549149628338E-3</v>
      </c>
      <c r="BB121" s="3">
        <f xml:space="preserve"> IFERROR(ABS(Table1[[#This Row],[ROA 2014]]-Table1[[#This Row],[ROA 2013]]), "x")</f>
        <v>1.459008449680485E-2</v>
      </c>
      <c r="BC121" s="3">
        <f xml:space="preserve"> IFERROR(ABS(Table1[[#This Row],[ROA 2015]]-Table1[[#This Row],[ROA 2014]]), "x")</f>
        <v>6.4536178906817288E-2</v>
      </c>
      <c r="BD121" s="3">
        <f xml:space="preserve"> IFERROR(ABS(Table1[[#This Row],[ROA 2016]]-Table1[[#This Row],[ROA 2015]]), "x")</f>
        <v>4.9754855543631488E-2</v>
      </c>
      <c r="BE121" s="3">
        <f xml:space="preserve"> IFERROR(ABS(Table1[[#This Row],[ROA 2017]]-Table1[[#This Row],[ROA 2016]]), "x")</f>
        <v>2.339940047425168E-2</v>
      </c>
      <c r="BF121" s="3">
        <f xml:space="preserve"> IFERROR(ABS(Table1[[#This Row],[ROA 2018]]-Table1[[#This Row],[ROA 2017]]), "x")</f>
        <v>2.7603595343735132E-2</v>
      </c>
      <c r="BG121" s="3">
        <f xml:space="preserve"> IFERROR(ABS(Table1[[#This Row],[ROA 2019]]-Table1[[#This Row],[ROA 2018]]), "x")</f>
        <v>1.680604788289658E-3</v>
      </c>
      <c r="BH121" s="3">
        <f xml:space="preserve"> IFERROR(ABS(Table1[[#This Row],[ROA 2020]]-Table1[[#This Row],[ROA 2019]]), "x")</f>
        <v>8.176013165061613E-3</v>
      </c>
      <c r="BI121" s="3">
        <f xml:space="preserve"> IFERROR(ABS(Table1[[#This Row],[ROA 2021]]-Table1[[#This Row],[ROA 2020]]), "x")</f>
        <v>0.12280217912365829</v>
      </c>
      <c r="BJ121" s="3">
        <f xml:space="preserve"> IFERROR(AVERAGE(Table1[[#This Row],[ROA 2013-2012]:[ROA 2021-2020]]), "x")</f>
        <v>3.5721307417468089E-2</v>
      </c>
      <c r="BK121" s="3">
        <f>IFERROR(AVERAGE(Table1[[#This Row],[ROA 2012]:[ROA 2021]]), "x")</f>
        <v>0.18456086080861023</v>
      </c>
      <c r="BN121" s="1">
        <f>SUM(Table1[[#This Row],[B/M Rank]:[ROA Rank]])</f>
        <v>0</v>
      </c>
    </row>
    <row r="122" spans="1:66" x14ac:dyDescent="0.25">
      <c r="A122" s="1" t="s">
        <v>870</v>
      </c>
      <c r="B122" s="1" t="s">
        <v>871</v>
      </c>
      <c r="C122" s="1" t="s">
        <v>407</v>
      </c>
      <c r="D122" s="1" t="s">
        <v>106</v>
      </c>
      <c r="E122" s="1" t="s">
        <v>102</v>
      </c>
      <c r="F122" s="1">
        <v>160</v>
      </c>
      <c r="G122" s="19"/>
      <c r="H122" s="19"/>
      <c r="I122" s="19"/>
      <c r="J122" s="19"/>
      <c r="K122" s="1"/>
      <c r="L122" s="19"/>
      <c r="M122" s="1">
        <v>2012</v>
      </c>
      <c r="N122" s="1">
        <v>27.8</v>
      </c>
      <c r="O122" s="1">
        <v>34.4</v>
      </c>
      <c r="P122" s="1">
        <v>42.4</v>
      </c>
      <c r="Q122" s="1">
        <v>51.2</v>
      </c>
      <c r="R122" s="1">
        <v>57.3</v>
      </c>
      <c r="S122" s="1">
        <v>57</v>
      </c>
      <c r="T122" s="1">
        <v>61.9</v>
      </c>
      <c r="U122" s="1">
        <v>65.3</v>
      </c>
      <c r="V122" s="1">
        <v>68.599999999999994</v>
      </c>
      <c r="W122" s="1">
        <v>83.5</v>
      </c>
      <c r="X122" s="1">
        <v>83.5</v>
      </c>
      <c r="Z122" s="3">
        <f xml:space="preserve"> IFERROR(AVEDEV(Table1[[#This Row],[GP 2012]:[GP 2021]]) / Table1[[#This Row],[Avg GP]], "x")</f>
        <v>0.23283582089552241</v>
      </c>
      <c r="AA122" s="2">
        <f xml:space="preserve"> IFERROR(AVERAGE(Table1[[#This Row],[GP 2012]:[GP 2021]]), "x")</f>
        <v>54.94</v>
      </c>
      <c r="AB122" s="11">
        <f>Table1[Equity]/Table1[Market Capital]</f>
        <v>0.80937499999999996</v>
      </c>
      <c r="AC122" s="1">
        <v>84.6</v>
      </c>
      <c r="AD122" s="1">
        <v>136.6</v>
      </c>
      <c r="AE122" s="1">
        <v>159.9</v>
      </c>
      <c r="AF122" s="1">
        <v>245</v>
      </c>
      <c r="AG122" s="1">
        <v>278.2</v>
      </c>
      <c r="AH122" s="1">
        <v>317.7</v>
      </c>
      <c r="AI122" s="1">
        <v>341.4</v>
      </c>
      <c r="AJ122" s="1">
        <v>380.2</v>
      </c>
      <c r="AK122" s="1">
        <v>423.4</v>
      </c>
      <c r="AL122" s="1">
        <v>451.4</v>
      </c>
      <c r="AM122" s="1">
        <v>451.4</v>
      </c>
      <c r="AN122" s="1">
        <v>129.5</v>
      </c>
      <c r="AO122" s="3">
        <f xml:space="preserve"> IFERROR(Table1[[#This Row],[GP 2012]]/Table1[[#This Row],[Total Assets 2012]], "x")</f>
        <v>0.32860520094562651</v>
      </c>
      <c r="AP122" s="3">
        <f xml:space="preserve"> IFERROR(Table1[[#This Row],[GP 2013]]/Table1[[#This Row],[Total Assets 2013]], "x")</f>
        <v>0.25183016105417277</v>
      </c>
      <c r="AQ122" s="3">
        <f xml:space="preserve"> IFERROR(Table1[[#This Row],[GP 2014]]/Table1[[#This Row],[Total Assets 2014]], "x")</f>
        <v>0.26516572858036269</v>
      </c>
      <c r="AR122" s="3">
        <f xml:space="preserve"> IFERROR(Table1[[#This Row],[GP 2015]]/Table1[[#This Row],[Total Assets 2015]], "x")</f>
        <v>0.2089795918367347</v>
      </c>
      <c r="AS122" s="3">
        <f xml:space="preserve"> IFERROR(Table1[[#This Row],[GP 2016]]/Table1[[#This Row],[Total Assets 2016]], "x")</f>
        <v>0.20596693026599569</v>
      </c>
      <c r="AT122" s="3">
        <f xml:space="preserve"> IFERROR(Table1[[#This Row],[GP 2017]]/Table1[[#This Row],[Total Assets 2017]], "x")</f>
        <v>0.17941454202077431</v>
      </c>
      <c r="AU122" s="3">
        <f xml:space="preserve"> IFERROR(Table1[[#This Row],[GP 2018]]/Table1[[#This Row],[Total Assets 2018]], "x")</f>
        <v>0.18131224370240187</v>
      </c>
      <c r="AV122" s="3">
        <f xml:space="preserve"> IFERROR(Table1[[#This Row],[GP 2019]]/Table1[[#This Row],[Total Assets 2019]], "x")</f>
        <v>0.17175170962651237</v>
      </c>
      <c r="AW122" s="3">
        <f xml:space="preserve"> IFERROR(Table1[[#This Row],[GP 2020]]/Table1[[#This Row],[Total Assets 2020]], "x")</f>
        <v>0.1620217288615966</v>
      </c>
      <c r="AX122" s="3">
        <f xml:space="preserve"> IFERROR(Table1[[#This Row],[GP 2021]]/Table1[[#This Row],[Total Assets 2021]], "x")</f>
        <v>0.18498006202924236</v>
      </c>
      <c r="AY122" s="3">
        <f xml:space="preserve"> IFERROR(Table1[[#This Row],[GP TTM]]/Table1[[#This Row],[Total Assets TTM]], "x")</f>
        <v>0.18498006202924236</v>
      </c>
      <c r="BA122" s="3">
        <f xml:space="preserve"> IFERROR(ABS(Table1[[#This Row],[ROA 2013]]-Table1[[#This Row],[ROA 2012]]), "x")</f>
        <v>7.6775039891453734E-2</v>
      </c>
      <c r="BB122" s="3">
        <f xml:space="preserve"> IFERROR(ABS(Table1[[#This Row],[ROA 2014]]-Table1[[#This Row],[ROA 2013]]), "x")</f>
        <v>1.3335567526189918E-2</v>
      </c>
      <c r="BC122" s="3">
        <f xml:space="preserve"> IFERROR(ABS(Table1[[#This Row],[ROA 2015]]-Table1[[#This Row],[ROA 2014]]), "x")</f>
        <v>5.618613674362799E-2</v>
      </c>
      <c r="BD122" s="3">
        <f xml:space="preserve"> IFERROR(ABS(Table1[[#This Row],[ROA 2016]]-Table1[[#This Row],[ROA 2015]]), "x")</f>
        <v>3.0126615707390114E-3</v>
      </c>
      <c r="BE122" s="3">
        <f xml:space="preserve"> IFERROR(ABS(Table1[[#This Row],[ROA 2017]]-Table1[[#This Row],[ROA 2016]]), "x")</f>
        <v>2.6552388245221381E-2</v>
      </c>
      <c r="BF122" s="3">
        <f xml:space="preserve"> IFERROR(ABS(Table1[[#This Row],[ROA 2018]]-Table1[[#This Row],[ROA 2017]]), "x")</f>
        <v>1.8977016816275616E-3</v>
      </c>
      <c r="BG122" s="3">
        <f xml:space="preserve"> IFERROR(ABS(Table1[[#This Row],[ROA 2019]]-Table1[[#This Row],[ROA 2018]]), "x")</f>
        <v>9.5605340758894986E-3</v>
      </c>
      <c r="BH122" s="3">
        <f xml:space="preserve"> IFERROR(ABS(Table1[[#This Row],[ROA 2020]]-Table1[[#This Row],[ROA 2019]]), "x")</f>
        <v>9.7299807649157688E-3</v>
      </c>
      <c r="BI122" s="3">
        <f xml:space="preserve"> IFERROR(ABS(Table1[[#This Row],[ROA 2021]]-Table1[[#This Row],[ROA 2020]]), "x")</f>
        <v>2.2958333167645756E-2</v>
      </c>
      <c r="BJ122" s="3">
        <f xml:space="preserve"> IFERROR(AVERAGE(Table1[[#This Row],[ROA 2013-2012]:[ROA 2021-2020]]), "x")</f>
        <v>2.4445371518590067E-2</v>
      </c>
      <c r="BK122" s="3">
        <f>IFERROR(AVERAGE(Table1[[#This Row],[ROA 2012]:[ROA 2021]]), "x")</f>
        <v>0.214002789892342</v>
      </c>
      <c r="BN122" s="1">
        <f>SUM(Table1[[#This Row],[B/M Rank]:[ROA Rank]])</f>
        <v>0</v>
      </c>
    </row>
    <row r="123" spans="1:66" x14ac:dyDescent="0.25">
      <c r="A123" s="1" t="s">
        <v>797</v>
      </c>
      <c r="B123" s="1" t="s">
        <v>798</v>
      </c>
      <c r="C123" s="1" t="s">
        <v>147</v>
      </c>
      <c r="D123" s="1" t="s">
        <v>116</v>
      </c>
      <c r="E123" s="1" t="s">
        <v>102</v>
      </c>
      <c r="F123" s="1">
        <v>163.02000000000001</v>
      </c>
      <c r="G123" s="19"/>
      <c r="H123" s="19"/>
      <c r="I123" s="19"/>
      <c r="J123" s="19"/>
      <c r="K123" s="1"/>
      <c r="L123" s="19"/>
      <c r="M123" s="1">
        <v>2012</v>
      </c>
      <c r="N123" s="1">
        <v>31.7</v>
      </c>
      <c r="O123" s="1">
        <v>33.1</v>
      </c>
      <c r="P123" s="1">
        <v>37.4</v>
      </c>
      <c r="Q123" s="1">
        <v>41.4</v>
      </c>
      <c r="R123" s="1">
        <v>51.2</v>
      </c>
      <c r="S123" s="1">
        <v>68.2</v>
      </c>
      <c r="T123" s="1">
        <v>69.599999999999994</v>
      </c>
      <c r="U123" s="1">
        <v>61.3</v>
      </c>
      <c r="V123" s="1">
        <v>53.4</v>
      </c>
      <c r="W123" s="1">
        <v>60.5</v>
      </c>
      <c r="X123" s="1">
        <v>60.5</v>
      </c>
      <c r="Z123" s="3">
        <f xml:space="preserve"> IFERROR(AVEDEV(Table1[[#This Row],[GP 2012]:[GP 2021]]) / Table1[[#This Row],[Avg GP]], "x")</f>
        <v>0.23442300118156753</v>
      </c>
      <c r="AA123" s="2">
        <f xml:space="preserve"> IFERROR(AVERAGE(Table1[[#This Row],[GP 2012]:[GP 2021]]), "x")</f>
        <v>50.78</v>
      </c>
      <c r="AB123" s="11">
        <f>Table1[Equity]/Table1[Market Capital]</f>
        <v>0.52018157281315169</v>
      </c>
      <c r="AC123" s="1">
        <v>64.7</v>
      </c>
      <c r="AD123" s="1">
        <v>73</v>
      </c>
      <c r="AE123" s="1">
        <v>74.5</v>
      </c>
      <c r="AF123" s="1">
        <v>76</v>
      </c>
      <c r="AG123" s="1">
        <v>121.4</v>
      </c>
      <c r="AH123" s="1">
        <v>125.3</v>
      </c>
      <c r="AI123" s="1">
        <v>136</v>
      </c>
      <c r="AJ123" s="1">
        <v>146</v>
      </c>
      <c r="AK123" s="1">
        <v>148.1</v>
      </c>
      <c r="AL123" s="1">
        <v>147.19999999999999</v>
      </c>
      <c r="AM123" s="1">
        <v>147.19999999999999</v>
      </c>
      <c r="AN123" s="1">
        <v>84.8</v>
      </c>
      <c r="AO123" s="3">
        <f xml:space="preserve"> IFERROR(Table1[[#This Row],[GP 2012]]/Table1[[#This Row],[Total Assets 2012]], "x")</f>
        <v>0.48995363214837712</v>
      </c>
      <c r="AP123" s="3">
        <f xml:space="preserve"> IFERROR(Table1[[#This Row],[GP 2013]]/Table1[[#This Row],[Total Assets 2013]], "x")</f>
        <v>0.4534246575342466</v>
      </c>
      <c r="AQ123" s="3">
        <f xml:space="preserve"> IFERROR(Table1[[#This Row],[GP 2014]]/Table1[[#This Row],[Total Assets 2014]], "x")</f>
        <v>0.50201342281879191</v>
      </c>
      <c r="AR123" s="3">
        <f xml:space="preserve"> IFERROR(Table1[[#This Row],[GP 2015]]/Table1[[#This Row],[Total Assets 2015]], "x")</f>
        <v>0.54473684210526319</v>
      </c>
      <c r="AS123" s="3">
        <f xml:space="preserve"> IFERROR(Table1[[#This Row],[GP 2016]]/Table1[[#This Row],[Total Assets 2016]], "x")</f>
        <v>0.42174629324546953</v>
      </c>
      <c r="AT123" s="3">
        <f xml:space="preserve"> IFERROR(Table1[[#This Row],[GP 2017]]/Table1[[#This Row],[Total Assets 2017]], "x")</f>
        <v>0.54429369513168402</v>
      </c>
      <c r="AU123" s="3">
        <f xml:space="preserve"> IFERROR(Table1[[#This Row],[GP 2018]]/Table1[[#This Row],[Total Assets 2018]], "x")</f>
        <v>0.5117647058823529</v>
      </c>
      <c r="AV123" s="3">
        <f xml:space="preserve"> IFERROR(Table1[[#This Row],[GP 2019]]/Table1[[#This Row],[Total Assets 2019]], "x")</f>
        <v>0.41986301369863011</v>
      </c>
      <c r="AW123" s="3">
        <f xml:space="preserve"> IFERROR(Table1[[#This Row],[GP 2020]]/Table1[[#This Row],[Total Assets 2020]], "x")</f>
        <v>0.36056718433490886</v>
      </c>
      <c r="AX123" s="3">
        <f xml:space="preserve"> IFERROR(Table1[[#This Row],[GP 2021]]/Table1[[#This Row],[Total Assets 2021]], "x")</f>
        <v>0.4110054347826087</v>
      </c>
      <c r="AY123" s="3">
        <f xml:space="preserve"> IFERROR(Table1[[#This Row],[GP TTM]]/Table1[[#This Row],[Total Assets TTM]], "x")</f>
        <v>0.4110054347826087</v>
      </c>
      <c r="BA123" s="3">
        <f xml:space="preserve"> IFERROR(ABS(Table1[[#This Row],[ROA 2013]]-Table1[[#This Row],[ROA 2012]]), "x")</f>
        <v>3.6528974614130516E-2</v>
      </c>
      <c r="BB123" s="3">
        <f xml:space="preserve"> IFERROR(ABS(Table1[[#This Row],[ROA 2014]]-Table1[[#This Row],[ROA 2013]]), "x")</f>
        <v>4.858876528454531E-2</v>
      </c>
      <c r="BC123" s="3">
        <f xml:space="preserve"> IFERROR(ABS(Table1[[#This Row],[ROA 2015]]-Table1[[#This Row],[ROA 2014]]), "x")</f>
        <v>4.2723419286471276E-2</v>
      </c>
      <c r="BD123" s="3">
        <f xml:space="preserve"> IFERROR(ABS(Table1[[#This Row],[ROA 2016]]-Table1[[#This Row],[ROA 2015]]), "x")</f>
        <v>0.12299054885979366</v>
      </c>
      <c r="BE123" s="3">
        <f xml:space="preserve"> IFERROR(ABS(Table1[[#This Row],[ROA 2017]]-Table1[[#This Row],[ROA 2016]]), "x")</f>
        <v>0.12254740188621449</v>
      </c>
      <c r="BF123" s="3">
        <f xml:space="preserve"> IFERROR(ABS(Table1[[#This Row],[ROA 2018]]-Table1[[#This Row],[ROA 2017]]), "x")</f>
        <v>3.2528989249331119E-2</v>
      </c>
      <c r="BG123" s="3">
        <f xml:space="preserve"> IFERROR(ABS(Table1[[#This Row],[ROA 2019]]-Table1[[#This Row],[ROA 2018]]), "x")</f>
        <v>9.1901692183722794E-2</v>
      </c>
      <c r="BH123" s="3">
        <f xml:space="preserve"> IFERROR(ABS(Table1[[#This Row],[ROA 2020]]-Table1[[#This Row],[ROA 2019]]), "x")</f>
        <v>5.9295829363721242E-2</v>
      </c>
      <c r="BI123" s="3">
        <f xml:space="preserve"> IFERROR(ABS(Table1[[#This Row],[ROA 2021]]-Table1[[#This Row],[ROA 2020]]), "x")</f>
        <v>5.0438250447699839E-2</v>
      </c>
      <c r="BJ123" s="3">
        <f xml:space="preserve"> IFERROR(AVERAGE(Table1[[#This Row],[ROA 2013-2012]:[ROA 2021-2020]]), "x")</f>
        <v>6.7504874575070026E-2</v>
      </c>
      <c r="BK123" s="3">
        <f>IFERROR(AVERAGE(Table1[[#This Row],[ROA 2012]:[ROA 2021]]), "x")</f>
        <v>0.4659368881682332</v>
      </c>
      <c r="BN123" s="1">
        <f>SUM(Table1[[#This Row],[B/M Rank]:[ROA Rank]])</f>
        <v>0</v>
      </c>
    </row>
    <row r="124" spans="1:66" x14ac:dyDescent="0.25">
      <c r="A124" s="1" t="s">
        <v>251</v>
      </c>
      <c r="B124" s="1" t="s">
        <v>252</v>
      </c>
      <c r="C124" s="1" t="s">
        <v>201</v>
      </c>
      <c r="D124" s="1" t="s">
        <v>110</v>
      </c>
      <c r="E124" s="1" t="s">
        <v>102</v>
      </c>
      <c r="F124" s="1">
        <v>164.47</v>
      </c>
      <c r="G124" s="19"/>
      <c r="H124" s="19"/>
      <c r="I124" s="19"/>
      <c r="J124" s="19"/>
      <c r="K124" s="1"/>
      <c r="L124" s="19"/>
      <c r="M124" s="1">
        <v>2015</v>
      </c>
      <c r="R124" s="1">
        <v>0.7</v>
      </c>
      <c r="S124" s="1">
        <v>1.9</v>
      </c>
      <c r="T124" s="1">
        <v>5.3</v>
      </c>
      <c r="U124" s="1">
        <v>4.3</v>
      </c>
      <c r="V124" s="1">
        <v>-0.6</v>
      </c>
      <c r="W124" s="1">
        <v>16.2</v>
      </c>
      <c r="X124" s="1">
        <v>24.5</v>
      </c>
      <c r="Z124" s="3">
        <f xml:space="preserve"> IFERROR(AVEDEV(Table1[[#This Row],[GP 2012]:[GP 2021]]) / Table1[[#This Row],[Avg GP]], "x")</f>
        <v>0.88009592326139097</v>
      </c>
      <c r="AA124" s="2">
        <f xml:space="preserve"> IFERROR(AVERAGE(Table1[[#This Row],[GP 2012]:[GP 2021]]), "x")</f>
        <v>4.6333333333333329</v>
      </c>
      <c r="AB124" s="11">
        <f>Table1[Equity]/Table1[Market Capital]</f>
        <v>0.68279929470420131</v>
      </c>
      <c r="AG124" s="1">
        <v>0.8</v>
      </c>
      <c r="AH124" s="1">
        <v>24.2</v>
      </c>
      <c r="AI124" s="1">
        <v>34.700000000000003</v>
      </c>
      <c r="AJ124" s="1">
        <v>124</v>
      </c>
      <c r="AK124" s="1">
        <v>119</v>
      </c>
      <c r="AL124" s="1">
        <v>129.80000000000001</v>
      </c>
      <c r="AM124" s="1">
        <v>139.1</v>
      </c>
      <c r="AN124" s="1">
        <v>112.3</v>
      </c>
      <c r="AO124" s="3" t="str">
        <f xml:space="preserve"> IFERROR(Table1[[#This Row],[GP 2012]]/Table1[[#This Row],[Total Assets 2012]], "x")</f>
        <v>x</v>
      </c>
      <c r="AP124" s="3" t="str">
        <f xml:space="preserve"> IFERROR(Table1[[#This Row],[GP 2013]]/Table1[[#This Row],[Total Assets 2013]], "x")</f>
        <v>x</v>
      </c>
      <c r="AQ124" s="3" t="str">
        <f xml:space="preserve"> IFERROR(Table1[[#This Row],[GP 2014]]/Table1[[#This Row],[Total Assets 2014]], "x")</f>
        <v>x</v>
      </c>
      <c r="AR124" s="3" t="str">
        <f xml:space="preserve"> IFERROR(Table1[[#This Row],[GP 2015]]/Table1[[#This Row],[Total Assets 2015]], "x")</f>
        <v>x</v>
      </c>
      <c r="AS124" s="3">
        <f xml:space="preserve"> IFERROR(Table1[[#This Row],[GP 2016]]/Table1[[#This Row],[Total Assets 2016]], "x")</f>
        <v>0.87499999999999989</v>
      </c>
      <c r="AT124" s="3">
        <f xml:space="preserve"> IFERROR(Table1[[#This Row],[GP 2017]]/Table1[[#This Row],[Total Assets 2017]], "x")</f>
        <v>7.8512396694214878E-2</v>
      </c>
      <c r="AU124" s="3">
        <f xml:space="preserve"> IFERROR(Table1[[#This Row],[GP 2018]]/Table1[[#This Row],[Total Assets 2018]], "x")</f>
        <v>0.15273775216138327</v>
      </c>
      <c r="AV124" s="3">
        <f xml:space="preserve"> IFERROR(Table1[[#This Row],[GP 2019]]/Table1[[#This Row],[Total Assets 2019]], "x")</f>
        <v>3.4677419354838708E-2</v>
      </c>
      <c r="AW124" s="3">
        <f xml:space="preserve"> IFERROR(Table1[[#This Row],[GP 2020]]/Table1[[#This Row],[Total Assets 2020]], "x")</f>
        <v>-5.0420168067226885E-3</v>
      </c>
      <c r="AX124" s="3">
        <f xml:space="preserve"> IFERROR(Table1[[#This Row],[GP 2021]]/Table1[[#This Row],[Total Assets 2021]], "x")</f>
        <v>0.12480739599383665</v>
      </c>
      <c r="AY124" s="3">
        <f xml:space="preserve"> IFERROR(Table1[[#This Row],[GP TTM]]/Table1[[#This Row],[Total Assets TTM]], "x")</f>
        <v>0.17613227893601727</v>
      </c>
      <c r="BA124" s="3" t="str">
        <f xml:space="preserve"> IFERROR(ABS(Table1[[#This Row],[ROA 2013]]-Table1[[#This Row],[ROA 2012]]), "x")</f>
        <v>x</v>
      </c>
      <c r="BB124" s="3" t="str">
        <f xml:space="preserve"> IFERROR(ABS(Table1[[#This Row],[ROA 2014]]-Table1[[#This Row],[ROA 2013]]), "x")</f>
        <v>x</v>
      </c>
      <c r="BC124" s="3" t="str">
        <f xml:space="preserve"> IFERROR(ABS(Table1[[#This Row],[ROA 2015]]-Table1[[#This Row],[ROA 2014]]), "x")</f>
        <v>x</v>
      </c>
      <c r="BD124" s="3" t="str">
        <f xml:space="preserve"> IFERROR(ABS(Table1[[#This Row],[ROA 2016]]-Table1[[#This Row],[ROA 2015]]), "x")</f>
        <v>x</v>
      </c>
      <c r="BE124" s="3">
        <f xml:space="preserve"> IFERROR(ABS(Table1[[#This Row],[ROA 2017]]-Table1[[#This Row],[ROA 2016]]), "x")</f>
        <v>0.79648760330578505</v>
      </c>
      <c r="BF124" s="3">
        <f xml:space="preserve"> IFERROR(ABS(Table1[[#This Row],[ROA 2018]]-Table1[[#This Row],[ROA 2017]]), "x")</f>
        <v>7.4225355467168394E-2</v>
      </c>
      <c r="BG124" s="3">
        <f xml:space="preserve"> IFERROR(ABS(Table1[[#This Row],[ROA 2019]]-Table1[[#This Row],[ROA 2018]]), "x")</f>
        <v>0.11806033280654457</v>
      </c>
      <c r="BH124" s="3">
        <f xml:space="preserve"> IFERROR(ABS(Table1[[#This Row],[ROA 2020]]-Table1[[#This Row],[ROA 2019]]), "x")</f>
        <v>3.97194361615614E-2</v>
      </c>
      <c r="BI124" s="3">
        <f xml:space="preserve"> IFERROR(ABS(Table1[[#This Row],[ROA 2021]]-Table1[[#This Row],[ROA 2020]]), "x")</f>
        <v>0.12984941280055934</v>
      </c>
      <c r="BJ124" s="3">
        <f xml:space="preserve"> IFERROR(AVERAGE(Table1[[#This Row],[ROA 2013-2012]:[ROA 2021-2020]]), "x")</f>
        <v>0.23166842810832375</v>
      </c>
      <c r="BK124" s="3">
        <f>IFERROR(AVERAGE(Table1[[#This Row],[ROA 2012]:[ROA 2021]]), "x")</f>
        <v>0.21011549123292514</v>
      </c>
      <c r="BN124" s="1">
        <f>SUM(Table1[[#This Row],[B/M Rank]:[ROA Rank]])</f>
        <v>0</v>
      </c>
    </row>
    <row r="125" spans="1:66" x14ac:dyDescent="0.25">
      <c r="A125" s="1" t="s">
        <v>703</v>
      </c>
      <c r="B125" s="1" t="s">
        <v>704</v>
      </c>
      <c r="C125" s="1" t="s">
        <v>147</v>
      </c>
      <c r="D125" s="1" t="s">
        <v>116</v>
      </c>
      <c r="E125" s="1" t="s">
        <v>102</v>
      </c>
      <c r="F125" s="1">
        <v>167.52</v>
      </c>
      <c r="G125" s="19"/>
      <c r="H125" s="19"/>
      <c r="I125" s="19"/>
      <c r="J125" s="19"/>
      <c r="K125" s="1"/>
      <c r="L125" s="19"/>
      <c r="M125" s="1">
        <v>2013</v>
      </c>
      <c r="O125" s="1">
        <v>9.5</v>
      </c>
      <c r="P125" s="1">
        <v>11.3</v>
      </c>
      <c r="Q125" s="1">
        <v>15.2</v>
      </c>
      <c r="R125" s="1">
        <v>22.8</v>
      </c>
      <c r="S125" s="1">
        <v>28.9</v>
      </c>
      <c r="T125" s="1">
        <v>30.8</v>
      </c>
      <c r="U125" s="1">
        <v>38</v>
      </c>
      <c r="V125" s="1">
        <v>45.3</v>
      </c>
      <c r="W125" s="1">
        <v>65.7</v>
      </c>
      <c r="X125" s="1">
        <v>67.3</v>
      </c>
      <c r="Z125" s="3">
        <f xml:space="preserve"> IFERROR(AVEDEV(Table1[[#This Row],[GP 2012]:[GP 2021]]) / Table1[[#This Row],[Avg GP]], "x")</f>
        <v>0.45541017653167198</v>
      </c>
      <c r="AA125" s="2">
        <f xml:space="preserve"> IFERROR(AVERAGE(Table1[[#This Row],[GP 2012]:[GP 2021]]), "x")</f>
        <v>29.722222222222221</v>
      </c>
      <c r="AB125" s="11">
        <f>Table1[Equity]/Table1[Market Capital]</f>
        <v>0.3032473734479465</v>
      </c>
      <c r="AD125" s="1">
        <v>25.4</v>
      </c>
      <c r="AE125" s="1">
        <v>33.200000000000003</v>
      </c>
      <c r="AF125" s="1">
        <v>41.9</v>
      </c>
      <c r="AG125" s="1">
        <v>84.2</v>
      </c>
      <c r="AH125" s="1">
        <v>95.5</v>
      </c>
      <c r="AI125" s="1">
        <v>110.1</v>
      </c>
      <c r="AJ125" s="1">
        <v>105.8</v>
      </c>
      <c r="AK125" s="1">
        <v>119.1</v>
      </c>
      <c r="AL125" s="1">
        <v>145.19999999999999</v>
      </c>
      <c r="AM125" s="1">
        <v>144.69999999999999</v>
      </c>
      <c r="AN125" s="1">
        <v>50.8</v>
      </c>
      <c r="AO125" s="3" t="str">
        <f xml:space="preserve"> IFERROR(Table1[[#This Row],[GP 2012]]/Table1[[#This Row],[Total Assets 2012]], "x")</f>
        <v>x</v>
      </c>
      <c r="AP125" s="3">
        <f xml:space="preserve"> IFERROR(Table1[[#This Row],[GP 2013]]/Table1[[#This Row],[Total Assets 2013]], "x")</f>
        <v>0.37401574803149606</v>
      </c>
      <c r="AQ125" s="3">
        <f xml:space="preserve"> IFERROR(Table1[[#This Row],[GP 2014]]/Table1[[#This Row],[Total Assets 2014]], "x")</f>
        <v>0.34036144578313254</v>
      </c>
      <c r="AR125" s="3">
        <f xml:space="preserve"> IFERROR(Table1[[#This Row],[GP 2015]]/Table1[[#This Row],[Total Assets 2015]], "x")</f>
        <v>0.36276849642004771</v>
      </c>
      <c r="AS125" s="3">
        <f xml:space="preserve"> IFERROR(Table1[[#This Row],[GP 2016]]/Table1[[#This Row],[Total Assets 2016]], "x")</f>
        <v>0.27078384798099764</v>
      </c>
      <c r="AT125" s="3">
        <f xml:space="preserve"> IFERROR(Table1[[#This Row],[GP 2017]]/Table1[[#This Row],[Total Assets 2017]], "x")</f>
        <v>0.30261780104712038</v>
      </c>
      <c r="AU125" s="3">
        <f xml:space="preserve"> IFERROR(Table1[[#This Row],[GP 2018]]/Table1[[#This Row],[Total Assets 2018]], "x")</f>
        <v>0.27974568574023617</v>
      </c>
      <c r="AV125" s="3">
        <f xml:space="preserve"> IFERROR(Table1[[#This Row],[GP 2019]]/Table1[[#This Row],[Total Assets 2019]], "x")</f>
        <v>0.35916824196597352</v>
      </c>
      <c r="AW125" s="3">
        <f xml:space="preserve"> IFERROR(Table1[[#This Row],[GP 2020]]/Table1[[#This Row],[Total Assets 2020]], "x")</f>
        <v>0.38035264483627201</v>
      </c>
      <c r="AX125" s="3">
        <f xml:space="preserve"> IFERROR(Table1[[#This Row],[GP 2021]]/Table1[[#This Row],[Total Assets 2021]], "x")</f>
        <v>0.45247933884297525</v>
      </c>
      <c r="AY125" s="3">
        <f xml:space="preserve"> IFERROR(Table1[[#This Row],[GP TTM]]/Table1[[#This Row],[Total Assets TTM]], "x")</f>
        <v>0.46510020732550106</v>
      </c>
      <c r="BA125" s="3" t="str">
        <f xml:space="preserve"> IFERROR(ABS(Table1[[#This Row],[ROA 2013]]-Table1[[#This Row],[ROA 2012]]), "x")</f>
        <v>x</v>
      </c>
      <c r="BB125" s="3">
        <f xml:space="preserve"> IFERROR(ABS(Table1[[#This Row],[ROA 2014]]-Table1[[#This Row],[ROA 2013]]), "x")</f>
        <v>3.3654302248363521E-2</v>
      </c>
      <c r="BC125" s="3">
        <f xml:space="preserve"> IFERROR(ABS(Table1[[#This Row],[ROA 2015]]-Table1[[#This Row],[ROA 2014]]), "x")</f>
        <v>2.2407050636915171E-2</v>
      </c>
      <c r="BD125" s="3">
        <f xml:space="preserve"> IFERROR(ABS(Table1[[#This Row],[ROA 2016]]-Table1[[#This Row],[ROA 2015]]), "x")</f>
        <v>9.1984648439050076E-2</v>
      </c>
      <c r="BE125" s="3">
        <f xml:space="preserve"> IFERROR(ABS(Table1[[#This Row],[ROA 2017]]-Table1[[#This Row],[ROA 2016]]), "x")</f>
        <v>3.1833953066122744E-2</v>
      </c>
      <c r="BF125" s="3">
        <f xml:space="preserve"> IFERROR(ABS(Table1[[#This Row],[ROA 2018]]-Table1[[#This Row],[ROA 2017]]), "x")</f>
        <v>2.2872115306884211E-2</v>
      </c>
      <c r="BG125" s="3">
        <f xml:space="preserve"> IFERROR(ABS(Table1[[#This Row],[ROA 2019]]-Table1[[#This Row],[ROA 2018]]), "x")</f>
        <v>7.9422556225737351E-2</v>
      </c>
      <c r="BH125" s="3">
        <f xml:space="preserve"> IFERROR(ABS(Table1[[#This Row],[ROA 2020]]-Table1[[#This Row],[ROA 2019]]), "x")</f>
        <v>2.1184402870298491E-2</v>
      </c>
      <c r="BI125" s="3">
        <f xml:space="preserve"> IFERROR(ABS(Table1[[#This Row],[ROA 2021]]-Table1[[#This Row],[ROA 2020]]), "x")</f>
        <v>7.212669400670324E-2</v>
      </c>
      <c r="BJ125" s="3">
        <f xml:space="preserve"> IFERROR(AVERAGE(Table1[[#This Row],[ROA 2013-2012]:[ROA 2021-2020]]), "x")</f>
        <v>4.6935715350009351E-2</v>
      </c>
      <c r="BK125" s="3">
        <f>IFERROR(AVERAGE(Table1[[#This Row],[ROA 2012]:[ROA 2021]]), "x")</f>
        <v>0.34692147229425019</v>
      </c>
      <c r="BN125" s="1">
        <f>SUM(Table1[[#This Row],[B/M Rank]:[ROA Rank]])</f>
        <v>0</v>
      </c>
    </row>
    <row r="126" spans="1:66" x14ac:dyDescent="0.25">
      <c r="A126" s="1" t="s">
        <v>913</v>
      </c>
      <c r="B126" s="1" t="s">
        <v>914</v>
      </c>
      <c r="C126" s="1" t="s">
        <v>233</v>
      </c>
      <c r="D126" s="1" t="s">
        <v>101</v>
      </c>
      <c r="E126" s="1" t="s">
        <v>102</v>
      </c>
      <c r="F126" s="1">
        <v>172.6</v>
      </c>
      <c r="G126" s="19"/>
      <c r="H126" s="19"/>
      <c r="I126" s="19"/>
      <c r="J126" s="19"/>
      <c r="K126" s="1"/>
      <c r="L126" s="19"/>
      <c r="M126" s="1">
        <v>2012</v>
      </c>
      <c r="N126" s="1">
        <v>3.5</v>
      </c>
      <c r="O126" s="1">
        <v>5.8</v>
      </c>
      <c r="P126" s="1">
        <v>8</v>
      </c>
      <c r="Q126" s="1">
        <v>12.7</v>
      </c>
      <c r="R126" s="1">
        <v>13.3</v>
      </c>
      <c r="S126" s="1">
        <v>14.7</v>
      </c>
      <c r="T126" s="1">
        <v>15</v>
      </c>
      <c r="U126" s="1">
        <v>22.1</v>
      </c>
      <c r="V126" s="1">
        <v>21.6</v>
      </c>
      <c r="W126" s="1">
        <v>21.8</v>
      </c>
      <c r="X126" s="1">
        <v>25.3</v>
      </c>
      <c r="Z126" s="3">
        <f xml:space="preserve"> IFERROR(AVEDEV(Table1[[#This Row],[GP 2012]:[GP 2021]]) / Table1[[#This Row],[Avg GP]], "x")</f>
        <v>0.37472924187725631</v>
      </c>
      <c r="AA126" s="2">
        <f xml:space="preserve"> IFERROR(AVERAGE(Table1[[#This Row],[GP 2012]:[GP 2021]]), "x")</f>
        <v>13.85</v>
      </c>
      <c r="AB126" s="11">
        <f>Table1[Equity]/Table1[Market Capital]</f>
        <v>0.20393974507531867</v>
      </c>
      <c r="AC126" s="1">
        <v>19.7</v>
      </c>
      <c r="AD126" s="1">
        <v>25.1</v>
      </c>
      <c r="AE126" s="1">
        <v>25.1</v>
      </c>
      <c r="AF126" s="1">
        <v>30.4</v>
      </c>
      <c r="AG126" s="1">
        <v>47.5</v>
      </c>
      <c r="AH126" s="1">
        <v>68.5</v>
      </c>
      <c r="AI126" s="1">
        <v>74.5</v>
      </c>
      <c r="AJ126" s="1">
        <v>66.099999999999994</v>
      </c>
      <c r="AK126" s="1">
        <v>72.2</v>
      </c>
      <c r="AL126" s="1">
        <v>77.7</v>
      </c>
      <c r="AM126" s="1">
        <v>81.599999999999994</v>
      </c>
      <c r="AN126" s="1">
        <v>35.200000000000003</v>
      </c>
      <c r="AO126" s="3">
        <f xml:space="preserve"> IFERROR(Table1[[#This Row],[GP 2012]]/Table1[[#This Row],[Total Assets 2012]], "x")</f>
        <v>0.17766497461928935</v>
      </c>
      <c r="AP126" s="3">
        <f xml:space="preserve"> IFERROR(Table1[[#This Row],[GP 2013]]/Table1[[#This Row],[Total Assets 2013]], "x")</f>
        <v>0.23107569721115537</v>
      </c>
      <c r="AQ126" s="3">
        <f xml:space="preserve"> IFERROR(Table1[[#This Row],[GP 2014]]/Table1[[#This Row],[Total Assets 2014]], "x")</f>
        <v>0.31872509960159362</v>
      </c>
      <c r="AR126" s="3">
        <f xml:space="preserve"> IFERROR(Table1[[#This Row],[GP 2015]]/Table1[[#This Row],[Total Assets 2015]], "x")</f>
        <v>0.41776315789473684</v>
      </c>
      <c r="AS126" s="3">
        <f xml:space="preserve"> IFERROR(Table1[[#This Row],[GP 2016]]/Table1[[#This Row],[Total Assets 2016]], "x")</f>
        <v>0.28000000000000003</v>
      </c>
      <c r="AT126" s="3">
        <f xml:space="preserve"> IFERROR(Table1[[#This Row],[GP 2017]]/Table1[[#This Row],[Total Assets 2017]], "x")</f>
        <v>0.21459854014598539</v>
      </c>
      <c r="AU126" s="3">
        <f xml:space="preserve"> IFERROR(Table1[[#This Row],[GP 2018]]/Table1[[#This Row],[Total Assets 2018]], "x")</f>
        <v>0.20134228187919462</v>
      </c>
      <c r="AV126" s="3">
        <f xml:space="preserve"> IFERROR(Table1[[#This Row],[GP 2019]]/Table1[[#This Row],[Total Assets 2019]], "x")</f>
        <v>0.33434190620272319</v>
      </c>
      <c r="AW126" s="3">
        <f xml:space="preserve"> IFERROR(Table1[[#This Row],[GP 2020]]/Table1[[#This Row],[Total Assets 2020]], "x")</f>
        <v>0.29916897506925211</v>
      </c>
      <c r="AX126" s="3">
        <f xml:space="preserve"> IFERROR(Table1[[#This Row],[GP 2021]]/Table1[[#This Row],[Total Assets 2021]], "x")</f>
        <v>0.28056628056628058</v>
      </c>
      <c r="AY126" s="3">
        <f xml:space="preserve"> IFERROR(Table1[[#This Row],[GP TTM]]/Table1[[#This Row],[Total Assets TTM]], "x")</f>
        <v>0.31004901960784315</v>
      </c>
      <c r="BA126" s="3">
        <f xml:space="preserve"> IFERROR(ABS(Table1[[#This Row],[ROA 2013]]-Table1[[#This Row],[ROA 2012]]), "x")</f>
        <v>5.3410722591866022E-2</v>
      </c>
      <c r="BB126" s="3">
        <f xml:space="preserve"> IFERROR(ABS(Table1[[#This Row],[ROA 2014]]-Table1[[#This Row],[ROA 2013]]), "x")</f>
        <v>8.7649402390438252E-2</v>
      </c>
      <c r="BC126" s="3">
        <f xml:space="preserve"> IFERROR(ABS(Table1[[#This Row],[ROA 2015]]-Table1[[#This Row],[ROA 2014]]), "x")</f>
        <v>9.9038058293143216E-2</v>
      </c>
      <c r="BD126" s="3">
        <f xml:space="preserve"> IFERROR(ABS(Table1[[#This Row],[ROA 2016]]-Table1[[#This Row],[ROA 2015]]), "x")</f>
        <v>0.13776315789473681</v>
      </c>
      <c r="BE126" s="3">
        <f xml:space="preserve"> IFERROR(ABS(Table1[[#This Row],[ROA 2017]]-Table1[[#This Row],[ROA 2016]]), "x")</f>
        <v>6.5401459854014632E-2</v>
      </c>
      <c r="BF126" s="3">
        <f xml:space="preserve"> IFERROR(ABS(Table1[[#This Row],[ROA 2018]]-Table1[[#This Row],[ROA 2017]]), "x")</f>
        <v>1.3256258266790777E-2</v>
      </c>
      <c r="BG126" s="3">
        <f xml:space="preserve"> IFERROR(ABS(Table1[[#This Row],[ROA 2019]]-Table1[[#This Row],[ROA 2018]]), "x")</f>
        <v>0.13299962432352858</v>
      </c>
      <c r="BH126" s="3">
        <f xml:space="preserve"> IFERROR(ABS(Table1[[#This Row],[ROA 2020]]-Table1[[#This Row],[ROA 2019]]), "x")</f>
        <v>3.5172931133471086E-2</v>
      </c>
      <c r="BI126" s="3">
        <f xml:space="preserve"> IFERROR(ABS(Table1[[#This Row],[ROA 2021]]-Table1[[#This Row],[ROA 2020]]), "x")</f>
        <v>1.8602694502971528E-2</v>
      </c>
      <c r="BJ126" s="3">
        <f xml:space="preserve"> IFERROR(AVERAGE(Table1[[#This Row],[ROA 2013-2012]:[ROA 2021-2020]]), "x")</f>
        <v>7.1477145472328987E-2</v>
      </c>
      <c r="BK126" s="3">
        <f>IFERROR(AVERAGE(Table1[[#This Row],[ROA 2012]:[ROA 2021]]), "x")</f>
        <v>0.27552469131902113</v>
      </c>
      <c r="BN126" s="1">
        <f>SUM(Table1[[#This Row],[B/M Rank]:[ROA Rank]])</f>
        <v>0</v>
      </c>
    </row>
    <row r="127" spans="1:66" x14ac:dyDescent="0.25">
      <c r="A127" s="1" t="s">
        <v>834</v>
      </c>
      <c r="B127" s="1" t="s">
        <v>835</v>
      </c>
      <c r="C127" s="1" t="s">
        <v>407</v>
      </c>
      <c r="D127" s="1" t="s">
        <v>106</v>
      </c>
      <c r="E127" s="1" t="s">
        <v>102</v>
      </c>
      <c r="F127" s="1">
        <v>173.37</v>
      </c>
      <c r="G127" s="19"/>
      <c r="H127" s="19"/>
      <c r="I127" s="19"/>
      <c r="J127" s="19"/>
      <c r="K127" s="1"/>
      <c r="L127" s="19"/>
      <c r="M127" s="1">
        <v>2012</v>
      </c>
      <c r="N127" s="1">
        <v>97.9</v>
      </c>
      <c r="O127" s="1">
        <v>99.4</v>
      </c>
      <c r="P127" s="1">
        <v>104.3</v>
      </c>
      <c r="Q127" s="1">
        <v>106.9</v>
      </c>
      <c r="R127" s="1">
        <v>111.3</v>
      </c>
      <c r="S127" s="1">
        <v>109</v>
      </c>
      <c r="T127" s="1">
        <v>100.7</v>
      </c>
      <c r="U127" s="1">
        <v>98.8</v>
      </c>
      <c r="V127" s="1">
        <v>120.9</v>
      </c>
      <c r="W127" s="1">
        <v>120.4</v>
      </c>
      <c r="X127" s="1">
        <v>111</v>
      </c>
      <c r="Z127" s="3">
        <f xml:space="preserve"> IFERROR(AVEDEV(Table1[[#This Row],[GP 2012]:[GP 2021]]) / Table1[[#This Row],[Avg GP]], "x")</f>
        <v>6.3126402393418088E-2</v>
      </c>
      <c r="AA127" s="2">
        <f xml:space="preserve"> IFERROR(AVERAGE(Table1[[#This Row],[GP 2012]:[GP 2021]]), "x")</f>
        <v>106.96</v>
      </c>
      <c r="AB127" s="11">
        <f>Table1[Equity]/Table1[Market Capital]</f>
        <v>0.68466285977966201</v>
      </c>
      <c r="AC127" s="1">
        <v>205.9</v>
      </c>
      <c r="AD127" s="1">
        <v>203.8</v>
      </c>
      <c r="AE127" s="1">
        <v>223.3</v>
      </c>
      <c r="AF127" s="1">
        <v>237.9</v>
      </c>
      <c r="AG127" s="1">
        <v>239.4</v>
      </c>
      <c r="AH127" s="1">
        <v>226</v>
      </c>
      <c r="AI127" s="1">
        <v>221.8</v>
      </c>
      <c r="AJ127" s="1">
        <v>214.6</v>
      </c>
      <c r="AK127" s="1">
        <v>230</v>
      </c>
      <c r="AL127" s="1">
        <v>238.8</v>
      </c>
      <c r="AM127" s="1">
        <v>239.3</v>
      </c>
      <c r="AN127" s="1">
        <v>118.7</v>
      </c>
      <c r="AO127" s="3">
        <f xml:space="preserve"> IFERROR(Table1[[#This Row],[GP 2012]]/Table1[[#This Row],[Total Assets 2012]], "x")</f>
        <v>0.47547353084021371</v>
      </c>
      <c r="AP127" s="3">
        <f xml:space="preserve"> IFERROR(Table1[[#This Row],[GP 2013]]/Table1[[#This Row],[Total Assets 2013]], "x")</f>
        <v>0.48773307163886165</v>
      </c>
      <c r="AQ127" s="3">
        <f xml:space="preserve"> IFERROR(Table1[[#This Row],[GP 2014]]/Table1[[#This Row],[Total Assets 2014]], "x")</f>
        <v>0.46708463949843254</v>
      </c>
      <c r="AR127" s="3">
        <f xml:space="preserve"> IFERROR(Table1[[#This Row],[GP 2015]]/Table1[[#This Row],[Total Assets 2015]], "x")</f>
        <v>0.4493484657419084</v>
      </c>
      <c r="AS127" s="3">
        <f xml:space="preserve"> IFERROR(Table1[[#This Row],[GP 2016]]/Table1[[#This Row],[Total Assets 2016]], "x")</f>
        <v>0.46491228070175439</v>
      </c>
      <c r="AT127" s="3">
        <f xml:space="preserve"> IFERROR(Table1[[#This Row],[GP 2017]]/Table1[[#This Row],[Total Assets 2017]], "x")</f>
        <v>0.48230088495575218</v>
      </c>
      <c r="AU127" s="3">
        <f xml:space="preserve"> IFERROR(Table1[[#This Row],[GP 2018]]/Table1[[#This Row],[Total Assets 2018]], "x")</f>
        <v>0.45401262398557257</v>
      </c>
      <c r="AV127" s="3">
        <f xml:space="preserve"> IFERROR(Table1[[#This Row],[GP 2019]]/Table1[[#This Row],[Total Assets 2019]], "x")</f>
        <v>0.46039142590866727</v>
      </c>
      <c r="AW127" s="3">
        <f xml:space="preserve"> IFERROR(Table1[[#This Row],[GP 2020]]/Table1[[#This Row],[Total Assets 2020]], "x")</f>
        <v>0.52565217391304353</v>
      </c>
      <c r="AX127" s="3">
        <f xml:space="preserve"> IFERROR(Table1[[#This Row],[GP 2021]]/Table1[[#This Row],[Total Assets 2021]], "x")</f>
        <v>0.50418760469011725</v>
      </c>
      <c r="AY127" s="3">
        <f xml:space="preserve"> IFERROR(Table1[[#This Row],[GP TTM]]/Table1[[#This Row],[Total Assets TTM]], "x")</f>
        <v>0.4638529043042206</v>
      </c>
      <c r="BA127" s="3">
        <f xml:space="preserve"> IFERROR(ABS(Table1[[#This Row],[ROA 2013]]-Table1[[#This Row],[ROA 2012]]), "x")</f>
        <v>1.2259540798647939E-2</v>
      </c>
      <c r="BB127" s="3">
        <f xml:space="preserve"> IFERROR(ABS(Table1[[#This Row],[ROA 2014]]-Table1[[#This Row],[ROA 2013]]), "x")</f>
        <v>2.0648432140429107E-2</v>
      </c>
      <c r="BC127" s="3">
        <f xml:space="preserve"> IFERROR(ABS(Table1[[#This Row],[ROA 2015]]-Table1[[#This Row],[ROA 2014]]), "x")</f>
        <v>1.7736173756524143E-2</v>
      </c>
      <c r="BD127" s="3">
        <f xml:space="preserve"> IFERROR(ABS(Table1[[#This Row],[ROA 2016]]-Table1[[#This Row],[ROA 2015]]), "x")</f>
        <v>1.556381495984599E-2</v>
      </c>
      <c r="BE127" s="3">
        <f xml:space="preserve"> IFERROR(ABS(Table1[[#This Row],[ROA 2017]]-Table1[[#This Row],[ROA 2016]]), "x")</f>
        <v>1.7388604253997797E-2</v>
      </c>
      <c r="BF127" s="3">
        <f xml:space="preserve"> IFERROR(ABS(Table1[[#This Row],[ROA 2018]]-Table1[[#This Row],[ROA 2017]]), "x")</f>
        <v>2.8288260970179613E-2</v>
      </c>
      <c r="BG127" s="3">
        <f xml:space="preserve"> IFERROR(ABS(Table1[[#This Row],[ROA 2019]]-Table1[[#This Row],[ROA 2018]]), "x")</f>
        <v>6.3788019230947013E-3</v>
      </c>
      <c r="BH127" s="3">
        <f xml:space="preserve"> IFERROR(ABS(Table1[[#This Row],[ROA 2020]]-Table1[[#This Row],[ROA 2019]]), "x")</f>
        <v>6.5260748004376257E-2</v>
      </c>
      <c r="BI127" s="3">
        <f xml:space="preserve"> IFERROR(ABS(Table1[[#This Row],[ROA 2021]]-Table1[[#This Row],[ROA 2020]]), "x")</f>
        <v>2.1464569222926277E-2</v>
      </c>
      <c r="BJ127" s="3">
        <f xml:space="preserve"> IFERROR(AVERAGE(Table1[[#This Row],[ROA 2013-2012]:[ROA 2021-2020]]), "x")</f>
        <v>2.2776549558891315E-2</v>
      </c>
      <c r="BK127" s="3">
        <f>IFERROR(AVERAGE(Table1[[#This Row],[ROA 2012]:[ROA 2021]]), "x")</f>
        <v>0.47710967018743239</v>
      </c>
      <c r="BN127" s="1">
        <f>SUM(Table1[[#This Row],[B/M Rank]:[ROA Rank]])</f>
        <v>0</v>
      </c>
    </row>
    <row r="128" spans="1:66" x14ac:dyDescent="0.25">
      <c r="A128" s="1" t="s">
        <v>831</v>
      </c>
      <c r="B128" s="1" t="s">
        <v>832</v>
      </c>
      <c r="C128" s="1" t="s">
        <v>1038</v>
      </c>
      <c r="D128" s="1" t="s">
        <v>103</v>
      </c>
      <c r="E128" s="1" t="s">
        <v>102</v>
      </c>
      <c r="F128" s="1">
        <v>173.91</v>
      </c>
      <c r="G128" s="19"/>
      <c r="H128" s="19"/>
      <c r="I128" s="19"/>
      <c r="J128" s="19"/>
      <c r="K128" s="1"/>
      <c r="L128" s="19"/>
      <c r="M128" s="1">
        <v>2012</v>
      </c>
      <c r="N128" s="1">
        <v>81.2</v>
      </c>
      <c r="O128" s="1">
        <v>104.1</v>
      </c>
      <c r="P128" s="1">
        <v>111</v>
      </c>
      <c r="Q128" s="1">
        <v>98.5</v>
      </c>
      <c r="R128" s="1">
        <v>98.1</v>
      </c>
      <c r="S128" s="1">
        <v>113.6</v>
      </c>
      <c r="T128" s="1">
        <v>89.8</v>
      </c>
      <c r="U128" s="1">
        <v>89.2</v>
      </c>
      <c r="V128" s="1">
        <v>202.1</v>
      </c>
      <c r="W128" s="1">
        <v>206.3</v>
      </c>
      <c r="X128" s="1">
        <v>174.2</v>
      </c>
      <c r="Z128" s="3">
        <f xml:space="preserve"> IFERROR(AVEDEV(Table1[[#This Row],[GP 2012]:[GP 2021]]) / Table1[[#This Row],[Avg GP]], "x")</f>
        <v>0.28414440070357661</v>
      </c>
      <c r="AA128" s="2">
        <f xml:space="preserve"> IFERROR(AVERAGE(Table1[[#This Row],[GP 2012]:[GP 2021]]), "x")</f>
        <v>119.39000000000001</v>
      </c>
      <c r="AB128" s="11" t="e">
        <f>Table1[Equity]/Table1[Market Capital]</f>
        <v>#VALUE!</v>
      </c>
      <c r="AC128" s="1">
        <v>516.1</v>
      </c>
      <c r="AD128" s="1">
        <v>617.9</v>
      </c>
      <c r="AE128" s="1">
        <v>663.3</v>
      </c>
      <c r="AF128" s="1">
        <v>576.29999999999995</v>
      </c>
      <c r="AG128" s="1">
        <v>578.5</v>
      </c>
      <c r="AH128" s="1">
        <v>764.8</v>
      </c>
      <c r="AI128" s="1">
        <v>713.2</v>
      </c>
      <c r="AJ128" s="1">
        <v>617.4</v>
      </c>
      <c r="AK128" s="1">
        <v>888.6</v>
      </c>
      <c r="AL128" s="15">
        <v>1819.7</v>
      </c>
      <c r="AM128" s="1" t="s">
        <v>1035</v>
      </c>
      <c r="AN128" s="1" t="s">
        <v>1035</v>
      </c>
      <c r="AO128" s="3">
        <f xml:space="preserve"> IFERROR(Table1[[#This Row],[GP 2012]]/Table1[[#This Row],[Total Assets 2012]], "x")</f>
        <v>0.15733385002906414</v>
      </c>
      <c r="AP128" s="3">
        <f xml:space="preserve"> IFERROR(Table1[[#This Row],[GP 2013]]/Table1[[#This Row],[Total Assets 2013]], "x")</f>
        <v>0.16847386308464152</v>
      </c>
      <c r="AQ128" s="3">
        <f xml:space="preserve"> IFERROR(Table1[[#This Row],[GP 2014]]/Table1[[#This Row],[Total Assets 2014]], "x")</f>
        <v>0.16734509271822706</v>
      </c>
      <c r="AR128" s="3">
        <f xml:space="preserve"> IFERROR(Table1[[#This Row],[GP 2015]]/Table1[[#This Row],[Total Assets 2015]], "x")</f>
        <v>0.17091792469200071</v>
      </c>
      <c r="AS128" s="3">
        <f xml:space="preserve"> IFERROR(Table1[[#This Row],[GP 2016]]/Table1[[#This Row],[Total Assets 2016]], "x")</f>
        <v>0.16957649092480553</v>
      </c>
      <c r="AT128" s="3">
        <f xml:space="preserve"> IFERROR(Table1[[#This Row],[GP 2017]]/Table1[[#This Row],[Total Assets 2017]], "x")</f>
        <v>0.14853556485355648</v>
      </c>
      <c r="AU128" s="3">
        <f xml:space="preserve"> IFERROR(Table1[[#This Row],[GP 2018]]/Table1[[#This Row],[Total Assets 2018]], "x")</f>
        <v>0.12591138530566459</v>
      </c>
      <c r="AV128" s="3">
        <f xml:space="preserve"> IFERROR(Table1[[#This Row],[GP 2019]]/Table1[[#This Row],[Total Assets 2019]], "x")</f>
        <v>0.14447683835438938</v>
      </c>
      <c r="AW128" s="3">
        <f xml:space="preserve"> IFERROR(Table1[[#This Row],[GP 2020]]/Table1[[#This Row],[Total Assets 2020]], "x")</f>
        <v>0.22743641683547153</v>
      </c>
      <c r="AX128" s="3">
        <f xml:space="preserve"> IFERROR(Table1[[#This Row],[GP 2021]]/Table1[[#This Row],[Total Assets 2021]], "x")</f>
        <v>0.11337033576963236</v>
      </c>
      <c r="AY128" s="3" t="str">
        <f xml:space="preserve"> IFERROR(Table1[[#This Row],[GP TTM]]/Table1[[#This Row],[Total Assets TTM]], "x")</f>
        <v>x</v>
      </c>
      <c r="BA128" s="3">
        <f xml:space="preserve"> IFERROR(ABS(Table1[[#This Row],[ROA 2013]]-Table1[[#This Row],[ROA 2012]]), "x")</f>
        <v>1.114001305557738E-2</v>
      </c>
      <c r="BB128" s="3">
        <f xml:space="preserve"> IFERROR(ABS(Table1[[#This Row],[ROA 2014]]-Table1[[#This Row],[ROA 2013]]), "x")</f>
        <v>1.1287703664144555E-3</v>
      </c>
      <c r="BC128" s="3">
        <f xml:space="preserve"> IFERROR(ABS(Table1[[#This Row],[ROA 2015]]-Table1[[#This Row],[ROA 2014]]), "x")</f>
        <v>3.5728319737736436E-3</v>
      </c>
      <c r="BD128" s="3">
        <f xml:space="preserve"> IFERROR(ABS(Table1[[#This Row],[ROA 2016]]-Table1[[#This Row],[ROA 2015]]), "x")</f>
        <v>1.3414337671951715E-3</v>
      </c>
      <c r="BE128" s="3">
        <f xml:space="preserve"> IFERROR(ABS(Table1[[#This Row],[ROA 2017]]-Table1[[#This Row],[ROA 2016]]), "x")</f>
        <v>2.104092607124905E-2</v>
      </c>
      <c r="BF128" s="3">
        <f xml:space="preserve"> IFERROR(ABS(Table1[[#This Row],[ROA 2018]]-Table1[[#This Row],[ROA 2017]]), "x")</f>
        <v>2.2624179547891893E-2</v>
      </c>
      <c r="BG128" s="3">
        <f xml:space="preserve"> IFERROR(ABS(Table1[[#This Row],[ROA 2019]]-Table1[[#This Row],[ROA 2018]]), "x")</f>
        <v>1.8565453048724784E-2</v>
      </c>
      <c r="BH128" s="3">
        <f xml:space="preserve"> IFERROR(ABS(Table1[[#This Row],[ROA 2020]]-Table1[[#This Row],[ROA 2019]]), "x")</f>
        <v>8.2959578481082152E-2</v>
      </c>
      <c r="BI128" s="3">
        <f xml:space="preserve"> IFERROR(ABS(Table1[[#This Row],[ROA 2021]]-Table1[[#This Row],[ROA 2020]]), "x")</f>
        <v>0.11406608106583917</v>
      </c>
      <c r="BJ128" s="3">
        <f xml:space="preserve"> IFERROR(AVERAGE(Table1[[#This Row],[ROA 2013-2012]:[ROA 2021-2020]]), "x")</f>
        <v>3.071547415308308E-2</v>
      </c>
      <c r="BK128" s="3">
        <f>IFERROR(AVERAGE(Table1[[#This Row],[ROA 2012]:[ROA 2021]]), "x")</f>
        <v>0.15933777625674531</v>
      </c>
      <c r="BN128" s="1">
        <f>SUM(Table1[[#This Row],[B/M Rank]:[ROA Rank]])</f>
        <v>0</v>
      </c>
    </row>
    <row r="129" spans="1:66" x14ac:dyDescent="0.25">
      <c r="A129" s="1" t="s">
        <v>713</v>
      </c>
      <c r="B129" s="1" t="s">
        <v>714</v>
      </c>
      <c r="C129" s="1" t="s">
        <v>525</v>
      </c>
      <c r="D129" s="1" t="s">
        <v>11</v>
      </c>
      <c r="E129" s="1" t="s">
        <v>102</v>
      </c>
      <c r="F129" s="1">
        <v>174.3</v>
      </c>
      <c r="G129" s="19"/>
      <c r="H129" s="19"/>
      <c r="I129" s="19"/>
      <c r="J129" s="19"/>
      <c r="K129" s="1"/>
      <c r="L129" s="19"/>
      <c r="M129" s="1">
        <v>2012</v>
      </c>
      <c r="N129" s="1">
        <v>2</v>
      </c>
      <c r="O129" s="1">
        <v>10.4</v>
      </c>
      <c r="P129" s="1">
        <v>2.5</v>
      </c>
      <c r="Q129" s="1">
        <v>1.6</v>
      </c>
      <c r="R129" s="1">
        <v>1.3</v>
      </c>
      <c r="S129" s="1">
        <v>1.1000000000000001</v>
      </c>
      <c r="T129" s="1">
        <v>1.6</v>
      </c>
      <c r="U129" s="1">
        <v>3.8</v>
      </c>
      <c r="V129" s="1">
        <v>3.1</v>
      </c>
      <c r="W129" s="1">
        <v>-2.7</v>
      </c>
      <c r="X129" s="1">
        <v>6.9</v>
      </c>
      <c r="Z129" s="3">
        <f xml:space="preserve"> IFERROR(AVEDEV(Table1[[#This Row],[GP 2012]:[GP 2021]]) / Table1[[#This Row],[Avg GP]], "x")</f>
        <v>0.80323886639676112</v>
      </c>
      <c r="AA129" s="2">
        <f xml:space="preserve"> IFERROR(AVERAGE(Table1[[#This Row],[GP 2012]:[GP 2021]]), "x")</f>
        <v>2.4700000000000006</v>
      </c>
      <c r="AB129" s="11">
        <f>Table1[Equity]/Table1[Market Capital]</f>
        <v>-9.1795754446356848E-3</v>
      </c>
      <c r="AC129" s="1">
        <v>37.700000000000003</v>
      </c>
      <c r="AD129" s="1">
        <v>22.3</v>
      </c>
      <c r="AE129" s="1">
        <v>15</v>
      </c>
      <c r="AF129" s="1">
        <v>12.1</v>
      </c>
      <c r="AG129" s="1">
        <v>15.2</v>
      </c>
      <c r="AH129" s="1">
        <v>41.5</v>
      </c>
      <c r="AI129" s="1">
        <v>31.2</v>
      </c>
      <c r="AJ129" s="1">
        <v>23</v>
      </c>
      <c r="AK129" s="1">
        <v>19.600000000000001</v>
      </c>
      <c r="AL129" s="1">
        <v>21.7</v>
      </c>
      <c r="AM129" s="1">
        <v>33.9</v>
      </c>
      <c r="AN129" s="1">
        <v>-1.6</v>
      </c>
      <c r="AO129" s="3">
        <f xml:space="preserve"> IFERROR(Table1[[#This Row],[GP 2012]]/Table1[[#This Row],[Total Assets 2012]], "x")</f>
        <v>5.305039787798408E-2</v>
      </c>
      <c r="AP129" s="3">
        <f xml:space="preserve"> IFERROR(Table1[[#This Row],[GP 2013]]/Table1[[#This Row],[Total Assets 2013]], "x")</f>
        <v>0.46636771300448432</v>
      </c>
      <c r="AQ129" s="3">
        <f xml:space="preserve"> IFERROR(Table1[[#This Row],[GP 2014]]/Table1[[#This Row],[Total Assets 2014]], "x")</f>
        <v>0.16666666666666666</v>
      </c>
      <c r="AR129" s="3">
        <f xml:space="preserve"> IFERROR(Table1[[#This Row],[GP 2015]]/Table1[[#This Row],[Total Assets 2015]], "x")</f>
        <v>0.13223140495867769</v>
      </c>
      <c r="AS129" s="3">
        <f xml:space="preserve"> IFERROR(Table1[[#This Row],[GP 2016]]/Table1[[#This Row],[Total Assets 2016]], "x")</f>
        <v>8.5526315789473686E-2</v>
      </c>
      <c r="AT129" s="3">
        <f xml:space="preserve"> IFERROR(Table1[[#This Row],[GP 2017]]/Table1[[#This Row],[Total Assets 2017]], "x")</f>
        <v>2.6506024096385545E-2</v>
      </c>
      <c r="AU129" s="3">
        <f xml:space="preserve"> IFERROR(Table1[[#This Row],[GP 2018]]/Table1[[#This Row],[Total Assets 2018]], "x")</f>
        <v>5.1282051282051287E-2</v>
      </c>
      <c r="AV129" s="3">
        <f xml:space="preserve"> IFERROR(Table1[[#This Row],[GP 2019]]/Table1[[#This Row],[Total Assets 2019]], "x")</f>
        <v>0.16521739130434782</v>
      </c>
      <c r="AW129" s="3">
        <f xml:space="preserve"> IFERROR(Table1[[#This Row],[GP 2020]]/Table1[[#This Row],[Total Assets 2020]], "x")</f>
        <v>0.15816326530612243</v>
      </c>
      <c r="AX129" s="3">
        <f xml:space="preserve"> IFERROR(Table1[[#This Row],[GP 2021]]/Table1[[#This Row],[Total Assets 2021]], "x")</f>
        <v>-0.12442396313364057</v>
      </c>
      <c r="AY129" s="3">
        <f xml:space="preserve"> IFERROR(Table1[[#This Row],[GP TTM]]/Table1[[#This Row],[Total Assets TTM]], "x")</f>
        <v>0.20353982300884957</v>
      </c>
      <c r="BA129" s="3">
        <f xml:space="preserve"> IFERROR(ABS(Table1[[#This Row],[ROA 2013]]-Table1[[#This Row],[ROA 2012]]), "x")</f>
        <v>0.41331731512650022</v>
      </c>
      <c r="BB129" s="3">
        <f xml:space="preserve"> IFERROR(ABS(Table1[[#This Row],[ROA 2014]]-Table1[[#This Row],[ROA 2013]]), "x")</f>
        <v>0.29970104633781769</v>
      </c>
      <c r="BC129" s="3">
        <f xml:space="preserve"> IFERROR(ABS(Table1[[#This Row],[ROA 2015]]-Table1[[#This Row],[ROA 2014]]), "x")</f>
        <v>3.4435261707988968E-2</v>
      </c>
      <c r="BD129" s="3">
        <f xml:space="preserve"> IFERROR(ABS(Table1[[#This Row],[ROA 2016]]-Table1[[#This Row],[ROA 2015]]), "x")</f>
        <v>4.6705089169204003E-2</v>
      </c>
      <c r="BE129" s="3">
        <f xml:space="preserve"> IFERROR(ABS(Table1[[#This Row],[ROA 2017]]-Table1[[#This Row],[ROA 2016]]), "x")</f>
        <v>5.9020291693088145E-2</v>
      </c>
      <c r="BF129" s="3">
        <f xml:space="preserve"> IFERROR(ABS(Table1[[#This Row],[ROA 2018]]-Table1[[#This Row],[ROA 2017]]), "x")</f>
        <v>2.4776027185665742E-2</v>
      </c>
      <c r="BG129" s="3">
        <f xml:space="preserve"> IFERROR(ABS(Table1[[#This Row],[ROA 2019]]-Table1[[#This Row],[ROA 2018]]), "x")</f>
        <v>0.11393534002229652</v>
      </c>
      <c r="BH129" s="3">
        <f xml:space="preserve"> IFERROR(ABS(Table1[[#This Row],[ROA 2020]]-Table1[[#This Row],[ROA 2019]]), "x")</f>
        <v>7.0541259982253857E-3</v>
      </c>
      <c r="BI129" s="3">
        <f xml:space="preserve"> IFERROR(ABS(Table1[[#This Row],[ROA 2021]]-Table1[[#This Row],[ROA 2020]]), "x")</f>
        <v>0.28258722843976303</v>
      </c>
      <c r="BJ129" s="3">
        <f xml:space="preserve"> IFERROR(AVERAGE(Table1[[#This Row],[ROA 2013-2012]:[ROA 2021-2020]]), "x")</f>
        <v>0.14239241396450553</v>
      </c>
      <c r="BK129" s="3">
        <f>IFERROR(AVERAGE(Table1[[#This Row],[ROA 2012]:[ROA 2021]]), "x")</f>
        <v>0.1180587267152553</v>
      </c>
      <c r="BN129" s="1">
        <f>SUM(Table1[[#This Row],[B/M Rank]:[ROA Rank]])</f>
        <v>0</v>
      </c>
    </row>
    <row r="130" spans="1:66" x14ac:dyDescent="0.25">
      <c r="A130" s="1" t="s">
        <v>255</v>
      </c>
      <c r="B130" s="1" t="s">
        <v>256</v>
      </c>
      <c r="C130" s="1" t="s">
        <v>158</v>
      </c>
      <c r="D130" s="1" t="s">
        <v>106</v>
      </c>
      <c r="E130" s="1" t="s">
        <v>102</v>
      </c>
      <c r="F130" s="1">
        <v>176.23</v>
      </c>
      <c r="G130" s="19"/>
      <c r="H130" s="19"/>
      <c r="I130" s="19"/>
      <c r="J130" s="19"/>
      <c r="K130" s="1"/>
      <c r="L130" s="19"/>
      <c r="M130" s="1">
        <v>2017</v>
      </c>
      <c r="S130" s="1">
        <v>28.3</v>
      </c>
      <c r="T130" s="1">
        <v>35.1</v>
      </c>
      <c r="U130" s="1">
        <v>40.4</v>
      </c>
      <c r="V130" s="1">
        <v>49.8</v>
      </c>
      <c r="W130" s="1">
        <v>52.3</v>
      </c>
      <c r="X130" s="1">
        <v>49.3</v>
      </c>
      <c r="Z130" s="3">
        <f xml:space="preserve"> IFERROR(AVEDEV(Table1[[#This Row],[GP 2012]:[GP 2021]]) / Table1[[#This Row],[Avg GP]], "x")</f>
        <v>0.19174356483729965</v>
      </c>
      <c r="AA130" s="2">
        <f xml:space="preserve"> IFERROR(AVERAGE(Table1[[#This Row],[GP 2012]:[GP 2021]]), "x")</f>
        <v>41.180000000000007</v>
      </c>
      <c r="AB130" s="11">
        <f>Table1[Equity]/Table1[Market Capital]</f>
        <v>1.3329172104635989</v>
      </c>
      <c r="AH130" s="1">
        <v>59.8</v>
      </c>
      <c r="AI130" s="1">
        <v>60.7</v>
      </c>
      <c r="AJ130" s="1">
        <v>120.6</v>
      </c>
      <c r="AK130" s="1">
        <v>122.7</v>
      </c>
      <c r="AL130" s="1">
        <v>325.3</v>
      </c>
      <c r="AM130" s="1">
        <v>328.9</v>
      </c>
      <c r="AN130" s="1">
        <v>234.9</v>
      </c>
      <c r="AO130" s="3" t="str">
        <f xml:space="preserve"> IFERROR(Table1[[#This Row],[GP 2012]]/Table1[[#This Row],[Total Assets 2012]], "x")</f>
        <v>x</v>
      </c>
      <c r="AP130" s="3" t="str">
        <f xml:space="preserve"> IFERROR(Table1[[#This Row],[GP 2013]]/Table1[[#This Row],[Total Assets 2013]], "x")</f>
        <v>x</v>
      </c>
      <c r="AQ130" s="3" t="str">
        <f xml:space="preserve"> IFERROR(Table1[[#This Row],[GP 2014]]/Table1[[#This Row],[Total Assets 2014]], "x")</f>
        <v>x</v>
      </c>
      <c r="AR130" s="3" t="str">
        <f xml:space="preserve"> IFERROR(Table1[[#This Row],[GP 2015]]/Table1[[#This Row],[Total Assets 2015]], "x")</f>
        <v>x</v>
      </c>
      <c r="AS130" s="3" t="str">
        <f xml:space="preserve"> IFERROR(Table1[[#This Row],[GP 2016]]/Table1[[#This Row],[Total Assets 2016]], "x")</f>
        <v>x</v>
      </c>
      <c r="AT130" s="3">
        <f xml:space="preserve"> IFERROR(Table1[[#This Row],[GP 2017]]/Table1[[#This Row],[Total Assets 2017]], "x")</f>
        <v>0.47324414715719065</v>
      </c>
      <c r="AU130" s="3">
        <f xml:space="preserve"> IFERROR(Table1[[#This Row],[GP 2018]]/Table1[[#This Row],[Total Assets 2018]], "x")</f>
        <v>0.57825370675453047</v>
      </c>
      <c r="AV130" s="3">
        <f xml:space="preserve"> IFERROR(Table1[[#This Row],[GP 2019]]/Table1[[#This Row],[Total Assets 2019]], "x")</f>
        <v>0.33499170812603651</v>
      </c>
      <c r="AW130" s="3">
        <f xml:space="preserve"> IFERROR(Table1[[#This Row],[GP 2020]]/Table1[[#This Row],[Total Assets 2020]], "x")</f>
        <v>0.40586797066014668</v>
      </c>
      <c r="AX130" s="3">
        <f xml:space="preserve"> IFERROR(Table1[[#This Row],[GP 2021]]/Table1[[#This Row],[Total Assets 2021]], "x")</f>
        <v>0.16077466953581307</v>
      </c>
      <c r="AY130" s="3">
        <f xml:space="preserve"> IFERROR(Table1[[#This Row],[GP TTM]]/Table1[[#This Row],[Total Assets TTM]], "x")</f>
        <v>0.14989358467619338</v>
      </c>
      <c r="BA130" s="3" t="str">
        <f xml:space="preserve"> IFERROR(ABS(Table1[[#This Row],[ROA 2013]]-Table1[[#This Row],[ROA 2012]]), "x")</f>
        <v>x</v>
      </c>
      <c r="BB130" s="3" t="str">
        <f xml:space="preserve"> IFERROR(ABS(Table1[[#This Row],[ROA 2014]]-Table1[[#This Row],[ROA 2013]]), "x")</f>
        <v>x</v>
      </c>
      <c r="BC130" s="3" t="str">
        <f xml:space="preserve"> IFERROR(ABS(Table1[[#This Row],[ROA 2015]]-Table1[[#This Row],[ROA 2014]]), "x")</f>
        <v>x</v>
      </c>
      <c r="BD130" s="3" t="str">
        <f xml:space="preserve"> IFERROR(ABS(Table1[[#This Row],[ROA 2016]]-Table1[[#This Row],[ROA 2015]]), "x")</f>
        <v>x</v>
      </c>
      <c r="BE130" s="3" t="str">
        <f xml:space="preserve"> IFERROR(ABS(Table1[[#This Row],[ROA 2017]]-Table1[[#This Row],[ROA 2016]]), "x")</f>
        <v>x</v>
      </c>
      <c r="BF130" s="3">
        <f xml:space="preserve"> IFERROR(ABS(Table1[[#This Row],[ROA 2018]]-Table1[[#This Row],[ROA 2017]]), "x")</f>
        <v>0.10500955959733982</v>
      </c>
      <c r="BG130" s="3">
        <f xml:space="preserve"> IFERROR(ABS(Table1[[#This Row],[ROA 2019]]-Table1[[#This Row],[ROA 2018]]), "x")</f>
        <v>0.24326199862849396</v>
      </c>
      <c r="BH130" s="3">
        <f xml:space="preserve"> IFERROR(ABS(Table1[[#This Row],[ROA 2020]]-Table1[[#This Row],[ROA 2019]]), "x")</f>
        <v>7.0876262534110168E-2</v>
      </c>
      <c r="BI130" s="3">
        <f xml:space="preserve"> IFERROR(ABS(Table1[[#This Row],[ROA 2021]]-Table1[[#This Row],[ROA 2020]]), "x")</f>
        <v>0.24509330112433361</v>
      </c>
      <c r="BJ130" s="3">
        <f xml:space="preserve"> IFERROR(AVERAGE(Table1[[#This Row],[ROA 2013-2012]:[ROA 2021-2020]]), "x")</f>
        <v>0.16606028047106938</v>
      </c>
      <c r="BK130" s="3">
        <f>IFERROR(AVERAGE(Table1[[#This Row],[ROA 2012]:[ROA 2021]]), "x")</f>
        <v>0.39062644044674349</v>
      </c>
      <c r="BN130" s="1">
        <f>SUM(Table1[[#This Row],[B/M Rank]:[ROA Rank]])</f>
        <v>0</v>
      </c>
    </row>
    <row r="131" spans="1:66" x14ac:dyDescent="0.25">
      <c r="A131" s="1" t="s">
        <v>764</v>
      </c>
      <c r="B131" s="1" t="s">
        <v>765</v>
      </c>
      <c r="C131" s="1" t="s">
        <v>201</v>
      </c>
      <c r="D131" s="1" t="s">
        <v>110</v>
      </c>
      <c r="E131" s="1" t="s">
        <v>102</v>
      </c>
      <c r="F131" s="1">
        <v>176.28</v>
      </c>
      <c r="G131" s="19"/>
      <c r="H131" s="19"/>
      <c r="I131" s="19"/>
      <c r="J131" s="19"/>
      <c r="K131" s="1"/>
      <c r="L131" s="19"/>
      <c r="M131" s="1">
        <v>2012</v>
      </c>
      <c r="N131" s="1">
        <v>58.6</v>
      </c>
      <c r="O131" s="1">
        <v>46.9</v>
      </c>
      <c r="P131" s="1">
        <v>41.5</v>
      </c>
      <c r="Q131" s="1">
        <v>28.9</v>
      </c>
      <c r="R131" s="1">
        <v>37.1</v>
      </c>
      <c r="S131" s="1">
        <v>39</v>
      </c>
      <c r="T131" s="1">
        <v>19</v>
      </c>
      <c r="U131" s="1">
        <v>20.8</v>
      </c>
      <c r="V131" s="1">
        <v>38.6</v>
      </c>
      <c r="W131" s="1">
        <v>58.6</v>
      </c>
      <c r="X131" s="1">
        <v>63.3</v>
      </c>
      <c r="Z131" s="3">
        <f xml:space="preserve"> IFERROR(AVEDEV(Table1[[#This Row],[GP 2012]:[GP 2021]]) / Table1[[#This Row],[Avg GP]], "x")</f>
        <v>0.25758354755784058</v>
      </c>
      <c r="AA131" s="2">
        <f xml:space="preserve"> IFERROR(AVERAGE(Table1[[#This Row],[GP 2012]:[GP 2021]]), "x")</f>
        <v>38.900000000000006</v>
      </c>
      <c r="AB131" s="11">
        <f>Table1[Equity]/Table1[Market Capital]</f>
        <v>0.37156796006353526</v>
      </c>
      <c r="AC131" s="1">
        <v>67.400000000000006</v>
      </c>
      <c r="AD131" s="1">
        <v>58.9</v>
      </c>
      <c r="AE131" s="1">
        <v>61</v>
      </c>
      <c r="AF131" s="1">
        <v>62.4</v>
      </c>
      <c r="AG131" s="1">
        <v>62.6</v>
      </c>
      <c r="AH131" s="1">
        <v>66.099999999999994</v>
      </c>
      <c r="AI131" s="1">
        <v>65.7</v>
      </c>
      <c r="AJ131" s="1">
        <v>68.099999999999994</v>
      </c>
      <c r="AK131" s="1">
        <v>77</v>
      </c>
      <c r="AL131" s="1">
        <v>96.3</v>
      </c>
      <c r="AM131" s="1">
        <v>111.7</v>
      </c>
      <c r="AN131" s="1">
        <v>65.5</v>
      </c>
      <c r="AO131" s="3">
        <f xml:space="preserve"> IFERROR(Table1[[#This Row],[GP 2012]]/Table1[[#This Row],[Total Assets 2012]], "x")</f>
        <v>0.86943620178041536</v>
      </c>
      <c r="AP131" s="3">
        <f xml:space="preserve"> IFERROR(Table1[[#This Row],[GP 2013]]/Table1[[#This Row],[Total Assets 2013]], "x")</f>
        <v>0.79626485568760608</v>
      </c>
      <c r="AQ131" s="3">
        <f xml:space="preserve"> IFERROR(Table1[[#This Row],[GP 2014]]/Table1[[#This Row],[Total Assets 2014]], "x")</f>
        <v>0.68032786885245899</v>
      </c>
      <c r="AR131" s="3">
        <f xml:space="preserve"> IFERROR(Table1[[#This Row],[GP 2015]]/Table1[[#This Row],[Total Assets 2015]], "x")</f>
        <v>0.46314102564102561</v>
      </c>
      <c r="AS131" s="3">
        <f xml:space="preserve"> IFERROR(Table1[[#This Row],[GP 2016]]/Table1[[#This Row],[Total Assets 2016]], "x")</f>
        <v>0.59265175718849838</v>
      </c>
      <c r="AT131" s="3">
        <f xml:space="preserve"> IFERROR(Table1[[#This Row],[GP 2017]]/Table1[[#This Row],[Total Assets 2017]], "x")</f>
        <v>0.59001512859304095</v>
      </c>
      <c r="AU131" s="3">
        <f xml:space="preserve"> IFERROR(Table1[[#This Row],[GP 2018]]/Table1[[#This Row],[Total Assets 2018]], "x")</f>
        <v>0.28919330289193301</v>
      </c>
      <c r="AV131" s="3">
        <f xml:space="preserve"> IFERROR(Table1[[#This Row],[GP 2019]]/Table1[[#This Row],[Total Assets 2019]], "x")</f>
        <v>0.30543318649045526</v>
      </c>
      <c r="AW131" s="3">
        <f xml:space="preserve"> IFERROR(Table1[[#This Row],[GP 2020]]/Table1[[#This Row],[Total Assets 2020]], "x")</f>
        <v>0.50129870129870135</v>
      </c>
      <c r="AX131" s="3">
        <f xml:space="preserve"> IFERROR(Table1[[#This Row],[GP 2021]]/Table1[[#This Row],[Total Assets 2021]], "x")</f>
        <v>0.60851505711318798</v>
      </c>
      <c r="AY131" s="3">
        <f xml:space="preserve"> IFERROR(Table1[[#This Row],[GP TTM]]/Table1[[#This Row],[Total Assets TTM]], "x")</f>
        <v>0.56669650850492381</v>
      </c>
      <c r="BA131" s="3">
        <f xml:space="preserve"> IFERROR(ABS(Table1[[#This Row],[ROA 2013]]-Table1[[#This Row],[ROA 2012]]), "x")</f>
        <v>7.3171346092809286E-2</v>
      </c>
      <c r="BB131" s="3">
        <f xml:space="preserve"> IFERROR(ABS(Table1[[#This Row],[ROA 2014]]-Table1[[#This Row],[ROA 2013]]), "x")</f>
        <v>0.11593698683514708</v>
      </c>
      <c r="BC131" s="3">
        <f xml:space="preserve"> IFERROR(ABS(Table1[[#This Row],[ROA 2015]]-Table1[[#This Row],[ROA 2014]]), "x")</f>
        <v>0.21718684321143339</v>
      </c>
      <c r="BD131" s="3">
        <f xml:space="preserve"> IFERROR(ABS(Table1[[#This Row],[ROA 2016]]-Table1[[#This Row],[ROA 2015]]), "x")</f>
        <v>0.12951073154747278</v>
      </c>
      <c r="BE131" s="3">
        <f xml:space="preserve"> IFERROR(ABS(Table1[[#This Row],[ROA 2017]]-Table1[[#This Row],[ROA 2016]]), "x")</f>
        <v>2.6366285954574353E-3</v>
      </c>
      <c r="BF131" s="3">
        <f xml:space="preserve"> IFERROR(ABS(Table1[[#This Row],[ROA 2018]]-Table1[[#This Row],[ROA 2017]]), "x")</f>
        <v>0.30082182570110794</v>
      </c>
      <c r="BG131" s="3">
        <f xml:space="preserve"> IFERROR(ABS(Table1[[#This Row],[ROA 2019]]-Table1[[#This Row],[ROA 2018]]), "x")</f>
        <v>1.6239883598522242E-2</v>
      </c>
      <c r="BH131" s="3">
        <f xml:space="preserve"> IFERROR(ABS(Table1[[#This Row],[ROA 2020]]-Table1[[#This Row],[ROA 2019]]), "x")</f>
        <v>0.1958655148082461</v>
      </c>
      <c r="BI131" s="3">
        <f xml:space="preserve"> IFERROR(ABS(Table1[[#This Row],[ROA 2021]]-Table1[[#This Row],[ROA 2020]]), "x")</f>
        <v>0.10721635581448663</v>
      </c>
      <c r="BJ131" s="3">
        <f xml:space="preserve"> IFERROR(AVERAGE(Table1[[#This Row],[ROA 2013-2012]:[ROA 2021-2020]]), "x")</f>
        <v>0.12873179068940921</v>
      </c>
      <c r="BK131" s="3">
        <f>IFERROR(AVERAGE(Table1[[#This Row],[ROA 2012]:[ROA 2021]]), "x")</f>
        <v>0.56962770855373224</v>
      </c>
      <c r="BN131" s="1">
        <f>SUM(Table1[[#This Row],[B/M Rank]:[ROA Rank]])</f>
        <v>0</v>
      </c>
    </row>
    <row r="132" spans="1:66" x14ac:dyDescent="0.25">
      <c r="A132" s="1" t="s">
        <v>701</v>
      </c>
      <c r="B132" s="1" t="s">
        <v>702</v>
      </c>
      <c r="C132" s="1" t="s">
        <v>201</v>
      </c>
      <c r="D132" s="1" t="s">
        <v>110</v>
      </c>
      <c r="E132" s="1" t="s">
        <v>102</v>
      </c>
      <c r="F132" s="1">
        <v>181.01</v>
      </c>
      <c r="G132" s="19"/>
      <c r="H132" s="19"/>
      <c r="I132" s="19"/>
      <c r="J132" s="19"/>
      <c r="K132" s="1"/>
      <c r="L132" s="19"/>
      <c r="M132" s="1">
        <v>2012</v>
      </c>
      <c r="N132" s="1">
        <v>25.2</v>
      </c>
      <c r="O132" s="1">
        <v>28.8</v>
      </c>
      <c r="P132" s="1">
        <v>31.3</v>
      </c>
      <c r="Q132" s="1">
        <v>35.1</v>
      </c>
      <c r="R132" s="1">
        <v>39.799999999999997</v>
      </c>
      <c r="S132" s="1">
        <v>45.5</v>
      </c>
      <c r="T132" s="1">
        <v>46.9</v>
      </c>
      <c r="U132" s="1">
        <v>49.5</v>
      </c>
      <c r="V132" s="1">
        <v>56.5</v>
      </c>
      <c r="W132" s="1">
        <v>56.2</v>
      </c>
      <c r="X132" s="1">
        <v>56.9</v>
      </c>
      <c r="Z132" s="3">
        <f xml:space="preserve"> IFERROR(AVEDEV(Table1[[#This Row],[GP 2012]:[GP 2021]]) / Table1[[#This Row],[Avg GP]], "x")</f>
        <v>0.22757955641272903</v>
      </c>
      <c r="AA132" s="2">
        <f xml:space="preserve"> IFERROR(AVERAGE(Table1[[#This Row],[GP 2012]:[GP 2021]]), "x")</f>
        <v>41.480000000000004</v>
      </c>
      <c r="AB132" s="11">
        <f>Table1[Equity]/Table1[Market Capital]</f>
        <v>0.36517319485111316</v>
      </c>
      <c r="AC132" s="1">
        <v>66.7</v>
      </c>
      <c r="AD132" s="1">
        <v>81.400000000000006</v>
      </c>
      <c r="AE132" s="1">
        <v>85.2</v>
      </c>
      <c r="AF132" s="1">
        <v>89.2</v>
      </c>
      <c r="AG132" s="1">
        <v>91.9</v>
      </c>
      <c r="AH132" s="1">
        <v>99.4</v>
      </c>
      <c r="AI132" s="1">
        <v>95.1</v>
      </c>
      <c r="AJ132" s="1">
        <v>104.5</v>
      </c>
      <c r="AK132" s="1">
        <v>115.5</v>
      </c>
      <c r="AL132" s="1">
        <v>116</v>
      </c>
      <c r="AM132" s="1">
        <v>125.2</v>
      </c>
      <c r="AN132" s="1">
        <v>66.099999999999994</v>
      </c>
      <c r="AO132" s="3">
        <f xml:space="preserve"> IFERROR(Table1[[#This Row],[GP 2012]]/Table1[[#This Row],[Total Assets 2012]], "x")</f>
        <v>0.37781109445277361</v>
      </c>
      <c r="AP132" s="3">
        <f xml:space="preserve"> IFERROR(Table1[[#This Row],[GP 2013]]/Table1[[#This Row],[Total Assets 2013]], "x")</f>
        <v>0.35380835380835379</v>
      </c>
      <c r="AQ132" s="3">
        <f xml:space="preserve"> IFERROR(Table1[[#This Row],[GP 2014]]/Table1[[#This Row],[Total Assets 2014]], "x")</f>
        <v>0.36737089201877932</v>
      </c>
      <c r="AR132" s="3">
        <f xml:space="preserve"> IFERROR(Table1[[#This Row],[GP 2015]]/Table1[[#This Row],[Total Assets 2015]], "x")</f>
        <v>0.39349775784753366</v>
      </c>
      <c r="AS132" s="3">
        <f xml:space="preserve"> IFERROR(Table1[[#This Row],[GP 2016]]/Table1[[#This Row],[Total Assets 2016]], "x")</f>
        <v>0.43307943416757338</v>
      </c>
      <c r="AT132" s="3">
        <f xml:space="preserve"> IFERROR(Table1[[#This Row],[GP 2017]]/Table1[[#This Row],[Total Assets 2017]], "x")</f>
        <v>0.45774647887323944</v>
      </c>
      <c r="AU132" s="3">
        <f xml:space="preserve"> IFERROR(Table1[[#This Row],[GP 2018]]/Table1[[#This Row],[Total Assets 2018]], "x")</f>
        <v>0.49316508937960041</v>
      </c>
      <c r="AV132" s="3">
        <f xml:space="preserve"> IFERROR(Table1[[#This Row],[GP 2019]]/Table1[[#This Row],[Total Assets 2019]], "x")</f>
        <v>0.47368421052631576</v>
      </c>
      <c r="AW132" s="3">
        <f xml:space="preserve"> IFERROR(Table1[[#This Row],[GP 2020]]/Table1[[#This Row],[Total Assets 2020]], "x")</f>
        <v>0.48917748917748916</v>
      </c>
      <c r="AX132" s="3">
        <f xml:space="preserve"> IFERROR(Table1[[#This Row],[GP 2021]]/Table1[[#This Row],[Total Assets 2021]], "x")</f>
        <v>0.48448275862068968</v>
      </c>
      <c r="AY132" s="3">
        <f xml:space="preserve"> IFERROR(Table1[[#This Row],[GP TTM]]/Table1[[#This Row],[Total Assets TTM]], "x")</f>
        <v>0.45447284345047922</v>
      </c>
      <c r="BA132" s="3">
        <f xml:space="preserve"> IFERROR(ABS(Table1[[#This Row],[ROA 2013]]-Table1[[#This Row],[ROA 2012]]), "x")</f>
        <v>2.4002740644419818E-2</v>
      </c>
      <c r="BB132" s="3">
        <f xml:space="preserve"> IFERROR(ABS(Table1[[#This Row],[ROA 2014]]-Table1[[#This Row],[ROA 2013]]), "x")</f>
        <v>1.3562538210425523E-2</v>
      </c>
      <c r="BC132" s="3">
        <f xml:space="preserve"> IFERROR(ABS(Table1[[#This Row],[ROA 2015]]-Table1[[#This Row],[ROA 2014]]), "x")</f>
        <v>2.6126865828754342E-2</v>
      </c>
      <c r="BD132" s="3">
        <f xml:space="preserve"> IFERROR(ABS(Table1[[#This Row],[ROA 2016]]-Table1[[#This Row],[ROA 2015]]), "x")</f>
        <v>3.9581676320039727E-2</v>
      </c>
      <c r="BE132" s="3">
        <f xml:space="preserve"> IFERROR(ABS(Table1[[#This Row],[ROA 2017]]-Table1[[#This Row],[ROA 2016]]), "x")</f>
        <v>2.4667044705666052E-2</v>
      </c>
      <c r="BF132" s="3">
        <f xml:space="preserve"> IFERROR(ABS(Table1[[#This Row],[ROA 2018]]-Table1[[#This Row],[ROA 2017]]), "x")</f>
        <v>3.541861050636097E-2</v>
      </c>
      <c r="BG132" s="3">
        <f xml:space="preserve"> IFERROR(ABS(Table1[[#This Row],[ROA 2019]]-Table1[[#This Row],[ROA 2018]]), "x")</f>
        <v>1.9480878853284644E-2</v>
      </c>
      <c r="BH132" s="3">
        <f xml:space="preserve"> IFERROR(ABS(Table1[[#This Row],[ROA 2020]]-Table1[[#This Row],[ROA 2019]]), "x")</f>
        <v>1.5493278651173392E-2</v>
      </c>
      <c r="BI132" s="3">
        <f xml:space="preserve"> IFERROR(ABS(Table1[[#This Row],[ROA 2021]]-Table1[[#This Row],[ROA 2020]]), "x")</f>
        <v>4.6947305567994757E-3</v>
      </c>
      <c r="BJ132" s="3">
        <f xml:space="preserve"> IFERROR(AVERAGE(Table1[[#This Row],[ROA 2013-2012]:[ROA 2021-2020]]), "x")</f>
        <v>2.2558707141880439E-2</v>
      </c>
      <c r="BK132" s="3">
        <f>IFERROR(AVERAGE(Table1[[#This Row],[ROA 2012]:[ROA 2021]]), "x")</f>
        <v>0.43238235588723484</v>
      </c>
      <c r="BN132" s="1">
        <f>SUM(Table1[[#This Row],[B/M Rank]:[ROA Rank]])</f>
        <v>0</v>
      </c>
    </row>
    <row r="133" spans="1:66" x14ac:dyDescent="0.25">
      <c r="A133" s="1" t="s">
        <v>693</v>
      </c>
      <c r="B133" s="1" t="s">
        <v>694</v>
      </c>
      <c r="C133" s="1" t="s">
        <v>161</v>
      </c>
      <c r="D133" s="1" t="s">
        <v>110</v>
      </c>
      <c r="E133" s="1" t="s">
        <v>102</v>
      </c>
      <c r="F133" s="1">
        <v>182.64</v>
      </c>
      <c r="G133" s="19"/>
      <c r="H133" s="19"/>
      <c r="I133" s="19"/>
      <c r="J133" s="19"/>
      <c r="K133" s="1"/>
      <c r="L133" s="19"/>
      <c r="M133" s="1">
        <v>2012</v>
      </c>
      <c r="N133" s="1">
        <v>6.5</v>
      </c>
      <c r="O133" s="1">
        <v>9</v>
      </c>
      <c r="P133" s="1">
        <v>11.4</v>
      </c>
      <c r="Q133" s="1">
        <v>13.6</v>
      </c>
      <c r="R133" s="1">
        <v>13.4</v>
      </c>
      <c r="S133" s="1">
        <v>17.5</v>
      </c>
      <c r="T133" s="1">
        <v>21.4</v>
      </c>
      <c r="U133" s="1">
        <v>15.5</v>
      </c>
      <c r="V133" s="1">
        <v>20</v>
      </c>
      <c r="W133" s="1">
        <v>27</v>
      </c>
      <c r="X133" s="1">
        <v>27</v>
      </c>
      <c r="Z133" s="3">
        <f xml:space="preserve"> IFERROR(AVEDEV(Table1[[#This Row],[GP 2012]:[GP 2021]]) / Table1[[#This Row],[Avg GP]], "x")</f>
        <v>0.3062459755312299</v>
      </c>
      <c r="AA133" s="2">
        <f xml:space="preserve"> IFERROR(AVERAGE(Table1[[#This Row],[GP 2012]:[GP 2021]]), "x")</f>
        <v>15.530000000000001</v>
      </c>
      <c r="AB133" s="11">
        <f>Table1[Equity]/Table1[Market Capital]</f>
        <v>0.36410424879544462</v>
      </c>
      <c r="AC133" s="1">
        <v>23.3</v>
      </c>
      <c r="AD133" s="1">
        <v>24.5</v>
      </c>
      <c r="AE133" s="1">
        <v>24.1</v>
      </c>
      <c r="AF133" s="1">
        <v>26.2</v>
      </c>
      <c r="AG133" s="1">
        <v>28.7</v>
      </c>
      <c r="AH133" s="1">
        <v>49.1</v>
      </c>
      <c r="AI133" s="1">
        <v>68.400000000000006</v>
      </c>
      <c r="AJ133" s="1">
        <v>79.2</v>
      </c>
      <c r="AK133" s="1">
        <v>103</v>
      </c>
      <c r="AL133" s="1">
        <v>120.3</v>
      </c>
      <c r="AM133" s="1">
        <v>120.3</v>
      </c>
      <c r="AN133" s="1">
        <v>66.5</v>
      </c>
      <c r="AO133" s="3">
        <f xml:space="preserve"> IFERROR(Table1[[#This Row],[GP 2012]]/Table1[[#This Row],[Total Assets 2012]], "x")</f>
        <v>0.27896995708154504</v>
      </c>
      <c r="AP133" s="3">
        <f xml:space="preserve"> IFERROR(Table1[[#This Row],[GP 2013]]/Table1[[#This Row],[Total Assets 2013]], "x")</f>
        <v>0.36734693877551022</v>
      </c>
      <c r="AQ133" s="3">
        <f xml:space="preserve"> IFERROR(Table1[[#This Row],[GP 2014]]/Table1[[#This Row],[Total Assets 2014]], "x")</f>
        <v>0.47302904564315351</v>
      </c>
      <c r="AR133" s="3">
        <f xml:space="preserve"> IFERROR(Table1[[#This Row],[GP 2015]]/Table1[[#This Row],[Total Assets 2015]], "x")</f>
        <v>0.51908396946564883</v>
      </c>
      <c r="AS133" s="3">
        <f xml:space="preserve"> IFERROR(Table1[[#This Row],[GP 2016]]/Table1[[#This Row],[Total Assets 2016]], "x")</f>
        <v>0.4668989547038328</v>
      </c>
      <c r="AT133" s="3">
        <f xml:space="preserve"> IFERROR(Table1[[#This Row],[GP 2017]]/Table1[[#This Row],[Total Assets 2017]], "x")</f>
        <v>0.35641547861507128</v>
      </c>
      <c r="AU133" s="3">
        <f xml:space="preserve"> IFERROR(Table1[[#This Row],[GP 2018]]/Table1[[#This Row],[Total Assets 2018]], "x")</f>
        <v>0.31286549707602335</v>
      </c>
      <c r="AV133" s="3">
        <f xml:space="preserve"> IFERROR(Table1[[#This Row],[GP 2019]]/Table1[[#This Row],[Total Assets 2019]], "x")</f>
        <v>0.19570707070707069</v>
      </c>
      <c r="AW133" s="3">
        <f xml:space="preserve"> IFERROR(Table1[[#This Row],[GP 2020]]/Table1[[#This Row],[Total Assets 2020]], "x")</f>
        <v>0.1941747572815534</v>
      </c>
      <c r="AX133" s="3">
        <f xml:space="preserve"> IFERROR(Table1[[#This Row],[GP 2021]]/Table1[[#This Row],[Total Assets 2021]], "x")</f>
        <v>0.22443890274314215</v>
      </c>
      <c r="AY133" s="3">
        <f xml:space="preserve"> IFERROR(Table1[[#This Row],[GP TTM]]/Table1[[#This Row],[Total Assets TTM]], "x")</f>
        <v>0.22443890274314215</v>
      </c>
      <c r="BA133" s="3">
        <f xml:space="preserve"> IFERROR(ABS(Table1[[#This Row],[ROA 2013]]-Table1[[#This Row],[ROA 2012]]), "x")</f>
        <v>8.8376981693965184E-2</v>
      </c>
      <c r="BB133" s="3">
        <f xml:space="preserve"> IFERROR(ABS(Table1[[#This Row],[ROA 2014]]-Table1[[#This Row],[ROA 2013]]), "x")</f>
        <v>0.10568210686764329</v>
      </c>
      <c r="BC133" s="3">
        <f xml:space="preserve"> IFERROR(ABS(Table1[[#This Row],[ROA 2015]]-Table1[[#This Row],[ROA 2014]]), "x")</f>
        <v>4.6054923822495319E-2</v>
      </c>
      <c r="BD133" s="3">
        <f xml:space="preserve"> IFERROR(ABS(Table1[[#This Row],[ROA 2016]]-Table1[[#This Row],[ROA 2015]]), "x")</f>
        <v>5.2185014761816029E-2</v>
      </c>
      <c r="BE133" s="3">
        <f xml:space="preserve"> IFERROR(ABS(Table1[[#This Row],[ROA 2017]]-Table1[[#This Row],[ROA 2016]]), "x")</f>
        <v>0.11048347608876152</v>
      </c>
      <c r="BF133" s="3">
        <f xml:space="preserve"> IFERROR(ABS(Table1[[#This Row],[ROA 2018]]-Table1[[#This Row],[ROA 2017]]), "x")</f>
        <v>4.3549981539047933E-2</v>
      </c>
      <c r="BG133" s="3">
        <f xml:space="preserve"> IFERROR(ABS(Table1[[#This Row],[ROA 2019]]-Table1[[#This Row],[ROA 2018]]), "x")</f>
        <v>0.11715842636895266</v>
      </c>
      <c r="BH133" s="3">
        <f xml:space="preserve"> IFERROR(ABS(Table1[[#This Row],[ROA 2020]]-Table1[[#This Row],[ROA 2019]]), "x")</f>
        <v>1.5323134255172954E-3</v>
      </c>
      <c r="BI133" s="3">
        <f xml:space="preserve"> IFERROR(ABS(Table1[[#This Row],[ROA 2021]]-Table1[[#This Row],[ROA 2020]]), "x")</f>
        <v>3.026414546158876E-2</v>
      </c>
      <c r="BJ133" s="3">
        <f xml:space="preserve"> IFERROR(AVERAGE(Table1[[#This Row],[ROA 2013-2012]:[ROA 2021-2020]]), "x")</f>
        <v>6.6143041114420875E-2</v>
      </c>
      <c r="BK133" s="3">
        <f>IFERROR(AVERAGE(Table1[[#This Row],[ROA 2012]:[ROA 2021]]), "x")</f>
        <v>0.33889305720925511</v>
      </c>
      <c r="BN133" s="1">
        <f>SUM(Table1[[#This Row],[B/M Rank]:[ROA Rank]])</f>
        <v>0</v>
      </c>
    </row>
    <row r="134" spans="1:66" x14ac:dyDescent="0.25">
      <c r="A134" s="1" t="s">
        <v>944</v>
      </c>
      <c r="B134" s="1" t="s">
        <v>945</v>
      </c>
      <c r="C134" s="1" t="s">
        <v>161</v>
      </c>
      <c r="D134" s="1" t="s">
        <v>110</v>
      </c>
      <c r="E134" s="1" t="s">
        <v>102</v>
      </c>
      <c r="F134" s="1">
        <v>183.4</v>
      </c>
      <c r="G134" s="19"/>
      <c r="H134" s="19"/>
      <c r="I134" s="19"/>
      <c r="J134" s="19"/>
      <c r="K134" s="1"/>
      <c r="L134" s="19"/>
      <c r="M134" s="1">
        <v>2019</v>
      </c>
      <c r="U134" s="1">
        <v>76.900000000000006</v>
      </c>
      <c r="V134" s="1">
        <v>123.4</v>
      </c>
      <c r="W134" s="1">
        <v>160.5</v>
      </c>
      <c r="X134" s="1">
        <v>162.5</v>
      </c>
      <c r="Z134" s="3">
        <f xml:space="preserve"> IFERROR(AVEDEV(Table1[[#This Row],[GP 2012]:[GP 2021]]) / Table1[[#This Row],[Avg GP]], "x")</f>
        <v>0.24039172209903917</v>
      </c>
      <c r="AA134" s="2">
        <f xml:space="preserve"> IFERROR(AVERAGE(Table1[[#This Row],[GP 2012]:[GP 2021]]), "x")</f>
        <v>120.26666666666667</v>
      </c>
      <c r="AB134" s="11">
        <f>Table1[Equity]/Table1[Market Capital]</f>
        <v>0.82606324972737188</v>
      </c>
      <c r="AJ134" s="1">
        <v>206.7</v>
      </c>
      <c r="AK134" s="1">
        <v>270.5</v>
      </c>
      <c r="AL134" s="1">
        <v>393.9</v>
      </c>
      <c r="AM134" s="1">
        <v>399.4</v>
      </c>
      <c r="AN134" s="1">
        <v>151.5</v>
      </c>
      <c r="AO134" s="3" t="str">
        <f xml:space="preserve"> IFERROR(Table1[[#This Row],[GP 2012]]/Table1[[#This Row],[Total Assets 2012]], "x")</f>
        <v>x</v>
      </c>
      <c r="AP134" s="3" t="str">
        <f xml:space="preserve"> IFERROR(Table1[[#This Row],[GP 2013]]/Table1[[#This Row],[Total Assets 2013]], "x")</f>
        <v>x</v>
      </c>
      <c r="AQ134" s="3" t="str">
        <f xml:space="preserve"> IFERROR(Table1[[#This Row],[GP 2014]]/Table1[[#This Row],[Total Assets 2014]], "x")</f>
        <v>x</v>
      </c>
      <c r="AR134" s="3" t="str">
        <f xml:space="preserve"> IFERROR(Table1[[#This Row],[GP 2015]]/Table1[[#This Row],[Total Assets 2015]], "x")</f>
        <v>x</v>
      </c>
      <c r="AS134" s="3" t="str">
        <f xml:space="preserve"> IFERROR(Table1[[#This Row],[GP 2016]]/Table1[[#This Row],[Total Assets 2016]], "x")</f>
        <v>x</v>
      </c>
      <c r="AT134" s="3" t="str">
        <f xml:space="preserve"> IFERROR(Table1[[#This Row],[GP 2017]]/Table1[[#This Row],[Total Assets 2017]], "x")</f>
        <v>x</v>
      </c>
      <c r="AU134" s="3" t="str">
        <f xml:space="preserve"> IFERROR(Table1[[#This Row],[GP 2018]]/Table1[[#This Row],[Total Assets 2018]], "x")</f>
        <v>x</v>
      </c>
      <c r="AV134" s="3">
        <f xml:space="preserve"> IFERROR(Table1[[#This Row],[GP 2019]]/Table1[[#This Row],[Total Assets 2019]], "x")</f>
        <v>0.37203676826318338</v>
      </c>
      <c r="AW134" s="3">
        <f xml:space="preserve"> IFERROR(Table1[[#This Row],[GP 2020]]/Table1[[#This Row],[Total Assets 2020]], "x")</f>
        <v>0.45619223659889097</v>
      </c>
      <c r="AX134" s="3">
        <f xml:space="preserve"> IFERROR(Table1[[#This Row],[GP 2021]]/Table1[[#This Row],[Total Assets 2021]], "x")</f>
        <v>0.40746382330540748</v>
      </c>
      <c r="AY134" s="3">
        <f xml:space="preserve"> IFERROR(Table1[[#This Row],[GP TTM]]/Table1[[#This Row],[Total Assets TTM]], "x")</f>
        <v>0.40686029043565353</v>
      </c>
      <c r="BA134" s="3" t="str">
        <f xml:space="preserve"> IFERROR(ABS(Table1[[#This Row],[ROA 2013]]-Table1[[#This Row],[ROA 2012]]), "x")</f>
        <v>x</v>
      </c>
      <c r="BB134" s="3" t="str">
        <f xml:space="preserve"> IFERROR(ABS(Table1[[#This Row],[ROA 2014]]-Table1[[#This Row],[ROA 2013]]), "x")</f>
        <v>x</v>
      </c>
      <c r="BC134" s="3" t="str">
        <f xml:space="preserve"> IFERROR(ABS(Table1[[#This Row],[ROA 2015]]-Table1[[#This Row],[ROA 2014]]), "x")</f>
        <v>x</v>
      </c>
      <c r="BD134" s="3" t="str">
        <f xml:space="preserve"> IFERROR(ABS(Table1[[#This Row],[ROA 2016]]-Table1[[#This Row],[ROA 2015]]), "x")</f>
        <v>x</v>
      </c>
      <c r="BE134" s="3" t="str">
        <f xml:space="preserve"> IFERROR(ABS(Table1[[#This Row],[ROA 2017]]-Table1[[#This Row],[ROA 2016]]), "x")</f>
        <v>x</v>
      </c>
      <c r="BF134" s="3" t="str">
        <f xml:space="preserve"> IFERROR(ABS(Table1[[#This Row],[ROA 2018]]-Table1[[#This Row],[ROA 2017]]), "x")</f>
        <v>x</v>
      </c>
      <c r="BG134" s="3" t="str">
        <f xml:space="preserve"> IFERROR(ABS(Table1[[#This Row],[ROA 2019]]-Table1[[#This Row],[ROA 2018]]), "x")</f>
        <v>x</v>
      </c>
      <c r="BH134" s="3">
        <f xml:space="preserve"> IFERROR(ABS(Table1[[#This Row],[ROA 2020]]-Table1[[#This Row],[ROA 2019]]), "x")</f>
        <v>8.4155468335707584E-2</v>
      </c>
      <c r="BI134" s="3">
        <f xml:space="preserve"> IFERROR(ABS(Table1[[#This Row],[ROA 2021]]-Table1[[#This Row],[ROA 2020]]), "x")</f>
        <v>4.8728413293483486E-2</v>
      </c>
      <c r="BJ134" s="3">
        <f xml:space="preserve"> IFERROR(AVERAGE(Table1[[#This Row],[ROA 2013-2012]:[ROA 2021-2020]]), "x")</f>
        <v>6.6441940814595535E-2</v>
      </c>
      <c r="BK134" s="3">
        <f>IFERROR(AVERAGE(Table1[[#This Row],[ROA 2012]:[ROA 2021]]), "x")</f>
        <v>0.41189760938916065</v>
      </c>
      <c r="BN134" s="1">
        <f>SUM(Table1[[#This Row],[B/M Rank]:[ROA Rank]])</f>
        <v>0</v>
      </c>
    </row>
    <row r="135" spans="1:66" x14ac:dyDescent="0.25">
      <c r="A135" s="1" t="s">
        <v>880</v>
      </c>
      <c r="B135" s="1" t="s">
        <v>881</v>
      </c>
      <c r="C135" s="1" t="s">
        <v>1038</v>
      </c>
      <c r="D135" s="1" t="s">
        <v>103</v>
      </c>
      <c r="E135" s="1" t="s">
        <v>102</v>
      </c>
      <c r="F135" s="1">
        <v>185.6</v>
      </c>
      <c r="G135" s="19"/>
      <c r="H135" s="19"/>
      <c r="I135" s="19"/>
      <c r="J135" s="19"/>
      <c r="K135" s="1"/>
      <c r="L135" s="19"/>
      <c r="M135" s="1">
        <v>2012</v>
      </c>
      <c r="O135" s="1">
        <v>6.8</v>
      </c>
      <c r="P135" s="1">
        <v>5.6</v>
      </c>
      <c r="Q135" s="1">
        <v>5.6</v>
      </c>
      <c r="R135" s="1">
        <v>6.2</v>
      </c>
      <c r="S135" s="1">
        <v>5.2</v>
      </c>
      <c r="T135" s="1">
        <v>8.3000000000000007</v>
      </c>
      <c r="U135" s="1">
        <v>6</v>
      </c>
      <c r="V135" s="1">
        <v>4.8</v>
      </c>
      <c r="W135" s="1">
        <v>22</v>
      </c>
      <c r="X135" s="1">
        <v>36.700000000000003</v>
      </c>
      <c r="Z135" s="3">
        <f xml:space="preserve"> IFERROR(AVEDEV(Table1[[#This Row],[GP 2012]:[GP 2021]]) / Table1[[#This Row],[Avg GP]], "x")</f>
        <v>0.41513002364066193</v>
      </c>
      <c r="AA135" s="2">
        <f xml:space="preserve"> IFERROR(AVERAGE(Table1[[#This Row],[GP 2012]:[GP 2021]]), "x")</f>
        <v>7.833333333333333</v>
      </c>
      <c r="AB135" s="11" t="e">
        <f>Table1[Equity]/Table1[Market Capital]</f>
        <v>#VALUE!</v>
      </c>
      <c r="AD135" s="1">
        <v>5.0999999999999996</v>
      </c>
      <c r="AE135" s="1">
        <v>6</v>
      </c>
      <c r="AF135" s="1">
        <v>5.4</v>
      </c>
      <c r="AG135" s="1">
        <v>6</v>
      </c>
      <c r="AH135" s="1">
        <v>5.2</v>
      </c>
      <c r="AI135" s="1">
        <v>7</v>
      </c>
      <c r="AJ135" s="1">
        <v>8.4</v>
      </c>
      <c r="AK135" s="1">
        <v>5.6</v>
      </c>
      <c r="AL135" s="1">
        <v>19.100000000000001</v>
      </c>
      <c r="AM135" s="1" t="s">
        <v>1035</v>
      </c>
      <c r="AN135" s="1" t="s">
        <v>1035</v>
      </c>
      <c r="AO135" s="3" t="str">
        <f xml:space="preserve"> IFERROR(Table1[[#This Row],[GP 2012]]/Table1[[#This Row],[Total Assets 2012]], "x")</f>
        <v>x</v>
      </c>
      <c r="AP135" s="3">
        <f xml:space="preserve"> IFERROR(Table1[[#This Row],[GP 2013]]/Table1[[#This Row],[Total Assets 2013]], "x")</f>
        <v>1.3333333333333335</v>
      </c>
      <c r="AQ135" s="3">
        <f xml:space="preserve"> IFERROR(Table1[[#This Row],[GP 2014]]/Table1[[#This Row],[Total Assets 2014]], "x")</f>
        <v>0.93333333333333324</v>
      </c>
      <c r="AR135" s="3">
        <f xml:space="preserve"> IFERROR(Table1[[#This Row],[GP 2015]]/Table1[[#This Row],[Total Assets 2015]], "x")</f>
        <v>1.037037037037037</v>
      </c>
      <c r="AS135" s="3">
        <f xml:space="preserve"> IFERROR(Table1[[#This Row],[GP 2016]]/Table1[[#This Row],[Total Assets 2016]], "x")</f>
        <v>1.0333333333333334</v>
      </c>
      <c r="AT135" s="3">
        <f xml:space="preserve"> IFERROR(Table1[[#This Row],[GP 2017]]/Table1[[#This Row],[Total Assets 2017]], "x")</f>
        <v>1</v>
      </c>
      <c r="AU135" s="3">
        <f xml:space="preserve"> IFERROR(Table1[[#This Row],[GP 2018]]/Table1[[#This Row],[Total Assets 2018]], "x")</f>
        <v>1.1857142857142857</v>
      </c>
      <c r="AV135" s="3">
        <f xml:space="preserve"> IFERROR(Table1[[#This Row],[GP 2019]]/Table1[[#This Row],[Total Assets 2019]], "x")</f>
        <v>0.7142857142857143</v>
      </c>
      <c r="AW135" s="3">
        <f xml:space="preserve"> IFERROR(Table1[[#This Row],[GP 2020]]/Table1[[#This Row],[Total Assets 2020]], "x")</f>
        <v>0.85714285714285721</v>
      </c>
      <c r="AX135" s="3">
        <f xml:space="preserve"> IFERROR(Table1[[#This Row],[GP 2021]]/Table1[[#This Row],[Total Assets 2021]], "x")</f>
        <v>1.1518324607329842</v>
      </c>
      <c r="AY135" s="3" t="str">
        <f xml:space="preserve"> IFERROR(Table1[[#This Row],[GP TTM]]/Table1[[#This Row],[Total Assets TTM]], "x")</f>
        <v>x</v>
      </c>
      <c r="BA135" s="3" t="str">
        <f xml:space="preserve"> IFERROR(ABS(Table1[[#This Row],[ROA 2013]]-Table1[[#This Row],[ROA 2012]]), "x")</f>
        <v>x</v>
      </c>
      <c r="BB135" s="3">
        <f xml:space="preserve"> IFERROR(ABS(Table1[[#This Row],[ROA 2014]]-Table1[[#This Row],[ROA 2013]]), "x")</f>
        <v>0.40000000000000024</v>
      </c>
      <c r="BC135" s="3">
        <f xml:space="preserve"> IFERROR(ABS(Table1[[#This Row],[ROA 2015]]-Table1[[#This Row],[ROA 2014]]), "x")</f>
        <v>0.10370370370370374</v>
      </c>
      <c r="BD135" s="3">
        <f xml:space="preserve"> IFERROR(ABS(Table1[[#This Row],[ROA 2016]]-Table1[[#This Row],[ROA 2015]]), "x")</f>
        <v>3.7037037037035425E-3</v>
      </c>
      <c r="BE135" s="3">
        <f xml:space="preserve"> IFERROR(ABS(Table1[[#This Row],[ROA 2017]]-Table1[[#This Row],[ROA 2016]]), "x")</f>
        <v>3.3333333333333437E-2</v>
      </c>
      <c r="BF135" s="3">
        <f xml:space="preserve"> IFERROR(ABS(Table1[[#This Row],[ROA 2018]]-Table1[[#This Row],[ROA 2017]]), "x")</f>
        <v>0.18571428571428572</v>
      </c>
      <c r="BG135" s="3">
        <f xml:space="preserve"> IFERROR(ABS(Table1[[#This Row],[ROA 2019]]-Table1[[#This Row],[ROA 2018]]), "x")</f>
        <v>0.47142857142857142</v>
      </c>
      <c r="BH135" s="3">
        <f xml:space="preserve"> IFERROR(ABS(Table1[[#This Row],[ROA 2020]]-Table1[[#This Row],[ROA 2019]]), "x")</f>
        <v>0.1428571428571429</v>
      </c>
      <c r="BI135" s="3">
        <f xml:space="preserve"> IFERROR(ABS(Table1[[#This Row],[ROA 2021]]-Table1[[#This Row],[ROA 2020]]), "x")</f>
        <v>0.29468960359012697</v>
      </c>
      <c r="BJ135" s="3">
        <f xml:space="preserve"> IFERROR(AVERAGE(Table1[[#This Row],[ROA 2013-2012]:[ROA 2021-2020]]), "x")</f>
        <v>0.2044287930413585</v>
      </c>
      <c r="BK135" s="3">
        <f>IFERROR(AVERAGE(Table1[[#This Row],[ROA 2012]:[ROA 2021]]), "x")</f>
        <v>1.0273347061014311</v>
      </c>
      <c r="BN135" s="1">
        <f>SUM(Table1[[#This Row],[B/M Rank]:[ROA Rank]])</f>
        <v>0</v>
      </c>
    </row>
    <row r="136" spans="1:66" x14ac:dyDescent="0.25">
      <c r="A136" s="1" t="s">
        <v>990</v>
      </c>
      <c r="B136" s="1" t="s">
        <v>991</v>
      </c>
      <c r="C136" s="1" t="s">
        <v>161</v>
      </c>
      <c r="D136" s="1" t="s">
        <v>110</v>
      </c>
      <c r="E136" s="1" t="s">
        <v>102</v>
      </c>
      <c r="F136" s="1">
        <v>187.18</v>
      </c>
      <c r="G136" s="19"/>
      <c r="H136" s="19"/>
      <c r="I136" s="19"/>
      <c r="J136" s="19"/>
      <c r="K136" s="1"/>
      <c r="L136" s="19"/>
      <c r="M136" s="1">
        <v>2016</v>
      </c>
      <c r="Q136" s="1" t="s">
        <v>1035</v>
      </c>
      <c r="R136" s="1" t="s">
        <v>1035</v>
      </c>
      <c r="S136" s="1" t="s">
        <v>1035</v>
      </c>
      <c r="T136" s="1">
        <v>2</v>
      </c>
      <c r="U136" s="1">
        <v>13.2</v>
      </c>
      <c r="V136" s="1">
        <v>38.6</v>
      </c>
      <c r="W136" s="1">
        <v>47.3</v>
      </c>
      <c r="X136" s="1">
        <v>56.6</v>
      </c>
      <c r="Z136" s="3">
        <f xml:space="preserve"> IFERROR(AVEDEV(Table1[[#This Row],[GP 2012]:[GP 2021]]) / Table1[[#This Row],[Avg GP]], "x")</f>
        <v>0.69930761622156279</v>
      </c>
      <c r="AA136" s="2">
        <f xml:space="preserve"> IFERROR(AVERAGE(Table1[[#This Row],[GP 2012]:[GP 2021]]), "x")</f>
        <v>25.274999999999999</v>
      </c>
      <c r="AB136" s="11">
        <f>Table1[Equity]/Table1[Market Capital]</f>
        <v>1.3585853189443318</v>
      </c>
      <c r="AF136" s="1">
        <v>0</v>
      </c>
      <c r="AG136" s="1">
        <v>2.5</v>
      </c>
      <c r="AH136" s="1">
        <v>46.1</v>
      </c>
      <c r="AI136" s="1">
        <v>70.400000000000006</v>
      </c>
      <c r="AJ136" s="1">
        <v>207.7</v>
      </c>
      <c r="AK136" s="1">
        <v>306.39999999999998</v>
      </c>
      <c r="AL136" s="1">
        <v>614.5</v>
      </c>
      <c r="AM136" s="1">
        <v>642.20000000000005</v>
      </c>
      <c r="AN136" s="1">
        <v>254.3</v>
      </c>
      <c r="AO136" s="3" t="str">
        <f xml:space="preserve"> IFERROR(Table1[[#This Row],[GP 2012]]/Table1[[#This Row],[Total Assets 2012]], "x")</f>
        <v>x</v>
      </c>
      <c r="AP136" s="3" t="str">
        <f xml:space="preserve"> IFERROR(Table1[[#This Row],[GP 2013]]/Table1[[#This Row],[Total Assets 2013]], "x")</f>
        <v>x</v>
      </c>
      <c r="AQ136" s="3" t="str">
        <f xml:space="preserve"> IFERROR(Table1[[#This Row],[GP 2014]]/Table1[[#This Row],[Total Assets 2014]], "x")</f>
        <v>x</v>
      </c>
      <c r="AR136" s="3" t="str">
        <f xml:space="preserve"> IFERROR(Table1[[#This Row],[GP 2015]]/Table1[[#This Row],[Total Assets 2015]], "x")</f>
        <v>x</v>
      </c>
      <c r="AS136" s="3" t="str">
        <f xml:space="preserve"> IFERROR(Table1[[#This Row],[GP 2016]]/Table1[[#This Row],[Total Assets 2016]], "x")</f>
        <v>x</v>
      </c>
      <c r="AT136" s="3" t="str">
        <f xml:space="preserve"> IFERROR(Table1[[#This Row],[GP 2017]]/Table1[[#This Row],[Total Assets 2017]], "x")</f>
        <v>x</v>
      </c>
      <c r="AU136" s="3">
        <f xml:space="preserve"> IFERROR(Table1[[#This Row],[GP 2018]]/Table1[[#This Row],[Total Assets 2018]], "x")</f>
        <v>2.8409090909090908E-2</v>
      </c>
      <c r="AV136" s="3">
        <f xml:space="preserve"> IFERROR(Table1[[#This Row],[GP 2019]]/Table1[[#This Row],[Total Assets 2019]], "x")</f>
        <v>6.3553201733269143E-2</v>
      </c>
      <c r="AW136" s="3">
        <f xml:space="preserve"> IFERROR(Table1[[#This Row],[GP 2020]]/Table1[[#This Row],[Total Assets 2020]], "x")</f>
        <v>0.12597911227154049</v>
      </c>
      <c r="AX136" s="3">
        <f xml:space="preserve"> IFERROR(Table1[[#This Row],[GP 2021]]/Table1[[#This Row],[Total Assets 2021]], "x")</f>
        <v>7.6973148901545968E-2</v>
      </c>
      <c r="AY136" s="3">
        <f xml:space="preserve"> IFERROR(Table1[[#This Row],[GP TTM]]/Table1[[#This Row],[Total Assets TTM]], "x")</f>
        <v>8.8134537527250076E-2</v>
      </c>
      <c r="BA136" s="3" t="str">
        <f xml:space="preserve"> IFERROR(ABS(Table1[[#This Row],[ROA 2013]]-Table1[[#This Row],[ROA 2012]]), "x")</f>
        <v>x</v>
      </c>
      <c r="BB136" s="3" t="str">
        <f xml:space="preserve"> IFERROR(ABS(Table1[[#This Row],[ROA 2014]]-Table1[[#This Row],[ROA 2013]]), "x")</f>
        <v>x</v>
      </c>
      <c r="BC136" s="3" t="str">
        <f xml:space="preserve"> IFERROR(ABS(Table1[[#This Row],[ROA 2015]]-Table1[[#This Row],[ROA 2014]]), "x")</f>
        <v>x</v>
      </c>
      <c r="BD136" s="3" t="str">
        <f xml:space="preserve"> IFERROR(ABS(Table1[[#This Row],[ROA 2016]]-Table1[[#This Row],[ROA 2015]]), "x")</f>
        <v>x</v>
      </c>
      <c r="BE136" s="3" t="str">
        <f xml:space="preserve"> IFERROR(ABS(Table1[[#This Row],[ROA 2017]]-Table1[[#This Row],[ROA 2016]]), "x")</f>
        <v>x</v>
      </c>
      <c r="BF136" s="3" t="str">
        <f xml:space="preserve"> IFERROR(ABS(Table1[[#This Row],[ROA 2018]]-Table1[[#This Row],[ROA 2017]]), "x")</f>
        <v>x</v>
      </c>
      <c r="BG136" s="3">
        <f xml:space="preserve"> IFERROR(ABS(Table1[[#This Row],[ROA 2019]]-Table1[[#This Row],[ROA 2018]]), "x")</f>
        <v>3.5144110824178232E-2</v>
      </c>
      <c r="BH136" s="3">
        <f xml:space="preserve"> IFERROR(ABS(Table1[[#This Row],[ROA 2020]]-Table1[[#This Row],[ROA 2019]]), "x")</f>
        <v>6.2425910538271345E-2</v>
      </c>
      <c r="BI136" s="3">
        <f xml:space="preserve"> IFERROR(ABS(Table1[[#This Row],[ROA 2021]]-Table1[[#This Row],[ROA 2020]]), "x")</f>
        <v>4.9005963369994521E-2</v>
      </c>
      <c r="BJ136" s="3">
        <f xml:space="preserve"> IFERROR(AVERAGE(Table1[[#This Row],[ROA 2013-2012]:[ROA 2021-2020]]), "x")</f>
        <v>4.8858661577481366E-2</v>
      </c>
      <c r="BK136" s="3">
        <f>IFERROR(AVERAGE(Table1[[#This Row],[ROA 2012]:[ROA 2021]]), "x")</f>
        <v>7.3728638453861628E-2</v>
      </c>
      <c r="BN136" s="1">
        <f>SUM(Table1[[#This Row],[B/M Rank]:[ROA Rank]])</f>
        <v>0</v>
      </c>
    </row>
    <row r="137" spans="1:66" x14ac:dyDescent="0.25">
      <c r="A137" s="1" t="s">
        <v>909</v>
      </c>
      <c r="B137" s="1" t="s">
        <v>910</v>
      </c>
      <c r="C137" s="1" t="s">
        <v>233</v>
      </c>
      <c r="D137" s="1" t="s">
        <v>101</v>
      </c>
      <c r="E137" s="1" t="s">
        <v>102</v>
      </c>
      <c r="F137" s="1">
        <v>192.58</v>
      </c>
      <c r="G137" s="19"/>
      <c r="H137" s="19"/>
      <c r="I137" s="19"/>
      <c r="J137" s="19"/>
      <c r="K137" s="1"/>
      <c r="L137" s="19"/>
      <c r="M137" s="1">
        <v>2012</v>
      </c>
      <c r="N137" s="1">
        <v>159.6</v>
      </c>
      <c r="O137" s="1">
        <v>168.7</v>
      </c>
      <c r="P137" s="1">
        <v>170.8</v>
      </c>
      <c r="Q137" s="1">
        <v>184.9</v>
      </c>
      <c r="R137" s="1">
        <v>202</v>
      </c>
      <c r="S137" s="1">
        <v>213.5</v>
      </c>
      <c r="T137" s="1">
        <v>238.7</v>
      </c>
      <c r="U137" s="1">
        <v>222.9</v>
      </c>
      <c r="V137" s="1">
        <v>227.5</v>
      </c>
      <c r="W137" s="1">
        <v>240.4</v>
      </c>
      <c r="X137" s="1">
        <v>258.3</v>
      </c>
      <c r="Z137" s="3">
        <f xml:space="preserve"> IFERROR(AVEDEV(Table1[[#This Row],[GP 2012]:[GP 2021]]) / Table1[[#This Row],[Avg GP]], "x")</f>
        <v>0.12666338097585014</v>
      </c>
      <c r="AA137" s="2">
        <f xml:space="preserve"> IFERROR(AVERAGE(Table1[[#This Row],[GP 2012]:[GP 2021]]), "x")</f>
        <v>202.90000000000003</v>
      </c>
      <c r="AB137" s="11">
        <f>Table1[Equity]/Table1[Market Capital]</f>
        <v>0.46526119015474082</v>
      </c>
      <c r="AC137" s="1">
        <v>181.1</v>
      </c>
      <c r="AD137" s="1">
        <v>171</v>
      </c>
      <c r="AE137" s="1">
        <v>227</v>
      </c>
      <c r="AF137" s="1">
        <v>241</v>
      </c>
      <c r="AG137" s="1">
        <v>263.89999999999998</v>
      </c>
      <c r="AH137" s="1">
        <v>280.2</v>
      </c>
      <c r="AI137" s="1">
        <v>304.5</v>
      </c>
      <c r="AJ137" s="1">
        <v>313.60000000000002</v>
      </c>
      <c r="AK137" s="1">
        <v>342.6</v>
      </c>
      <c r="AL137" s="1">
        <v>354.3</v>
      </c>
      <c r="AM137" s="1">
        <v>377.7</v>
      </c>
      <c r="AN137" s="1">
        <v>89.6</v>
      </c>
      <c r="AO137" s="3">
        <f xml:space="preserve"> IFERROR(Table1[[#This Row],[GP 2012]]/Table1[[#This Row],[Total Assets 2012]], "x")</f>
        <v>0.88128106018774155</v>
      </c>
      <c r="AP137" s="3">
        <f xml:space="preserve"> IFERROR(Table1[[#This Row],[GP 2013]]/Table1[[#This Row],[Total Assets 2013]], "x")</f>
        <v>0.98654970760233907</v>
      </c>
      <c r="AQ137" s="3">
        <f xml:space="preserve"> IFERROR(Table1[[#This Row],[GP 2014]]/Table1[[#This Row],[Total Assets 2014]], "x")</f>
        <v>0.75242290748898688</v>
      </c>
      <c r="AR137" s="3">
        <f xml:space="preserve"> IFERROR(Table1[[#This Row],[GP 2015]]/Table1[[#This Row],[Total Assets 2015]], "x")</f>
        <v>0.76721991701244818</v>
      </c>
      <c r="AS137" s="3">
        <f xml:space="preserve"> IFERROR(Table1[[#This Row],[GP 2016]]/Table1[[#This Row],[Total Assets 2016]], "x")</f>
        <v>0.76544145509662753</v>
      </c>
      <c r="AT137" s="3">
        <f xml:space="preserve"> IFERROR(Table1[[#This Row],[GP 2017]]/Table1[[#This Row],[Total Assets 2017]], "x")</f>
        <v>0.76195574589578874</v>
      </c>
      <c r="AU137" s="3">
        <f xml:space="preserve"> IFERROR(Table1[[#This Row],[GP 2018]]/Table1[[#This Row],[Total Assets 2018]], "x")</f>
        <v>0.78390804597701147</v>
      </c>
      <c r="AV137" s="3">
        <f xml:space="preserve"> IFERROR(Table1[[#This Row],[GP 2019]]/Table1[[#This Row],[Total Assets 2019]], "x")</f>
        <v>0.71077806122448972</v>
      </c>
      <c r="AW137" s="3">
        <f xml:space="preserve"> IFERROR(Table1[[#This Row],[GP 2020]]/Table1[[#This Row],[Total Assets 2020]], "x")</f>
        <v>0.66403969643899585</v>
      </c>
      <c r="AX137" s="3">
        <f xml:space="preserve"> IFERROR(Table1[[#This Row],[GP 2021]]/Table1[[#This Row],[Total Assets 2021]], "x")</f>
        <v>0.6785210273779283</v>
      </c>
      <c r="AY137" s="3">
        <f xml:space="preserve"> IFERROR(Table1[[#This Row],[GP TTM]]/Table1[[#This Row],[Total Assets TTM]], "x")</f>
        <v>0.68387609213661638</v>
      </c>
      <c r="BA137" s="3">
        <f xml:space="preserve"> IFERROR(ABS(Table1[[#This Row],[ROA 2013]]-Table1[[#This Row],[ROA 2012]]), "x")</f>
        <v>0.10526864741459752</v>
      </c>
      <c r="BB137" s="3">
        <f xml:space="preserve"> IFERROR(ABS(Table1[[#This Row],[ROA 2014]]-Table1[[#This Row],[ROA 2013]]), "x")</f>
        <v>0.23412680011335218</v>
      </c>
      <c r="BC137" s="3">
        <f xml:space="preserve"> IFERROR(ABS(Table1[[#This Row],[ROA 2015]]-Table1[[#This Row],[ROA 2014]]), "x")</f>
        <v>1.4797009523461302E-2</v>
      </c>
      <c r="BD137" s="3">
        <f xml:space="preserve"> IFERROR(ABS(Table1[[#This Row],[ROA 2016]]-Table1[[#This Row],[ROA 2015]]), "x")</f>
        <v>1.7784619158206505E-3</v>
      </c>
      <c r="BE137" s="3">
        <f xml:space="preserve"> IFERROR(ABS(Table1[[#This Row],[ROA 2017]]-Table1[[#This Row],[ROA 2016]]), "x")</f>
        <v>3.4857092008387935E-3</v>
      </c>
      <c r="BF137" s="3">
        <f xml:space="preserve"> IFERROR(ABS(Table1[[#This Row],[ROA 2018]]-Table1[[#This Row],[ROA 2017]]), "x")</f>
        <v>2.1952300081222731E-2</v>
      </c>
      <c r="BG137" s="3">
        <f xml:space="preserve"> IFERROR(ABS(Table1[[#This Row],[ROA 2019]]-Table1[[#This Row],[ROA 2018]]), "x")</f>
        <v>7.3129984752521748E-2</v>
      </c>
      <c r="BH137" s="3">
        <f xml:space="preserve"> IFERROR(ABS(Table1[[#This Row],[ROA 2020]]-Table1[[#This Row],[ROA 2019]]), "x")</f>
        <v>4.6738364785493869E-2</v>
      </c>
      <c r="BI137" s="3">
        <f xml:space="preserve"> IFERROR(ABS(Table1[[#This Row],[ROA 2021]]-Table1[[#This Row],[ROA 2020]]), "x")</f>
        <v>1.4481330938932446E-2</v>
      </c>
      <c r="BJ137" s="3">
        <f xml:space="preserve"> IFERROR(AVERAGE(Table1[[#This Row],[ROA 2013-2012]:[ROA 2021-2020]]), "x")</f>
        <v>5.730651208069347E-2</v>
      </c>
      <c r="BK137" s="3">
        <f>IFERROR(AVERAGE(Table1[[#This Row],[ROA 2012]:[ROA 2021]]), "x")</f>
        <v>0.77521176243023582</v>
      </c>
      <c r="BN137" s="1">
        <f>SUM(Table1[[#This Row],[B/M Rank]:[ROA Rank]])</f>
        <v>0</v>
      </c>
    </row>
    <row r="138" spans="1:66" x14ac:dyDescent="0.25">
      <c r="A138" s="1" t="s">
        <v>766</v>
      </c>
      <c r="B138" s="1" t="s">
        <v>767</v>
      </c>
      <c r="C138" s="1" t="s">
        <v>109</v>
      </c>
      <c r="D138" s="1" t="s">
        <v>110</v>
      </c>
      <c r="E138" s="1" t="s">
        <v>102</v>
      </c>
      <c r="F138" s="1">
        <v>194.19</v>
      </c>
      <c r="G138" s="19"/>
      <c r="H138" s="19"/>
      <c r="I138" s="19"/>
      <c r="J138" s="19"/>
      <c r="K138" s="1"/>
      <c r="L138" s="19"/>
      <c r="M138" s="1">
        <v>2012</v>
      </c>
      <c r="N138" s="1">
        <v>9.8000000000000007</v>
      </c>
      <c r="O138" s="1">
        <v>5.2</v>
      </c>
      <c r="P138" s="1">
        <v>8.6</v>
      </c>
      <c r="Q138" s="1">
        <v>18.2</v>
      </c>
      <c r="R138" s="1">
        <v>25.4</v>
      </c>
      <c r="S138" s="1">
        <v>32</v>
      </c>
      <c r="T138" s="1">
        <v>26.6</v>
      </c>
      <c r="U138" s="1">
        <v>43.9</v>
      </c>
      <c r="V138" s="1">
        <v>32.9</v>
      </c>
      <c r="W138" s="1">
        <v>35.700000000000003</v>
      </c>
      <c r="X138" s="1">
        <v>42.4</v>
      </c>
      <c r="Z138" s="3">
        <f xml:space="preserve"> IFERROR(AVEDEV(Table1[[#This Row],[GP 2012]:[GP 2021]]) / Table1[[#This Row],[Avg GP]], "x")</f>
        <v>0.449181703734788</v>
      </c>
      <c r="AA138" s="2">
        <f xml:space="preserve"> IFERROR(AVERAGE(Table1[[#This Row],[GP 2012]:[GP 2021]]), "x")</f>
        <v>23.830000000000002</v>
      </c>
      <c r="AB138" s="11">
        <f>Table1[Equity]/Table1[Market Capital]</f>
        <v>0.52834852464081572</v>
      </c>
      <c r="AC138" s="1">
        <v>22.6</v>
      </c>
      <c r="AD138" s="1">
        <v>23.9</v>
      </c>
      <c r="AE138" s="1">
        <v>26.2</v>
      </c>
      <c r="AF138" s="1">
        <v>45.2</v>
      </c>
      <c r="AG138" s="1">
        <v>88.5</v>
      </c>
      <c r="AH138" s="1">
        <v>153.80000000000001</v>
      </c>
      <c r="AI138" s="1">
        <v>151.80000000000001</v>
      </c>
      <c r="AJ138" s="1">
        <v>170.5</v>
      </c>
      <c r="AK138" s="1">
        <v>206.7</v>
      </c>
      <c r="AL138" s="1">
        <v>266.10000000000002</v>
      </c>
      <c r="AM138" s="1">
        <v>270.3</v>
      </c>
      <c r="AN138" s="1">
        <v>102.6</v>
      </c>
      <c r="AO138" s="3">
        <f xml:space="preserve"> IFERROR(Table1[[#This Row],[GP 2012]]/Table1[[#This Row],[Total Assets 2012]], "x")</f>
        <v>0.4336283185840708</v>
      </c>
      <c r="AP138" s="3">
        <f xml:space="preserve"> IFERROR(Table1[[#This Row],[GP 2013]]/Table1[[#This Row],[Total Assets 2013]], "x")</f>
        <v>0.21757322175732219</v>
      </c>
      <c r="AQ138" s="3">
        <f xml:space="preserve"> IFERROR(Table1[[#This Row],[GP 2014]]/Table1[[#This Row],[Total Assets 2014]], "x")</f>
        <v>0.3282442748091603</v>
      </c>
      <c r="AR138" s="3">
        <f xml:space="preserve"> IFERROR(Table1[[#This Row],[GP 2015]]/Table1[[#This Row],[Total Assets 2015]], "x")</f>
        <v>0.40265486725663713</v>
      </c>
      <c r="AS138" s="3">
        <f xml:space="preserve"> IFERROR(Table1[[#This Row],[GP 2016]]/Table1[[#This Row],[Total Assets 2016]], "x")</f>
        <v>0.28700564971751413</v>
      </c>
      <c r="AT138" s="3">
        <f xml:space="preserve"> IFERROR(Table1[[#This Row],[GP 2017]]/Table1[[#This Row],[Total Assets 2017]], "x")</f>
        <v>0.20806241872561768</v>
      </c>
      <c r="AU138" s="3">
        <f xml:space="preserve"> IFERROR(Table1[[#This Row],[GP 2018]]/Table1[[#This Row],[Total Assets 2018]], "x")</f>
        <v>0.17523056653491437</v>
      </c>
      <c r="AV138" s="3">
        <f xml:space="preserve"> IFERROR(Table1[[#This Row],[GP 2019]]/Table1[[#This Row],[Total Assets 2019]], "x")</f>
        <v>0.25747800586510261</v>
      </c>
      <c r="AW138" s="3">
        <f xml:space="preserve"> IFERROR(Table1[[#This Row],[GP 2020]]/Table1[[#This Row],[Total Assets 2020]], "x")</f>
        <v>0.15916787614900824</v>
      </c>
      <c r="AX138" s="3">
        <f xml:space="preserve"> IFERROR(Table1[[#This Row],[GP 2021]]/Table1[[#This Row],[Total Assets 2021]], "x")</f>
        <v>0.13416009019165728</v>
      </c>
      <c r="AY138" s="3">
        <f xml:space="preserve"> IFERROR(Table1[[#This Row],[GP TTM]]/Table1[[#This Row],[Total Assets TTM]], "x")</f>
        <v>0.15686274509803921</v>
      </c>
      <c r="BA138" s="3">
        <f xml:space="preserve"> IFERROR(ABS(Table1[[#This Row],[ROA 2013]]-Table1[[#This Row],[ROA 2012]]), "x")</f>
        <v>0.21605509682674862</v>
      </c>
      <c r="BB138" s="3">
        <f xml:space="preserve"> IFERROR(ABS(Table1[[#This Row],[ROA 2014]]-Table1[[#This Row],[ROA 2013]]), "x")</f>
        <v>0.11067105305183811</v>
      </c>
      <c r="BC138" s="3">
        <f xml:space="preserve"> IFERROR(ABS(Table1[[#This Row],[ROA 2015]]-Table1[[#This Row],[ROA 2014]]), "x")</f>
        <v>7.4410592447476831E-2</v>
      </c>
      <c r="BD138" s="3">
        <f xml:space="preserve"> IFERROR(ABS(Table1[[#This Row],[ROA 2016]]-Table1[[#This Row],[ROA 2015]]), "x")</f>
        <v>0.11564921753912299</v>
      </c>
      <c r="BE138" s="3">
        <f xml:space="preserve"> IFERROR(ABS(Table1[[#This Row],[ROA 2017]]-Table1[[#This Row],[ROA 2016]]), "x")</f>
        <v>7.8943230991896457E-2</v>
      </c>
      <c r="BF138" s="3">
        <f xml:space="preserve"> IFERROR(ABS(Table1[[#This Row],[ROA 2018]]-Table1[[#This Row],[ROA 2017]]), "x")</f>
        <v>3.2831852190703309E-2</v>
      </c>
      <c r="BG138" s="3">
        <f xml:space="preserve"> IFERROR(ABS(Table1[[#This Row],[ROA 2019]]-Table1[[#This Row],[ROA 2018]]), "x")</f>
        <v>8.2247439330188243E-2</v>
      </c>
      <c r="BH138" s="3">
        <f xml:space="preserve"> IFERROR(ABS(Table1[[#This Row],[ROA 2020]]-Table1[[#This Row],[ROA 2019]]), "x")</f>
        <v>9.8310129716094374E-2</v>
      </c>
      <c r="BI138" s="3">
        <f xml:space="preserve"> IFERROR(ABS(Table1[[#This Row],[ROA 2021]]-Table1[[#This Row],[ROA 2020]]), "x")</f>
        <v>2.5007785957350953E-2</v>
      </c>
      <c r="BJ138" s="3">
        <f xml:space="preserve"> IFERROR(AVERAGE(Table1[[#This Row],[ROA 2013-2012]:[ROA 2021-2020]]), "x")</f>
        <v>9.2680710894602225E-2</v>
      </c>
      <c r="BK138" s="3">
        <f>IFERROR(AVERAGE(Table1[[#This Row],[ROA 2012]:[ROA 2021]]), "x")</f>
        <v>0.26032052895910046</v>
      </c>
      <c r="BN138" s="1">
        <f>SUM(Table1[[#This Row],[B/M Rank]:[ROA Rank]])</f>
        <v>0</v>
      </c>
    </row>
    <row r="139" spans="1:66" x14ac:dyDescent="0.25">
      <c r="A139" s="1" t="s">
        <v>257</v>
      </c>
      <c r="B139" s="1" t="s">
        <v>258</v>
      </c>
      <c r="C139" s="1" t="s">
        <v>147</v>
      </c>
      <c r="D139" s="1" t="s">
        <v>116</v>
      </c>
      <c r="E139" s="1" t="s">
        <v>102</v>
      </c>
      <c r="F139" s="1">
        <v>195.81</v>
      </c>
      <c r="G139" s="19"/>
      <c r="H139" s="19"/>
      <c r="I139" s="19"/>
      <c r="J139" s="19"/>
      <c r="K139" s="1"/>
      <c r="L139" s="19"/>
      <c r="M139" s="1">
        <v>2013</v>
      </c>
      <c r="O139" s="1">
        <v>41.4</v>
      </c>
      <c r="P139" s="1">
        <v>40.799999999999997</v>
      </c>
      <c r="Q139" s="1">
        <v>42.7</v>
      </c>
      <c r="R139" s="1">
        <v>64.7</v>
      </c>
      <c r="S139" s="1">
        <v>81.099999999999994</v>
      </c>
      <c r="T139" s="1">
        <v>113.7</v>
      </c>
      <c r="U139" s="1">
        <v>104.6</v>
      </c>
      <c r="V139" s="1">
        <v>63.9</v>
      </c>
      <c r="W139" s="1">
        <v>50.9</v>
      </c>
      <c r="X139" s="1">
        <v>51.7</v>
      </c>
      <c r="Z139" s="3">
        <f xml:space="preserve"> IFERROR(AVEDEV(Table1[[#This Row],[GP 2012]:[GP 2021]]) / Table1[[#This Row],[Avg GP]], "x")</f>
        <v>0.32505244562217073</v>
      </c>
      <c r="AA139" s="2">
        <f xml:space="preserve"> IFERROR(AVERAGE(Table1[[#This Row],[GP 2012]:[GP 2021]]), "x")</f>
        <v>67.088888888888889</v>
      </c>
      <c r="AB139" s="11">
        <f>Table1[Equity]/Table1[Market Capital]</f>
        <v>0.95909299831469286</v>
      </c>
      <c r="AD139" s="1">
        <v>88.5</v>
      </c>
      <c r="AE139" s="1">
        <v>87.6</v>
      </c>
      <c r="AF139" s="1">
        <v>105.9</v>
      </c>
      <c r="AG139" s="1">
        <v>132</v>
      </c>
      <c r="AH139" s="1">
        <v>326.8</v>
      </c>
      <c r="AI139" s="1">
        <v>336.1</v>
      </c>
      <c r="AJ139" s="1">
        <v>326.7</v>
      </c>
      <c r="AK139" s="1">
        <v>288</v>
      </c>
      <c r="AL139" s="1">
        <v>298.5</v>
      </c>
      <c r="AM139" s="1">
        <v>286.2</v>
      </c>
      <c r="AN139" s="1">
        <v>187.8</v>
      </c>
      <c r="AO139" s="3" t="str">
        <f xml:space="preserve"> IFERROR(Table1[[#This Row],[GP 2012]]/Table1[[#This Row],[Total Assets 2012]], "x")</f>
        <v>x</v>
      </c>
      <c r="AP139" s="3">
        <f xml:space="preserve"> IFERROR(Table1[[#This Row],[GP 2013]]/Table1[[#This Row],[Total Assets 2013]], "x")</f>
        <v>0.46779661016949153</v>
      </c>
      <c r="AQ139" s="3">
        <f xml:space="preserve"> IFERROR(Table1[[#This Row],[GP 2014]]/Table1[[#This Row],[Total Assets 2014]], "x")</f>
        <v>0.46575342465753422</v>
      </c>
      <c r="AR139" s="3">
        <f xml:space="preserve"> IFERROR(Table1[[#This Row],[GP 2015]]/Table1[[#This Row],[Total Assets 2015]], "x")</f>
        <v>0.40321057601510862</v>
      </c>
      <c r="AS139" s="3">
        <f xml:space="preserve"> IFERROR(Table1[[#This Row],[GP 2016]]/Table1[[#This Row],[Total Assets 2016]], "x")</f>
        <v>0.49015151515151517</v>
      </c>
      <c r="AT139" s="3">
        <f xml:space="preserve"> IFERROR(Table1[[#This Row],[GP 2017]]/Table1[[#This Row],[Total Assets 2017]], "x")</f>
        <v>0.24816401468788246</v>
      </c>
      <c r="AU139" s="3">
        <f xml:space="preserve"> IFERROR(Table1[[#This Row],[GP 2018]]/Table1[[#This Row],[Total Assets 2018]], "x")</f>
        <v>0.33829217494793212</v>
      </c>
      <c r="AV139" s="3">
        <f xml:space="preserve"> IFERROR(Table1[[#This Row],[GP 2019]]/Table1[[#This Row],[Total Assets 2019]], "x")</f>
        <v>0.32017141108050201</v>
      </c>
      <c r="AW139" s="3">
        <f xml:space="preserve"> IFERROR(Table1[[#This Row],[GP 2020]]/Table1[[#This Row],[Total Assets 2020]], "x")</f>
        <v>0.22187499999999999</v>
      </c>
      <c r="AX139" s="3">
        <f xml:space="preserve"> IFERROR(Table1[[#This Row],[GP 2021]]/Table1[[#This Row],[Total Assets 2021]], "x")</f>
        <v>0.17051926298157452</v>
      </c>
      <c r="AY139" s="3">
        <f xml:space="preserve"> IFERROR(Table1[[#This Row],[GP TTM]]/Table1[[#This Row],[Total Assets TTM]], "x")</f>
        <v>0.18064290705800143</v>
      </c>
      <c r="BA139" s="3" t="str">
        <f xml:space="preserve"> IFERROR(ABS(Table1[[#This Row],[ROA 2013]]-Table1[[#This Row],[ROA 2012]]), "x")</f>
        <v>x</v>
      </c>
      <c r="BB139" s="3">
        <f xml:space="preserve"> IFERROR(ABS(Table1[[#This Row],[ROA 2014]]-Table1[[#This Row],[ROA 2013]]), "x")</f>
        <v>2.0431855119573128E-3</v>
      </c>
      <c r="BC139" s="3">
        <f xml:space="preserve"> IFERROR(ABS(Table1[[#This Row],[ROA 2015]]-Table1[[#This Row],[ROA 2014]]), "x")</f>
        <v>6.2542848642425597E-2</v>
      </c>
      <c r="BD139" s="3">
        <f xml:space="preserve"> IFERROR(ABS(Table1[[#This Row],[ROA 2016]]-Table1[[#This Row],[ROA 2015]]), "x")</f>
        <v>8.6940939136406548E-2</v>
      </c>
      <c r="BE139" s="3">
        <f xml:space="preserve"> IFERROR(ABS(Table1[[#This Row],[ROA 2017]]-Table1[[#This Row],[ROA 2016]]), "x")</f>
        <v>0.24198750046363271</v>
      </c>
      <c r="BF139" s="3">
        <f xml:space="preserve"> IFERROR(ABS(Table1[[#This Row],[ROA 2018]]-Table1[[#This Row],[ROA 2017]]), "x")</f>
        <v>9.0128160260049661E-2</v>
      </c>
      <c r="BG139" s="3">
        <f xml:space="preserve"> IFERROR(ABS(Table1[[#This Row],[ROA 2019]]-Table1[[#This Row],[ROA 2018]]), "x")</f>
        <v>1.8120763867430112E-2</v>
      </c>
      <c r="BH139" s="3">
        <f xml:space="preserve"> IFERROR(ABS(Table1[[#This Row],[ROA 2020]]-Table1[[#This Row],[ROA 2019]]), "x")</f>
        <v>9.8296411080502022E-2</v>
      </c>
      <c r="BI139" s="3">
        <f xml:space="preserve"> IFERROR(ABS(Table1[[#This Row],[ROA 2021]]-Table1[[#This Row],[ROA 2020]]), "x")</f>
        <v>5.1355737018425468E-2</v>
      </c>
      <c r="BJ139" s="3">
        <f xml:space="preserve"> IFERROR(AVERAGE(Table1[[#This Row],[ROA 2013-2012]:[ROA 2021-2020]]), "x")</f>
        <v>8.1426943247603675E-2</v>
      </c>
      <c r="BK139" s="3">
        <f>IFERROR(AVERAGE(Table1[[#This Row],[ROA 2012]:[ROA 2021]]), "x")</f>
        <v>0.34732599885461557</v>
      </c>
      <c r="BN139" s="1">
        <f>SUM(Table1[[#This Row],[B/M Rank]:[ROA Rank]])</f>
        <v>0</v>
      </c>
    </row>
    <row r="140" spans="1:66" x14ac:dyDescent="0.25">
      <c r="A140" s="1" t="s">
        <v>719</v>
      </c>
      <c r="B140" s="1" t="s">
        <v>720</v>
      </c>
      <c r="C140" s="1" t="s">
        <v>161</v>
      </c>
      <c r="D140" s="1" t="s">
        <v>110</v>
      </c>
      <c r="E140" s="1" t="s">
        <v>102</v>
      </c>
      <c r="F140" s="1">
        <v>196.3</v>
      </c>
      <c r="G140" s="19"/>
      <c r="H140" s="19"/>
      <c r="I140" s="19"/>
      <c r="J140" s="19"/>
      <c r="K140" s="1"/>
      <c r="L140" s="19"/>
      <c r="M140" s="1">
        <v>2014</v>
      </c>
      <c r="O140" s="1">
        <v>22.1</v>
      </c>
      <c r="P140" s="1">
        <v>26</v>
      </c>
      <c r="Q140" s="1">
        <v>29.4</v>
      </c>
      <c r="R140" s="1">
        <v>11.2</v>
      </c>
      <c r="S140" s="1">
        <v>36.5</v>
      </c>
      <c r="T140" s="1">
        <v>38.799999999999997</v>
      </c>
      <c r="U140" s="1">
        <v>44.1</v>
      </c>
      <c r="V140" s="1">
        <v>38.700000000000003</v>
      </c>
      <c r="W140" s="1">
        <v>50.4</v>
      </c>
      <c r="X140" s="1">
        <v>51.8</v>
      </c>
      <c r="Z140" s="3">
        <f xml:space="preserve"> IFERROR(AVEDEV(Table1[[#This Row],[GP 2012]:[GP 2021]]) / Table1[[#This Row],[Avg GP]], "x")</f>
        <v>0.29198444743532231</v>
      </c>
      <c r="AA140" s="2">
        <f xml:space="preserve"> IFERROR(AVERAGE(Table1[[#This Row],[GP 2012]:[GP 2021]]), "x")</f>
        <v>33.022222222222219</v>
      </c>
      <c r="AB140" s="11">
        <f>Table1[Equity]/Table1[Market Capital]</f>
        <v>0.38053998981151299</v>
      </c>
      <c r="AD140" s="1">
        <v>31.1</v>
      </c>
      <c r="AE140" s="1">
        <v>32.4</v>
      </c>
      <c r="AF140" s="1">
        <v>34.299999999999997</v>
      </c>
      <c r="AG140" s="1">
        <v>28.7</v>
      </c>
      <c r="AH140" s="1">
        <v>85.1</v>
      </c>
      <c r="AI140" s="1">
        <v>87.5</v>
      </c>
      <c r="AJ140" s="1">
        <v>100.9</v>
      </c>
      <c r="AK140" s="1">
        <v>96.7</v>
      </c>
      <c r="AL140" s="1">
        <v>103.6</v>
      </c>
      <c r="AM140" s="1">
        <v>107.6</v>
      </c>
      <c r="AN140" s="1">
        <v>74.7</v>
      </c>
      <c r="AO140" s="3" t="str">
        <f xml:space="preserve"> IFERROR(Table1[[#This Row],[GP 2012]]/Table1[[#This Row],[Total Assets 2012]], "x")</f>
        <v>x</v>
      </c>
      <c r="AP140" s="3">
        <f xml:space="preserve"> IFERROR(Table1[[#This Row],[GP 2013]]/Table1[[#This Row],[Total Assets 2013]], "x")</f>
        <v>0.71061093247588425</v>
      </c>
      <c r="AQ140" s="3">
        <f xml:space="preserve"> IFERROR(Table1[[#This Row],[GP 2014]]/Table1[[#This Row],[Total Assets 2014]], "x")</f>
        <v>0.80246913580246915</v>
      </c>
      <c r="AR140" s="3">
        <f xml:space="preserve"> IFERROR(Table1[[#This Row],[GP 2015]]/Table1[[#This Row],[Total Assets 2015]], "x")</f>
        <v>0.85714285714285721</v>
      </c>
      <c r="AS140" s="3">
        <f xml:space="preserve"> IFERROR(Table1[[#This Row],[GP 2016]]/Table1[[#This Row],[Total Assets 2016]], "x")</f>
        <v>0.39024390243902435</v>
      </c>
      <c r="AT140" s="3">
        <f xml:space="preserve"> IFERROR(Table1[[#This Row],[GP 2017]]/Table1[[#This Row],[Total Assets 2017]], "x")</f>
        <v>0.42890716803760287</v>
      </c>
      <c r="AU140" s="3">
        <f xml:space="preserve"> IFERROR(Table1[[#This Row],[GP 2018]]/Table1[[#This Row],[Total Assets 2018]], "x")</f>
        <v>0.44342857142857139</v>
      </c>
      <c r="AV140" s="3">
        <f xml:space="preserve"> IFERROR(Table1[[#This Row],[GP 2019]]/Table1[[#This Row],[Total Assets 2019]], "x")</f>
        <v>0.43706640237859268</v>
      </c>
      <c r="AW140" s="3">
        <f xml:space="preserve"> IFERROR(Table1[[#This Row],[GP 2020]]/Table1[[#This Row],[Total Assets 2020]], "x")</f>
        <v>0.40020682523267842</v>
      </c>
      <c r="AX140" s="3">
        <f xml:space="preserve"> IFERROR(Table1[[#This Row],[GP 2021]]/Table1[[#This Row],[Total Assets 2021]], "x")</f>
        <v>0.48648648648648651</v>
      </c>
      <c r="AY140" s="3">
        <f xml:space="preserve"> IFERROR(Table1[[#This Row],[GP TTM]]/Table1[[#This Row],[Total Assets TTM]], "x")</f>
        <v>0.48141263940520446</v>
      </c>
      <c r="BA140" s="3" t="str">
        <f xml:space="preserve"> IFERROR(ABS(Table1[[#This Row],[ROA 2013]]-Table1[[#This Row],[ROA 2012]]), "x")</f>
        <v>x</v>
      </c>
      <c r="BB140" s="3">
        <f xml:space="preserve"> IFERROR(ABS(Table1[[#This Row],[ROA 2014]]-Table1[[#This Row],[ROA 2013]]), "x")</f>
        <v>9.1858203326584897E-2</v>
      </c>
      <c r="BC140" s="3">
        <f xml:space="preserve"> IFERROR(ABS(Table1[[#This Row],[ROA 2015]]-Table1[[#This Row],[ROA 2014]]), "x")</f>
        <v>5.467372134038806E-2</v>
      </c>
      <c r="BD140" s="3">
        <f xml:space="preserve"> IFERROR(ABS(Table1[[#This Row],[ROA 2016]]-Table1[[#This Row],[ROA 2015]]), "x")</f>
        <v>0.46689895470383286</v>
      </c>
      <c r="BE140" s="3">
        <f xml:space="preserve"> IFERROR(ABS(Table1[[#This Row],[ROA 2017]]-Table1[[#This Row],[ROA 2016]]), "x")</f>
        <v>3.8663265598578522E-2</v>
      </c>
      <c r="BF140" s="3">
        <f xml:space="preserve"> IFERROR(ABS(Table1[[#This Row],[ROA 2018]]-Table1[[#This Row],[ROA 2017]]), "x")</f>
        <v>1.4521403390968524E-2</v>
      </c>
      <c r="BG140" s="3">
        <f xml:space="preserve"> IFERROR(ABS(Table1[[#This Row],[ROA 2019]]-Table1[[#This Row],[ROA 2018]]), "x")</f>
        <v>6.3621690499787165E-3</v>
      </c>
      <c r="BH140" s="3">
        <f xml:space="preserve"> IFERROR(ABS(Table1[[#This Row],[ROA 2020]]-Table1[[#This Row],[ROA 2019]]), "x")</f>
        <v>3.6859577145914257E-2</v>
      </c>
      <c r="BI140" s="3">
        <f xml:space="preserve"> IFERROR(ABS(Table1[[#This Row],[ROA 2021]]-Table1[[#This Row],[ROA 2020]]), "x")</f>
        <v>8.6279661253808093E-2</v>
      </c>
      <c r="BJ140" s="3">
        <f xml:space="preserve"> IFERROR(AVERAGE(Table1[[#This Row],[ROA 2013-2012]:[ROA 2021-2020]]), "x")</f>
        <v>9.9514619476256755E-2</v>
      </c>
      <c r="BK140" s="3">
        <f>IFERROR(AVERAGE(Table1[[#This Row],[ROA 2012]:[ROA 2021]]), "x")</f>
        <v>0.550729142380463</v>
      </c>
      <c r="BN140" s="1">
        <f>SUM(Table1[[#This Row],[B/M Rank]:[ROA Rank]])</f>
        <v>0</v>
      </c>
    </row>
    <row r="141" spans="1:66" x14ac:dyDescent="0.25">
      <c r="A141" s="1" t="s">
        <v>314</v>
      </c>
      <c r="B141" s="1" t="s">
        <v>315</v>
      </c>
      <c r="C141" s="1" t="s">
        <v>105</v>
      </c>
      <c r="D141" s="1" t="s">
        <v>106</v>
      </c>
      <c r="E141" s="1" t="s">
        <v>102</v>
      </c>
      <c r="F141" s="1">
        <v>200.31</v>
      </c>
      <c r="G141" s="19"/>
      <c r="H141" s="19"/>
      <c r="I141" s="19"/>
      <c r="J141" s="19"/>
      <c r="K141" s="1"/>
      <c r="L141" s="19"/>
      <c r="M141" s="1">
        <v>2012</v>
      </c>
      <c r="N141" s="1">
        <v>141.69999999999999</v>
      </c>
      <c r="O141" s="1">
        <v>155.9</v>
      </c>
      <c r="P141" s="1">
        <v>158.30000000000001</v>
      </c>
      <c r="Q141" s="1">
        <v>152.1</v>
      </c>
      <c r="R141" s="1">
        <v>198.7</v>
      </c>
      <c r="S141" s="1">
        <v>215.1</v>
      </c>
      <c r="T141" s="1">
        <v>211.8</v>
      </c>
      <c r="U141" s="1">
        <v>231.4</v>
      </c>
      <c r="V141" s="1">
        <v>136</v>
      </c>
      <c r="W141" s="1">
        <v>177.6</v>
      </c>
      <c r="X141" s="1">
        <v>152.69999999999999</v>
      </c>
      <c r="Z141" s="3">
        <f xml:space="preserve"> IFERROR(AVEDEV(Table1[[#This Row],[GP 2012]:[GP 2021]]) / Table1[[#This Row],[Avg GP]], "x")</f>
        <v>0.16367929832452491</v>
      </c>
      <c r="AA141" s="2">
        <f xml:space="preserve"> IFERROR(AVERAGE(Table1[[#This Row],[GP 2012]:[GP 2021]]), "x")</f>
        <v>177.86</v>
      </c>
      <c r="AB141" s="11">
        <f>Table1[Equity]/Table1[Market Capital]</f>
        <v>1.7762468174329789</v>
      </c>
      <c r="AC141" s="1">
        <v>668.8</v>
      </c>
      <c r="AD141" s="1">
        <v>766</v>
      </c>
      <c r="AE141" s="1">
        <v>836.5</v>
      </c>
      <c r="AF141" s="1">
        <v>992.1</v>
      </c>
      <c r="AG141" s="15">
        <v>1050.5999999999999</v>
      </c>
      <c r="AH141" s="15">
        <v>1107</v>
      </c>
      <c r="AI141" s="15">
        <v>1441.4</v>
      </c>
      <c r="AJ141" s="15">
        <v>1474.4</v>
      </c>
      <c r="AK141" s="15">
        <v>1376.4</v>
      </c>
      <c r="AL141" s="15">
        <v>1483.4</v>
      </c>
      <c r="AM141" s="15">
        <v>1518.9</v>
      </c>
      <c r="AN141" s="1">
        <v>355.8</v>
      </c>
      <c r="AO141" s="3">
        <f xml:space="preserve"> IFERROR(Table1[[#This Row],[GP 2012]]/Table1[[#This Row],[Total Assets 2012]], "x")</f>
        <v>0.21187200956937799</v>
      </c>
      <c r="AP141" s="3">
        <f xml:space="preserve"> IFERROR(Table1[[#This Row],[GP 2013]]/Table1[[#This Row],[Total Assets 2013]], "x")</f>
        <v>0.2035248041775457</v>
      </c>
      <c r="AQ141" s="3">
        <f xml:space="preserve"> IFERROR(Table1[[#This Row],[GP 2014]]/Table1[[#This Row],[Total Assets 2014]], "x")</f>
        <v>0.18924088463837418</v>
      </c>
      <c r="AR141" s="3">
        <f xml:space="preserve"> IFERROR(Table1[[#This Row],[GP 2015]]/Table1[[#This Row],[Total Assets 2015]], "x")</f>
        <v>0.15331115814938009</v>
      </c>
      <c r="AS141" s="3">
        <f xml:space="preserve"> IFERROR(Table1[[#This Row],[GP 2016]]/Table1[[#This Row],[Total Assets 2016]], "x")</f>
        <v>0.18913002094041501</v>
      </c>
      <c r="AT141" s="3">
        <f xml:space="preserve"> IFERROR(Table1[[#This Row],[GP 2017]]/Table1[[#This Row],[Total Assets 2017]], "x")</f>
        <v>0.19430894308943089</v>
      </c>
      <c r="AU141" s="3">
        <f xml:space="preserve"> IFERROR(Table1[[#This Row],[GP 2018]]/Table1[[#This Row],[Total Assets 2018]], "x")</f>
        <v>0.14694047453864298</v>
      </c>
      <c r="AV141" s="3">
        <f xml:space="preserve"> IFERROR(Table1[[#This Row],[GP 2019]]/Table1[[#This Row],[Total Assets 2019]], "x")</f>
        <v>0.15694519804666304</v>
      </c>
      <c r="AW141" s="3">
        <f xml:space="preserve"> IFERROR(Table1[[#This Row],[GP 2020]]/Table1[[#This Row],[Total Assets 2020]], "x")</f>
        <v>9.8808485905260091E-2</v>
      </c>
      <c r="AX141" s="3">
        <f xml:space="preserve"> IFERROR(Table1[[#This Row],[GP 2021]]/Table1[[#This Row],[Total Assets 2021]], "x")</f>
        <v>0.11972495618174463</v>
      </c>
      <c r="AY141" s="3">
        <f xml:space="preserve"> IFERROR(Table1[[#This Row],[GP TTM]]/Table1[[#This Row],[Total Assets TTM]], "x")</f>
        <v>0.10053328066363815</v>
      </c>
      <c r="BA141" s="3">
        <f xml:space="preserve"> IFERROR(ABS(Table1[[#This Row],[ROA 2013]]-Table1[[#This Row],[ROA 2012]]), "x")</f>
        <v>8.3472053918322853E-3</v>
      </c>
      <c r="BB141" s="3">
        <f xml:space="preserve"> IFERROR(ABS(Table1[[#This Row],[ROA 2014]]-Table1[[#This Row],[ROA 2013]]), "x")</f>
        <v>1.4283919539171519E-2</v>
      </c>
      <c r="BC141" s="3">
        <f xml:space="preserve"> IFERROR(ABS(Table1[[#This Row],[ROA 2015]]-Table1[[#This Row],[ROA 2014]]), "x")</f>
        <v>3.592972648899409E-2</v>
      </c>
      <c r="BD141" s="3">
        <f xml:space="preserve"> IFERROR(ABS(Table1[[#This Row],[ROA 2016]]-Table1[[#This Row],[ROA 2015]]), "x")</f>
        <v>3.5818862791034911E-2</v>
      </c>
      <c r="BE141" s="3">
        <f xml:space="preserve"> IFERROR(ABS(Table1[[#This Row],[ROA 2017]]-Table1[[#This Row],[ROA 2016]]), "x")</f>
        <v>5.1789221490158854E-3</v>
      </c>
      <c r="BF141" s="3">
        <f xml:space="preserve"> IFERROR(ABS(Table1[[#This Row],[ROA 2018]]-Table1[[#This Row],[ROA 2017]]), "x")</f>
        <v>4.7368468550787912E-2</v>
      </c>
      <c r="BG141" s="3">
        <f xml:space="preserve"> IFERROR(ABS(Table1[[#This Row],[ROA 2019]]-Table1[[#This Row],[ROA 2018]]), "x")</f>
        <v>1.0004723508020064E-2</v>
      </c>
      <c r="BH141" s="3">
        <f xml:space="preserve"> IFERROR(ABS(Table1[[#This Row],[ROA 2020]]-Table1[[#This Row],[ROA 2019]]), "x")</f>
        <v>5.8136712141402952E-2</v>
      </c>
      <c r="BI141" s="3">
        <f xml:space="preserve"> IFERROR(ABS(Table1[[#This Row],[ROA 2021]]-Table1[[#This Row],[ROA 2020]]), "x")</f>
        <v>2.0916470276484536E-2</v>
      </c>
      <c r="BJ141" s="3">
        <f xml:space="preserve"> IFERROR(AVERAGE(Table1[[#This Row],[ROA 2013-2012]:[ROA 2021-2020]]), "x")</f>
        <v>2.622055675963824E-2</v>
      </c>
      <c r="BK141" s="3">
        <f>IFERROR(AVERAGE(Table1[[#This Row],[ROA 2012]:[ROA 2021]]), "x")</f>
        <v>0.16638069352368343</v>
      </c>
      <c r="BN141" s="1">
        <f>SUM(Table1[[#This Row],[B/M Rank]:[ROA Rank]])</f>
        <v>0</v>
      </c>
    </row>
    <row r="142" spans="1:66" x14ac:dyDescent="0.25">
      <c r="A142" s="1" t="s">
        <v>755</v>
      </c>
      <c r="B142" s="1" t="s">
        <v>756</v>
      </c>
      <c r="C142" s="1" t="s">
        <v>757</v>
      </c>
      <c r="D142" s="1" t="s">
        <v>110</v>
      </c>
      <c r="E142" s="1" t="s">
        <v>102</v>
      </c>
      <c r="F142" s="1">
        <v>200.74</v>
      </c>
      <c r="G142" s="19"/>
      <c r="H142" s="19"/>
      <c r="I142" s="19"/>
      <c r="J142" s="19"/>
      <c r="K142" s="1"/>
      <c r="L142" s="19"/>
      <c r="M142" s="1">
        <v>2019</v>
      </c>
      <c r="U142" s="1" t="s">
        <v>1035</v>
      </c>
      <c r="V142" s="1">
        <v>7.9</v>
      </c>
      <c r="W142" s="1">
        <v>68.900000000000006</v>
      </c>
      <c r="X142" s="1">
        <v>63.2</v>
      </c>
      <c r="Z142" s="3">
        <f xml:space="preserve"> IFERROR(AVEDEV(Table1[[#This Row],[GP 2012]:[GP 2021]]) / Table1[[#This Row],[Avg GP]], "x")</f>
        <v>0.79427083333333326</v>
      </c>
      <c r="AA142" s="2">
        <f xml:space="preserve"> IFERROR(AVERAGE(Table1[[#This Row],[GP 2012]:[GP 2021]]), "x")</f>
        <v>38.400000000000006</v>
      </c>
      <c r="AB142" s="11">
        <f>Table1[Equity]/Table1[Market Capital]</f>
        <v>1.4640828932948091</v>
      </c>
      <c r="AJ142" s="1">
        <v>0</v>
      </c>
      <c r="AK142" s="1">
        <v>290.5</v>
      </c>
      <c r="AL142" s="1">
        <v>411</v>
      </c>
      <c r="AM142" s="1">
        <v>407.7</v>
      </c>
      <c r="AN142" s="1">
        <v>293.89999999999998</v>
      </c>
      <c r="AO142" s="3" t="str">
        <f xml:space="preserve"> IFERROR(Table1[[#This Row],[GP 2012]]/Table1[[#This Row],[Total Assets 2012]], "x")</f>
        <v>x</v>
      </c>
      <c r="AP142" s="3" t="str">
        <f xml:space="preserve"> IFERROR(Table1[[#This Row],[GP 2013]]/Table1[[#This Row],[Total Assets 2013]], "x")</f>
        <v>x</v>
      </c>
      <c r="AQ142" s="3" t="str">
        <f xml:space="preserve"> IFERROR(Table1[[#This Row],[GP 2014]]/Table1[[#This Row],[Total Assets 2014]], "x")</f>
        <v>x</v>
      </c>
      <c r="AR142" s="3" t="str">
        <f xml:space="preserve"> IFERROR(Table1[[#This Row],[GP 2015]]/Table1[[#This Row],[Total Assets 2015]], "x")</f>
        <v>x</v>
      </c>
      <c r="AS142" s="3" t="str">
        <f xml:space="preserve"> IFERROR(Table1[[#This Row],[GP 2016]]/Table1[[#This Row],[Total Assets 2016]], "x")</f>
        <v>x</v>
      </c>
      <c r="AT142" s="3" t="str">
        <f xml:space="preserve"> IFERROR(Table1[[#This Row],[GP 2017]]/Table1[[#This Row],[Total Assets 2017]], "x")</f>
        <v>x</v>
      </c>
      <c r="AU142" s="3" t="str">
        <f xml:space="preserve"> IFERROR(Table1[[#This Row],[GP 2018]]/Table1[[#This Row],[Total Assets 2018]], "x")</f>
        <v>x</v>
      </c>
      <c r="AV142" s="3" t="str">
        <f xml:space="preserve"> IFERROR(Table1[[#This Row],[GP 2019]]/Table1[[#This Row],[Total Assets 2019]], "x")</f>
        <v>x</v>
      </c>
      <c r="AW142" s="3">
        <f xml:space="preserve"> IFERROR(Table1[[#This Row],[GP 2020]]/Table1[[#This Row],[Total Assets 2020]], "x")</f>
        <v>2.7194492254733221E-2</v>
      </c>
      <c r="AX142" s="3">
        <f xml:space="preserve"> IFERROR(Table1[[#This Row],[GP 2021]]/Table1[[#This Row],[Total Assets 2021]], "x")</f>
        <v>0.16763990267639903</v>
      </c>
      <c r="AY142" s="3">
        <f xml:space="preserve"> IFERROR(Table1[[#This Row],[GP TTM]]/Table1[[#This Row],[Total Assets TTM]], "x")</f>
        <v>0.15501594309541331</v>
      </c>
      <c r="BA142" s="3" t="str">
        <f xml:space="preserve"> IFERROR(ABS(Table1[[#This Row],[ROA 2013]]-Table1[[#This Row],[ROA 2012]]), "x")</f>
        <v>x</v>
      </c>
      <c r="BB142" s="3" t="str">
        <f xml:space="preserve"> IFERROR(ABS(Table1[[#This Row],[ROA 2014]]-Table1[[#This Row],[ROA 2013]]), "x")</f>
        <v>x</v>
      </c>
      <c r="BC142" s="3" t="str">
        <f xml:space="preserve"> IFERROR(ABS(Table1[[#This Row],[ROA 2015]]-Table1[[#This Row],[ROA 2014]]), "x")</f>
        <v>x</v>
      </c>
      <c r="BD142" s="3" t="str">
        <f xml:space="preserve"> IFERROR(ABS(Table1[[#This Row],[ROA 2016]]-Table1[[#This Row],[ROA 2015]]), "x")</f>
        <v>x</v>
      </c>
      <c r="BE142" s="3" t="str">
        <f xml:space="preserve"> IFERROR(ABS(Table1[[#This Row],[ROA 2017]]-Table1[[#This Row],[ROA 2016]]), "x")</f>
        <v>x</v>
      </c>
      <c r="BF142" s="3" t="str">
        <f xml:space="preserve"> IFERROR(ABS(Table1[[#This Row],[ROA 2018]]-Table1[[#This Row],[ROA 2017]]), "x")</f>
        <v>x</v>
      </c>
      <c r="BG142" s="3" t="str">
        <f xml:space="preserve"> IFERROR(ABS(Table1[[#This Row],[ROA 2019]]-Table1[[#This Row],[ROA 2018]]), "x")</f>
        <v>x</v>
      </c>
      <c r="BH142" s="3" t="str">
        <f xml:space="preserve"> IFERROR(ABS(Table1[[#This Row],[ROA 2020]]-Table1[[#This Row],[ROA 2019]]), "x")</f>
        <v>x</v>
      </c>
      <c r="BI142" s="3">
        <f xml:space="preserve"> IFERROR(ABS(Table1[[#This Row],[ROA 2021]]-Table1[[#This Row],[ROA 2020]]), "x")</f>
        <v>0.14044541042166581</v>
      </c>
      <c r="BJ142" s="3">
        <f xml:space="preserve"> IFERROR(AVERAGE(Table1[[#This Row],[ROA 2013-2012]:[ROA 2021-2020]]), "x")</f>
        <v>0.14044541042166581</v>
      </c>
      <c r="BK142" s="3">
        <f>IFERROR(AVERAGE(Table1[[#This Row],[ROA 2012]:[ROA 2021]]), "x")</f>
        <v>9.7417197465566124E-2</v>
      </c>
      <c r="BN142" s="1">
        <f>SUM(Table1[[#This Row],[B/M Rank]:[ROA Rank]])</f>
        <v>0</v>
      </c>
    </row>
    <row r="143" spans="1:66" x14ac:dyDescent="0.25">
      <c r="A143" s="1" t="s">
        <v>316</v>
      </c>
      <c r="B143" s="1" t="s">
        <v>317</v>
      </c>
      <c r="C143" s="1" t="s">
        <v>318</v>
      </c>
      <c r="D143" s="1" t="s">
        <v>116</v>
      </c>
      <c r="E143" s="1" t="s">
        <v>102</v>
      </c>
      <c r="F143" s="1">
        <v>202.26</v>
      </c>
      <c r="G143" s="19"/>
      <c r="H143" s="19"/>
      <c r="I143" s="19"/>
      <c r="J143" s="19"/>
      <c r="K143" s="1"/>
      <c r="L143" s="19"/>
      <c r="M143" s="1">
        <v>2012</v>
      </c>
      <c r="P143" s="1">
        <v>278.5</v>
      </c>
      <c r="Q143" s="1">
        <v>277.8</v>
      </c>
      <c r="R143" s="1">
        <v>282.89999999999998</v>
      </c>
      <c r="S143" s="1">
        <v>297.8</v>
      </c>
      <c r="T143" s="1">
        <v>318.39999999999998</v>
      </c>
      <c r="U143" s="1">
        <v>323.2</v>
      </c>
      <c r="V143" s="1">
        <v>315.3</v>
      </c>
      <c r="W143" s="1">
        <v>339.6</v>
      </c>
      <c r="X143" s="1">
        <v>360.4</v>
      </c>
      <c r="Z143" s="3">
        <f xml:space="preserve"> IFERROR(AVEDEV(Table1[[#This Row],[GP 2012]:[GP 2021]]) / Table1[[#This Row],[Avg GP]], "x")</f>
        <v>6.5543455927676186E-2</v>
      </c>
      <c r="AA143" s="2">
        <f xml:space="preserve"> IFERROR(AVERAGE(Table1[[#This Row],[GP 2012]:[GP 2021]]), "x")</f>
        <v>304.1875</v>
      </c>
      <c r="AB143" s="11">
        <f>Table1[Equity]/Table1[Market Capital]</f>
        <v>1.128745179471967</v>
      </c>
      <c r="AE143" s="1">
        <v>419.6</v>
      </c>
      <c r="AF143" s="1">
        <v>438.7</v>
      </c>
      <c r="AG143" s="1">
        <v>425.6</v>
      </c>
      <c r="AH143" s="1">
        <v>452.1</v>
      </c>
      <c r="AI143" s="1">
        <v>479.7</v>
      </c>
      <c r="AJ143" s="1">
        <v>580.5</v>
      </c>
      <c r="AK143" s="1">
        <v>568.20000000000005</v>
      </c>
      <c r="AL143" s="1">
        <v>588.1</v>
      </c>
      <c r="AM143" s="1">
        <v>623.5</v>
      </c>
      <c r="AN143" s="1">
        <v>228.3</v>
      </c>
      <c r="AO143" s="3" t="str">
        <f xml:space="preserve"> IFERROR(Table1[[#This Row],[GP 2012]]/Table1[[#This Row],[Total Assets 2012]], "x")</f>
        <v>x</v>
      </c>
      <c r="AP143" s="3" t="str">
        <f xml:space="preserve"> IFERROR(Table1[[#This Row],[GP 2013]]/Table1[[#This Row],[Total Assets 2013]], "x")</f>
        <v>x</v>
      </c>
      <c r="AQ143" s="3">
        <f xml:space="preserve"> IFERROR(Table1[[#This Row],[GP 2014]]/Table1[[#This Row],[Total Assets 2014]], "x")</f>
        <v>0.66372735938989513</v>
      </c>
      <c r="AR143" s="3">
        <f xml:space="preserve"> IFERROR(Table1[[#This Row],[GP 2015]]/Table1[[#This Row],[Total Assets 2015]], "x")</f>
        <v>0.63323455664463191</v>
      </c>
      <c r="AS143" s="3">
        <f xml:space="preserve"> IFERROR(Table1[[#This Row],[GP 2016]]/Table1[[#This Row],[Total Assets 2016]], "x")</f>
        <v>0.66470864661654128</v>
      </c>
      <c r="AT143" s="3">
        <f xml:space="preserve"> IFERROR(Table1[[#This Row],[GP 2017]]/Table1[[#This Row],[Total Assets 2017]], "x")</f>
        <v>0.6587038265870383</v>
      </c>
      <c r="AU143" s="3">
        <f xml:space="preserve"> IFERROR(Table1[[#This Row],[GP 2018]]/Table1[[#This Row],[Total Assets 2018]], "x")</f>
        <v>0.66374817594329782</v>
      </c>
      <c r="AV143" s="3">
        <f xml:space="preserve"> IFERROR(Table1[[#This Row],[GP 2019]]/Table1[[#This Row],[Total Assets 2019]], "x")</f>
        <v>0.55676141257536604</v>
      </c>
      <c r="AW143" s="3">
        <f xml:space="preserve"> IFERROR(Table1[[#This Row],[GP 2020]]/Table1[[#This Row],[Total Assets 2020]], "x")</f>
        <v>0.55491024287222801</v>
      </c>
      <c r="AX143" s="3">
        <f xml:space="preserve"> IFERROR(Table1[[#This Row],[GP 2021]]/Table1[[#This Row],[Total Assets 2021]], "x")</f>
        <v>0.57745281414725391</v>
      </c>
      <c r="AY143" s="3">
        <f xml:space="preserve"> IFERROR(Table1[[#This Row],[GP TTM]]/Table1[[#This Row],[Total Assets TTM]], "x")</f>
        <v>0.57802726543704885</v>
      </c>
      <c r="BA143" s="3" t="str">
        <f xml:space="preserve"> IFERROR(ABS(Table1[[#This Row],[ROA 2013]]-Table1[[#This Row],[ROA 2012]]), "x")</f>
        <v>x</v>
      </c>
      <c r="BB143" s="3" t="str">
        <f xml:space="preserve"> IFERROR(ABS(Table1[[#This Row],[ROA 2014]]-Table1[[#This Row],[ROA 2013]]), "x")</f>
        <v>x</v>
      </c>
      <c r="BC143" s="3">
        <f xml:space="preserve"> IFERROR(ABS(Table1[[#This Row],[ROA 2015]]-Table1[[#This Row],[ROA 2014]]), "x")</f>
        <v>3.0492802745263226E-2</v>
      </c>
      <c r="BD143" s="3">
        <f xml:space="preserve"> IFERROR(ABS(Table1[[#This Row],[ROA 2016]]-Table1[[#This Row],[ROA 2015]]), "x")</f>
        <v>3.1474089971909369E-2</v>
      </c>
      <c r="BE143" s="3">
        <f xml:space="preserve"> IFERROR(ABS(Table1[[#This Row],[ROA 2017]]-Table1[[#This Row],[ROA 2016]]), "x")</f>
        <v>6.0048200295029774E-3</v>
      </c>
      <c r="BF143" s="3">
        <f xml:space="preserve"> IFERROR(ABS(Table1[[#This Row],[ROA 2018]]-Table1[[#This Row],[ROA 2017]]), "x")</f>
        <v>5.0443493562595254E-3</v>
      </c>
      <c r="BG143" s="3">
        <f xml:space="preserve"> IFERROR(ABS(Table1[[#This Row],[ROA 2019]]-Table1[[#This Row],[ROA 2018]]), "x")</f>
        <v>0.10698676336793178</v>
      </c>
      <c r="BH143" s="3">
        <f xml:space="preserve"> IFERROR(ABS(Table1[[#This Row],[ROA 2020]]-Table1[[#This Row],[ROA 2019]]), "x")</f>
        <v>1.8511697031380336E-3</v>
      </c>
      <c r="BI143" s="3">
        <f xml:space="preserve"> IFERROR(ABS(Table1[[#This Row],[ROA 2021]]-Table1[[#This Row],[ROA 2020]]), "x")</f>
        <v>2.2542571275025902E-2</v>
      </c>
      <c r="BJ143" s="3">
        <f xml:space="preserve"> IFERROR(AVERAGE(Table1[[#This Row],[ROA 2013-2012]:[ROA 2021-2020]]), "x")</f>
        <v>2.9199509492718687E-2</v>
      </c>
      <c r="BK143" s="3">
        <f>IFERROR(AVERAGE(Table1[[#This Row],[ROA 2012]:[ROA 2021]]), "x")</f>
        <v>0.62165587934703148</v>
      </c>
      <c r="BN143" s="1">
        <f>SUM(Table1[[#This Row],[B/M Rank]:[ROA Rank]])</f>
        <v>0</v>
      </c>
    </row>
    <row r="144" spans="1:66" x14ac:dyDescent="0.25">
      <c r="A144" s="1" t="s">
        <v>799</v>
      </c>
      <c r="B144" s="1" t="s">
        <v>1054</v>
      </c>
      <c r="C144" s="1" t="s">
        <v>374</v>
      </c>
      <c r="D144" s="1" t="s">
        <v>106</v>
      </c>
      <c r="E144" s="1" t="s">
        <v>102</v>
      </c>
      <c r="F144" s="1">
        <v>203.25</v>
      </c>
      <c r="G144" s="19"/>
      <c r="H144" s="19"/>
      <c r="I144" s="19"/>
      <c r="J144" s="19"/>
      <c r="K144" s="1"/>
      <c r="L144" s="19"/>
      <c r="M144" s="1">
        <v>2012</v>
      </c>
      <c r="N144" s="1">
        <v>291.2</v>
      </c>
      <c r="O144" s="1">
        <v>283.5</v>
      </c>
      <c r="P144" s="1">
        <v>269.2</v>
      </c>
      <c r="Q144" s="1">
        <v>257.39999999999998</v>
      </c>
      <c r="R144" s="1">
        <v>262.60000000000002</v>
      </c>
      <c r="S144" s="1">
        <v>253.6</v>
      </c>
      <c r="T144" s="1">
        <v>253.7</v>
      </c>
      <c r="U144" s="1">
        <v>262.10000000000002</v>
      </c>
      <c r="V144" s="1">
        <v>154.5</v>
      </c>
      <c r="W144" s="1">
        <v>166.9</v>
      </c>
      <c r="X144" s="1">
        <v>166.9</v>
      </c>
      <c r="Z144" s="3">
        <f xml:space="preserve"> IFERROR(AVEDEV(Table1[[#This Row],[GP 2012]:[GP 2021]]) / Table1[[#This Row],[Avg GP]], "x")</f>
        <v>0.13813500631441714</v>
      </c>
      <c r="AA144" s="2">
        <f xml:space="preserve"> IFERROR(AVERAGE(Table1[[#This Row],[GP 2012]:[GP 2021]]), "x")</f>
        <v>245.47000000000003</v>
      </c>
      <c r="AB144" s="11">
        <f>Table1[Equity]/Table1[Market Capital]</f>
        <v>1.0479704797047971</v>
      </c>
      <c r="AC144" s="1">
        <v>296.60000000000002</v>
      </c>
      <c r="AD144" s="1">
        <v>282.10000000000002</v>
      </c>
      <c r="AE144" s="1">
        <v>279.2</v>
      </c>
      <c r="AF144" s="1">
        <v>276.89999999999998</v>
      </c>
      <c r="AG144" s="1">
        <v>279.3</v>
      </c>
      <c r="AH144" s="1">
        <v>275.60000000000002</v>
      </c>
      <c r="AI144" s="1">
        <v>270.10000000000002</v>
      </c>
      <c r="AJ144" s="1">
        <v>429.7</v>
      </c>
      <c r="AK144" s="1">
        <v>357.4</v>
      </c>
      <c r="AL144" s="1">
        <v>355</v>
      </c>
      <c r="AM144" s="1">
        <v>355</v>
      </c>
      <c r="AN144" s="1">
        <v>213</v>
      </c>
      <c r="AO144" s="3">
        <f xml:space="preserve"> IFERROR(Table1[[#This Row],[GP 2012]]/Table1[[#This Row],[Total Assets 2012]], "x")</f>
        <v>0.98179366149696545</v>
      </c>
      <c r="AP144" s="3">
        <f xml:space="preserve"> IFERROR(Table1[[#This Row],[GP 2013]]/Table1[[#This Row],[Total Assets 2013]], "x")</f>
        <v>1.0049627791563274</v>
      </c>
      <c r="AQ144" s="3">
        <f xml:space="preserve"> IFERROR(Table1[[#This Row],[GP 2014]]/Table1[[#This Row],[Total Assets 2014]], "x")</f>
        <v>0.96418338108882518</v>
      </c>
      <c r="AR144" s="3">
        <f xml:space="preserve"> IFERROR(Table1[[#This Row],[GP 2015]]/Table1[[#This Row],[Total Assets 2015]], "x")</f>
        <v>0.92957746478873238</v>
      </c>
      <c r="AS144" s="3">
        <f xml:space="preserve"> IFERROR(Table1[[#This Row],[GP 2016]]/Table1[[#This Row],[Total Assets 2016]], "x")</f>
        <v>0.94020766201217332</v>
      </c>
      <c r="AT144" s="3">
        <f xml:space="preserve"> IFERROR(Table1[[#This Row],[GP 2017]]/Table1[[#This Row],[Total Assets 2017]], "x")</f>
        <v>0.92017416545718422</v>
      </c>
      <c r="AU144" s="3">
        <f xml:space="preserve"> IFERROR(Table1[[#This Row],[GP 2018]]/Table1[[#This Row],[Total Assets 2018]], "x")</f>
        <v>0.93928174750092541</v>
      </c>
      <c r="AV144" s="3">
        <f xml:space="preserve"> IFERROR(Table1[[#This Row],[GP 2019]]/Table1[[#This Row],[Total Assets 2019]], "x")</f>
        <v>0.6099604375145451</v>
      </c>
      <c r="AW144" s="3">
        <f xml:space="preserve"> IFERROR(Table1[[#This Row],[GP 2020]]/Table1[[#This Row],[Total Assets 2020]], "x")</f>
        <v>0.4322887520984891</v>
      </c>
      <c r="AX144" s="3">
        <f xml:space="preserve"> IFERROR(Table1[[#This Row],[GP 2021]]/Table1[[#This Row],[Total Assets 2021]], "x")</f>
        <v>0.47014084507042253</v>
      </c>
      <c r="AY144" s="3">
        <f xml:space="preserve"> IFERROR(Table1[[#This Row],[GP TTM]]/Table1[[#This Row],[Total Assets TTM]], "x")</f>
        <v>0.47014084507042253</v>
      </c>
      <c r="BA144" s="3">
        <f xml:space="preserve"> IFERROR(ABS(Table1[[#This Row],[ROA 2013]]-Table1[[#This Row],[ROA 2012]]), "x")</f>
        <v>2.3169117659361915E-2</v>
      </c>
      <c r="BB144" s="3">
        <f xml:space="preserve"> IFERROR(ABS(Table1[[#This Row],[ROA 2014]]-Table1[[#This Row],[ROA 2013]]), "x")</f>
        <v>4.0779398067502193E-2</v>
      </c>
      <c r="BC144" s="3">
        <f xml:space="preserve"> IFERROR(ABS(Table1[[#This Row],[ROA 2015]]-Table1[[#This Row],[ROA 2014]]), "x")</f>
        <v>3.4605916300092798E-2</v>
      </c>
      <c r="BD144" s="3">
        <f xml:space="preserve"> IFERROR(ABS(Table1[[#This Row],[ROA 2016]]-Table1[[#This Row],[ROA 2015]]), "x")</f>
        <v>1.063019722344094E-2</v>
      </c>
      <c r="BE144" s="3">
        <f xml:space="preserve"> IFERROR(ABS(Table1[[#This Row],[ROA 2017]]-Table1[[#This Row],[ROA 2016]]), "x")</f>
        <v>2.0033496554989094E-2</v>
      </c>
      <c r="BF144" s="3">
        <f xml:space="preserve"> IFERROR(ABS(Table1[[#This Row],[ROA 2018]]-Table1[[#This Row],[ROA 2017]]), "x")</f>
        <v>1.9107582043741189E-2</v>
      </c>
      <c r="BG144" s="3">
        <f xml:space="preserve"> IFERROR(ABS(Table1[[#This Row],[ROA 2019]]-Table1[[#This Row],[ROA 2018]]), "x")</f>
        <v>0.32932130998638032</v>
      </c>
      <c r="BH144" s="3">
        <f xml:space="preserve"> IFERROR(ABS(Table1[[#This Row],[ROA 2020]]-Table1[[#This Row],[ROA 2019]]), "x")</f>
        <v>0.17767168541605599</v>
      </c>
      <c r="BI144" s="3">
        <f xml:space="preserve"> IFERROR(ABS(Table1[[#This Row],[ROA 2021]]-Table1[[#This Row],[ROA 2020]]), "x")</f>
        <v>3.7852092971933426E-2</v>
      </c>
      <c r="BJ144" s="3">
        <f xml:space="preserve"> IFERROR(AVERAGE(Table1[[#This Row],[ROA 2013-2012]:[ROA 2021-2020]]), "x")</f>
        <v>7.7018977358166429E-2</v>
      </c>
      <c r="BK144" s="3">
        <f>IFERROR(AVERAGE(Table1[[#This Row],[ROA 2012]:[ROA 2021]]), "x")</f>
        <v>0.819257089618459</v>
      </c>
      <c r="BN144" s="1">
        <f>SUM(Table1[[#This Row],[B/M Rank]:[ROA Rank]])</f>
        <v>0</v>
      </c>
    </row>
    <row r="145" spans="1:66" x14ac:dyDescent="0.25">
      <c r="A145" s="1" t="s">
        <v>776</v>
      </c>
      <c r="B145" s="1" t="s">
        <v>777</v>
      </c>
      <c r="C145" s="1" t="s">
        <v>233</v>
      </c>
      <c r="D145" s="1" t="s">
        <v>101</v>
      </c>
      <c r="E145" s="1" t="s">
        <v>102</v>
      </c>
      <c r="F145" s="1">
        <v>206.8</v>
      </c>
      <c r="G145" s="19"/>
      <c r="H145" s="19"/>
      <c r="I145" s="19"/>
      <c r="J145" s="19"/>
      <c r="K145" s="1"/>
      <c r="L145" s="19"/>
      <c r="M145" s="1">
        <v>2012</v>
      </c>
      <c r="N145" s="1">
        <v>62.3</v>
      </c>
      <c r="O145" s="1">
        <v>64.900000000000006</v>
      </c>
      <c r="P145" s="1">
        <v>68.099999999999994</v>
      </c>
      <c r="Q145" s="1">
        <v>73.3</v>
      </c>
      <c r="R145" s="1">
        <v>78.8</v>
      </c>
      <c r="S145" s="1">
        <v>86.7</v>
      </c>
      <c r="T145" s="1">
        <v>91.2</v>
      </c>
      <c r="U145" s="1">
        <v>97.5</v>
      </c>
      <c r="V145" s="1">
        <v>81.599999999999994</v>
      </c>
      <c r="W145" s="1">
        <v>100.7</v>
      </c>
      <c r="X145" s="1">
        <v>107.7</v>
      </c>
      <c r="Z145" s="3">
        <f xml:space="preserve"> IFERROR(AVEDEV(Table1[[#This Row],[GP 2012]:[GP 2021]]) / Table1[[#This Row],[Avg GP]], "x")</f>
        <v>0.13700161470624767</v>
      </c>
      <c r="AA145" s="2">
        <f xml:space="preserve"> IFERROR(AVERAGE(Table1[[#This Row],[GP 2012]:[GP 2021]]), "x")</f>
        <v>80.510000000000019</v>
      </c>
      <c r="AB145" s="11">
        <f>Table1[Equity]/Table1[Market Capital]</f>
        <v>0.49177949709864605</v>
      </c>
      <c r="AC145" s="1">
        <v>161.5</v>
      </c>
      <c r="AD145" s="1">
        <v>176.3</v>
      </c>
      <c r="AE145" s="1">
        <v>178.8</v>
      </c>
      <c r="AF145" s="1">
        <v>201.9</v>
      </c>
      <c r="AG145" s="1">
        <v>202.7</v>
      </c>
      <c r="AH145" s="1">
        <v>221.4</v>
      </c>
      <c r="AI145" s="1">
        <v>225.9</v>
      </c>
      <c r="AJ145" s="1">
        <v>239.6</v>
      </c>
      <c r="AK145" s="1">
        <v>198.6</v>
      </c>
      <c r="AL145" s="1">
        <v>220.7</v>
      </c>
      <c r="AM145" s="1">
        <v>231.9</v>
      </c>
      <c r="AN145" s="1">
        <v>101.7</v>
      </c>
      <c r="AO145" s="3">
        <f xml:space="preserve"> IFERROR(Table1[[#This Row],[GP 2012]]/Table1[[#This Row],[Total Assets 2012]], "x")</f>
        <v>0.38575851393188854</v>
      </c>
      <c r="AP145" s="3">
        <f xml:space="preserve"> IFERROR(Table1[[#This Row],[GP 2013]]/Table1[[#This Row],[Total Assets 2013]], "x")</f>
        <v>0.36812251843448668</v>
      </c>
      <c r="AQ145" s="3">
        <f xml:space="preserve"> IFERROR(Table1[[#This Row],[GP 2014]]/Table1[[#This Row],[Total Assets 2014]], "x")</f>
        <v>0.38087248322147643</v>
      </c>
      <c r="AR145" s="3">
        <f xml:space="preserve"> IFERROR(Table1[[#This Row],[GP 2015]]/Table1[[#This Row],[Total Assets 2015]], "x")</f>
        <v>0.3630510153541357</v>
      </c>
      <c r="AS145" s="3">
        <f xml:space="preserve"> IFERROR(Table1[[#This Row],[GP 2016]]/Table1[[#This Row],[Total Assets 2016]], "x")</f>
        <v>0.388751850024667</v>
      </c>
      <c r="AT145" s="3">
        <f xml:space="preserve"> IFERROR(Table1[[#This Row],[GP 2017]]/Table1[[#This Row],[Total Assets 2017]], "x")</f>
        <v>0.39159891598915991</v>
      </c>
      <c r="AU145" s="3">
        <f xml:space="preserve"> IFERROR(Table1[[#This Row],[GP 2018]]/Table1[[#This Row],[Total Assets 2018]], "x")</f>
        <v>0.40371845949535196</v>
      </c>
      <c r="AV145" s="3">
        <f xml:space="preserve"> IFERROR(Table1[[#This Row],[GP 2019]]/Table1[[#This Row],[Total Assets 2019]], "x")</f>
        <v>0.40692821368948245</v>
      </c>
      <c r="AW145" s="3">
        <f xml:space="preserve"> IFERROR(Table1[[#This Row],[GP 2020]]/Table1[[#This Row],[Total Assets 2020]], "x")</f>
        <v>0.41087613293051356</v>
      </c>
      <c r="AX145" s="3">
        <f xml:space="preserve"> IFERROR(Table1[[#This Row],[GP 2021]]/Table1[[#This Row],[Total Assets 2021]], "x")</f>
        <v>0.45627548708654286</v>
      </c>
      <c r="AY145" s="3">
        <f xml:space="preserve"> IFERROR(Table1[[#This Row],[GP TTM]]/Table1[[#This Row],[Total Assets TTM]], "x")</f>
        <v>0.4644243208279431</v>
      </c>
      <c r="BA145" s="3">
        <f xml:space="preserve"> IFERROR(ABS(Table1[[#This Row],[ROA 2013]]-Table1[[#This Row],[ROA 2012]]), "x")</f>
        <v>1.7635995497401857E-2</v>
      </c>
      <c r="BB145" s="3">
        <f xml:space="preserve"> IFERROR(ABS(Table1[[#This Row],[ROA 2014]]-Table1[[#This Row],[ROA 2013]]), "x")</f>
        <v>1.2749964786989754E-2</v>
      </c>
      <c r="BC145" s="3">
        <f xml:space="preserve"> IFERROR(ABS(Table1[[#This Row],[ROA 2015]]-Table1[[#This Row],[ROA 2014]]), "x")</f>
        <v>1.7821467867340735E-2</v>
      </c>
      <c r="BD145" s="3">
        <f xml:space="preserve"> IFERROR(ABS(Table1[[#This Row],[ROA 2016]]-Table1[[#This Row],[ROA 2015]]), "x")</f>
        <v>2.5700834670531303E-2</v>
      </c>
      <c r="BE145" s="3">
        <f xml:space="preserve"> IFERROR(ABS(Table1[[#This Row],[ROA 2017]]-Table1[[#This Row],[ROA 2016]]), "x")</f>
        <v>2.8470659644929119E-3</v>
      </c>
      <c r="BF145" s="3">
        <f xml:space="preserve"> IFERROR(ABS(Table1[[#This Row],[ROA 2018]]-Table1[[#This Row],[ROA 2017]]), "x")</f>
        <v>1.2119543506192043E-2</v>
      </c>
      <c r="BG145" s="3">
        <f xml:space="preserve"> IFERROR(ABS(Table1[[#This Row],[ROA 2019]]-Table1[[#This Row],[ROA 2018]]), "x")</f>
        <v>3.2097541941304986E-3</v>
      </c>
      <c r="BH145" s="3">
        <f xml:space="preserve"> IFERROR(ABS(Table1[[#This Row],[ROA 2020]]-Table1[[#This Row],[ROA 2019]]), "x")</f>
        <v>3.9479192410311059E-3</v>
      </c>
      <c r="BI145" s="3">
        <f xml:space="preserve"> IFERROR(ABS(Table1[[#This Row],[ROA 2021]]-Table1[[#This Row],[ROA 2020]]), "x")</f>
        <v>4.5399354156029303E-2</v>
      </c>
      <c r="BJ145" s="3">
        <f xml:space="preserve"> IFERROR(AVERAGE(Table1[[#This Row],[ROA 2013-2012]:[ROA 2021-2020]]), "x")</f>
        <v>1.5714655542682168E-2</v>
      </c>
      <c r="BK145" s="3">
        <f>IFERROR(AVERAGE(Table1[[#This Row],[ROA 2012]:[ROA 2021]]), "x")</f>
        <v>0.39559535901577048</v>
      </c>
      <c r="BN145" s="1">
        <f>SUM(Table1[[#This Row],[B/M Rank]:[ROA Rank]])</f>
        <v>0</v>
      </c>
    </row>
    <row r="146" spans="1:66" x14ac:dyDescent="0.25">
      <c r="A146" s="1" t="s">
        <v>760</v>
      </c>
      <c r="B146" s="1" t="s">
        <v>761</v>
      </c>
      <c r="C146" s="1" t="s">
        <v>201</v>
      </c>
      <c r="D146" s="1" t="s">
        <v>110</v>
      </c>
      <c r="E146" s="1" t="s">
        <v>102</v>
      </c>
      <c r="F146" s="1">
        <v>208.16</v>
      </c>
      <c r="G146" s="19"/>
      <c r="H146" s="19"/>
      <c r="I146" s="19"/>
      <c r="J146" s="19"/>
      <c r="K146" s="1"/>
      <c r="L146" s="19"/>
      <c r="M146" s="1">
        <v>2012</v>
      </c>
      <c r="N146" s="1">
        <v>34</v>
      </c>
      <c r="O146" s="1">
        <v>37.5</v>
      </c>
      <c r="P146" s="1">
        <v>36.6</v>
      </c>
      <c r="Q146" s="1">
        <v>31.8</v>
      </c>
      <c r="R146" s="1">
        <v>31.3</v>
      </c>
      <c r="S146" s="1">
        <v>42.7</v>
      </c>
      <c r="T146" s="1">
        <v>46</v>
      </c>
      <c r="U146" s="1">
        <v>53.2</v>
      </c>
      <c r="V146" s="1">
        <v>62.2</v>
      </c>
      <c r="W146" s="1">
        <v>62.7</v>
      </c>
      <c r="X146" s="1">
        <v>61.4</v>
      </c>
      <c r="Z146" s="3">
        <f xml:space="preserve"> IFERROR(AVEDEV(Table1[[#This Row],[GP 2012]:[GP 2021]]) / Table1[[#This Row],[Avg GP]], "x")</f>
        <v>0.22328767123287671</v>
      </c>
      <c r="AA146" s="2">
        <f xml:space="preserve"> IFERROR(AVERAGE(Table1[[#This Row],[GP 2012]:[GP 2021]]), "x")</f>
        <v>43.8</v>
      </c>
      <c r="AB146" s="11">
        <f>Table1[Equity]/Table1[Market Capital]</f>
        <v>0.49625288239815524</v>
      </c>
      <c r="AC146" s="1">
        <v>110.5</v>
      </c>
      <c r="AD146" s="1">
        <v>118.3</v>
      </c>
      <c r="AE146" s="1">
        <v>128.80000000000001</v>
      </c>
      <c r="AF146" s="1">
        <v>145.1</v>
      </c>
      <c r="AG146" s="1">
        <v>185.1</v>
      </c>
      <c r="AH146" s="1">
        <v>176.8</v>
      </c>
      <c r="AI146" s="1">
        <v>168.5</v>
      </c>
      <c r="AJ146" s="1">
        <v>200.4</v>
      </c>
      <c r="AK146" s="1">
        <v>226.6</v>
      </c>
      <c r="AL146" s="1">
        <v>216.9</v>
      </c>
      <c r="AM146" s="1">
        <v>212.9</v>
      </c>
      <c r="AN146" s="1">
        <v>103.3</v>
      </c>
      <c r="AO146" s="3">
        <f xml:space="preserve"> IFERROR(Table1[[#This Row],[GP 2012]]/Table1[[#This Row],[Total Assets 2012]], "x")</f>
        <v>0.30769230769230771</v>
      </c>
      <c r="AP146" s="3">
        <f xml:space="preserve"> IFERROR(Table1[[#This Row],[GP 2013]]/Table1[[#This Row],[Total Assets 2013]], "x")</f>
        <v>0.31699070160608622</v>
      </c>
      <c r="AQ146" s="3">
        <f xml:space="preserve"> IFERROR(Table1[[#This Row],[GP 2014]]/Table1[[#This Row],[Total Assets 2014]], "x")</f>
        <v>0.28416149068322982</v>
      </c>
      <c r="AR146" s="3">
        <f xml:space="preserve"> IFERROR(Table1[[#This Row],[GP 2015]]/Table1[[#This Row],[Total Assets 2015]], "x")</f>
        <v>0.21915920055134391</v>
      </c>
      <c r="AS146" s="3">
        <f xml:space="preserve"> IFERROR(Table1[[#This Row],[GP 2016]]/Table1[[#This Row],[Total Assets 2016]], "x")</f>
        <v>0.16909778498109132</v>
      </c>
      <c r="AT146" s="3">
        <f xml:space="preserve"> IFERROR(Table1[[#This Row],[GP 2017]]/Table1[[#This Row],[Total Assets 2017]], "x")</f>
        <v>0.2415158371040724</v>
      </c>
      <c r="AU146" s="3">
        <f xml:space="preserve"> IFERROR(Table1[[#This Row],[GP 2018]]/Table1[[#This Row],[Total Assets 2018]], "x")</f>
        <v>0.27299703264094954</v>
      </c>
      <c r="AV146" s="3">
        <f xml:space="preserve"> IFERROR(Table1[[#This Row],[GP 2019]]/Table1[[#This Row],[Total Assets 2019]], "x")</f>
        <v>0.26546906187624753</v>
      </c>
      <c r="AW146" s="3">
        <f xml:space="preserve"> IFERROR(Table1[[#This Row],[GP 2020]]/Table1[[#This Row],[Total Assets 2020]], "x")</f>
        <v>0.27449249779346868</v>
      </c>
      <c r="AX146" s="3">
        <f xml:space="preserve"> IFERROR(Table1[[#This Row],[GP 2021]]/Table1[[#This Row],[Total Assets 2021]], "x")</f>
        <v>0.28907330567081607</v>
      </c>
      <c r="AY146" s="3">
        <f xml:space="preserve"> IFERROR(Table1[[#This Row],[GP TTM]]/Table1[[#This Row],[Total Assets TTM]], "x")</f>
        <v>0.28839830906528885</v>
      </c>
      <c r="BA146" s="3">
        <f xml:space="preserve"> IFERROR(ABS(Table1[[#This Row],[ROA 2013]]-Table1[[#This Row],[ROA 2012]]), "x")</f>
        <v>9.2983939137785132E-3</v>
      </c>
      <c r="BB146" s="3">
        <f xml:space="preserve"> IFERROR(ABS(Table1[[#This Row],[ROA 2014]]-Table1[[#This Row],[ROA 2013]]), "x")</f>
        <v>3.28292109228564E-2</v>
      </c>
      <c r="BC146" s="3">
        <f xml:space="preserve"> IFERROR(ABS(Table1[[#This Row],[ROA 2015]]-Table1[[#This Row],[ROA 2014]]), "x")</f>
        <v>6.5002290131885909E-2</v>
      </c>
      <c r="BD146" s="3">
        <f xml:space="preserve"> IFERROR(ABS(Table1[[#This Row],[ROA 2016]]-Table1[[#This Row],[ROA 2015]]), "x")</f>
        <v>5.0061415570252593E-2</v>
      </c>
      <c r="BE146" s="3">
        <f xml:space="preserve"> IFERROR(ABS(Table1[[#This Row],[ROA 2017]]-Table1[[#This Row],[ROA 2016]]), "x")</f>
        <v>7.241805212298108E-2</v>
      </c>
      <c r="BF146" s="3">
        <f xml:space="preserve"> IFERROR(ABS(Table1[[#This Row],[ROA 2018]]-Table1[[#This Row],[ROA 2017]]), "x")</f>
        <v>3.1481195536877143E-2</v>
      </c>
      <c r="BG146" s="3">
        <f xml:space="preserve"> IFERROR(ABS(Table1[[#This Row],[ROA 2019]]-Table1[[#This Row],[ROA 2018]]), "x")</f>
        <v>7.5279707647020189E-3</v>
      </c>
      <c r="BH146" s="3">
        <f xml:space="preserve"> IFERROR(ABS(Table1[[#This Row],[ROA 2020]]-Table1[[#This Row],[ROA 2019]]), "x")</f>
        <v>9.0234359172211565E-3</v>
      </c>
      <c r="BI146" s="3">
        <f xml:space="preserve"> IFERROR(ABS(Table1[[#This Row],[ROA 2021]]-Table1[[#This Row],[ROA 2020]]), "x")</f>
        <v>1.458080787734739E-2</v>
      </c>
      <c r="BJ146" s="3">
        <f xml:space="preserve"> IFERROR(AVERAGE(Table1[[#This Row],[ROA 2013-2012]:[ROA 2021-2020]]), "x")</f>
        <v>3.2469196973100245E-2</v>
      </c>
      <c r="BK146" s="3">
        <f>IFERROR(AVERAGE(Table1[[#This Row],[ROA 2012]:[ROA 2021]]), "x")</f>
        <v>0.26406492205996129</v>
      </c>
      <c r="BN146" s="1">
        <f>SUM(Table1[[#This Row],[B/M Rank]:[ROA Rank]])</f>
        <v>0</v>
      </c>
    </row>
    <row r="147" spans="1:66" x14ac:dyDescent="0.25">
      <c r="A147" s="1" t="s">
        <v>1014</v>
      </c>
      <c r="B147" s="1" t="s">
        <v>1015</v>
      </c>
      <c r="C147" s="1" t="s">
        <v>147</v>
      </c>
      <c r="D147" s="1" t="s">
        <v>116</v>
      </c>
      <c r="E147" s="1" t="s">
        <v>102</v>
      </c>
      <c r="F147" s="1">
        <v>213.52</v>
      </c>
      <c r="G147" s="19"/>
      <c r="H147" s="19"/>
      <c r="I147" s="19"/>
      <c r="J147" s="19"/>
      <c r="K147" s="1"/>
      <c r="L147" s="19"/>
      <c r="M147" s="1">
        <v>2012</v>
      </c>
      <c r="N147" s="1">
        <v>217.9</v>
      </c>
      <c r="O147" s="1">
        <v>249.7</v>
      </c>
      <c r="P147" s="1">
        <v>301.89999999999998</v>
      </c>
      <c r="Q147" s="1">
        <v>331.7</v>
      </c>
      <c r="R147" s="1">
        <v>344.7</v>
      </c>
      <c r="S147" s="1">
        <v>350.1</v>
      </c>
      <c r="T147" s="1">
        <v>380.7</v>
      </c>
      <c r="U147" s="1">
        <v>419.8</v>
      </c>
      <c r="V147" s="1">
        <v>180.2</v>
      </c>
      <c r="W147" s="1">
        <v>156.5</v>
      </c>
      <c r="X147" s="1">
        <v>144.19999999999999</v>
      </c>
      <c r="Z147" s="3">
        <f xml:space="preserve"> IFERROR(AVEDEV(Table1[[#This Row],[GP 2012]:[GP 2021]]) / Table1[[#This Row],[Avg GP]], "x")</f>
        <v>0.25158870857766263</v>
      </c>
      <c r="AA147" s="2">
        <f xml:space="preserve"> IFERROR(AVERAGE(Table1[[#This Row],[GP 2012]:[GP 2021]]), "x")</f>
        <v>293.32</v>
      </c>
      <c r="AB147" s="11">
        <f>Table1[Equity]/Table1[Market Capital]</f>
        <v>0.9493255901086548</v>
      </c>
      <c r="AC147" s="1">
        <v>432.9</v>
      </c>
      <c r="AD147" s="1">
        <v>415.6</v>
      </c>
      <c r="AE147" s="1">
        <v>579.9</v>
      </c>
      <c r="AF147" s="1">
        <v>611.79999999999995</v>
      </c>
      <c r="AG147" s="1">
        <v>650.6</v>
      </c>
      <c r="AH147" s="1">
        <v>625.4</v>
      </c>
      <c r="AI147" s="1">
        <v>782.3</v>
      </c>
      <c r="AJ147" s="1">
        <v>977.5</v>
      </c>
      <c r="AK147" s="1">
        <v>911.2</v>
      </c>
      <c r="AL147" s="1">
        <v>891.6</v>
      </c>
      <c r="AM147" s="1">
        <v>984.1</v>
      </c>
      <c r="AN147" s="1">
        <v>202.7</v>
      </c>
      <c r="AO147" s="3">
        <f xml:space="preserve"> IFERROR(Table1[[#This Row],[GP 2012]]/Table1[[#This Row],[Total Assets 2012]], "x")</f>
        <v>0.50334950334950335</v>
      </c>
      <c r="AP147" s="3">
        <f xml:space="preserve"> IFERROR(Table1[[#This Row],[GP 2013]]/Table1[[#This Row],[Total Assets 2013]], "x")</f>
        <v>0.60081809432146294</v>
      </c>
      <c r="AQ147" s="3">
        <f xml:space="preserve"> IFERROR(Table1[[#This Row],[GP 2014]]/Table1[[#This Row],[Total Assets 2014]], "x")</f>
        <v>0.52060700120710468</v>
      </c>
      <c r="AR147" s="3">
        <f xml:space="preserve"> IFERROR(Table1[[#This Row],[GP 2015]]/Table1[[#This Row],[Total Assets 2015]], "x")</f>
        <v>0.54217064400130766</v>
      </c>
      <c r="AS147" s="3">
        <f xml:space="preserve"> IFERROR(Table1[[#This Row],[GP 2016]]/Table1[[#This Row],[Total Assets 2016]], "x")</f>
        <v>0.52981862895788501</v>
      </c>
      <c r="AT147" s="3">
        <f xml:space="preserve"> IFERROR(Table1[[#This Row],[GP 2017]]/Table1[[#This Row],[Total Assets 2017]], "x")</f>
        <v>0.55980172689478735</v>
      </c>
      <c r="AU147" s="3">
        <f xml:space="preserve"> IFERROR(Table1[[#This Row],[GP 2018]]/Table1[[#This Row],[Total Assets 2018]], "x")</f>
        <v>0.48664195321487924</v>
      </c>
      <c r="AV147" s="3">
        <f xml:space="preserve"> IFERROR(Table1[[#This Row],[GP 2019]]/Table1[[#This Row],[Total Assets 2019]], "x")</f>
        <v>0.42946291560102301</v>
      </c>
      <c r="AW147" s="3">
        <f xml:space="preserve"> IFERROR(Table1[[#This Row],[GP 2020]]/Table1[[#This Row],[Total Assets 2020]], "x")</f>
        <v>0.19776119402985073</v>
      </c>
      <c r="AX147" s="3">
        <f xml:space="preserve"> IFERROR(Table1[[#This Row],[GP 2021]]/Table1[[#This Row],[Total Assets 2021]], "x")</f>
        <v>0.17552714221624047</v>
      </c>
      <c r="AY147" s="3">
        <f xml:space="preserve"> IFERROR(Table1[[#This Row],[GP TTM]]/Table1[[#This Row],[Total Assets TTM]], "x")</f>
        <v>0.14652982420485722</v>
      </c>
      <c r="BA147" s="3">
        <f xml:space="preserve"> IFERROR(ABS(Table1[[#This Row],[ROA 2013]]-Table1[[#This Row],[ROA 2012]]), "x")</f>
        <v>9.746859097195959E-2</v>
      </c>
      <c r="BB147" s="3">
        <f xml:space="preserve"> IFERROR(ABS(Table1[[#This Row],[ROA 2014]]-Table1[[#This Row],[ROA 2013]]), "x")</f>
        <v>8.0211093114358256E-2</v>
      </c>
      <c r="BC147" s="3">
        <f xml:space="preserve"> IFERROR(ABS(Table1[[#This Row],[ROA 2015]]-Table1[[#This Row],[ROA 2014]]), "x")</f>
        <v>2.1563642794202975E-2</v>
      </c>
      <c r="BD147" s="3">
        <f xml:space="preserve"> IFERROR(ABS(Table1[[#This Row],[ROA 2016]]-Table1[[#This Row],[ROA 2015]]), "x")</f>
        <v>1.2352015043422648E-2</v>
      </c>
      <c r="BE147" s="3">
        <f xml:space="preserve"> IFERROR(ABS(Table1[[#This Row],[ROA 2017]]-Table1[[#This Row],[ROA 2016]]), "x")</f>
        <v>2.9983097936902348E-2</v>
      </c>
      <c r="BF147" s="3">
        <f xml:space="preserve"> IFERROR(ABS(Table1[[#This Row],[ROA 2018]]-Table1[[#This Row],[ROA 2017]]), "x")</f>
        <v>7.3159773679908113E-2</v>
      </c>
      <c r="BG147" s="3">
        <f xml:space="preserve"> IFERROR(ABS(Table1[[#This Row],[ROA 2019]]-Table1[[#This Row],[ROA 2018]]), "x")</f>
        <v>5.7179037613856232E-2</v>
      </c>
      <c r="BH147" s="3">
        <f xml:space="preserve"> IFERROR(ABS(Table1[[#This Row],[ROA 2020]]-Table1[[#This Row],[ROA 2019]]), "x")</f>
        <v>0.23170172157117228</v>
      </c>
      <c r="BI147" s="3">
        <f xml:space="preserve"> IFERROR(ABS(Table1[[#This Row],[ROA 2021]]-Table1[[#This Row],[ROA 2020]]), "x")</f>
        <v>2.2234051813610267E-2</v>
      </c>
      <c r="BJ147" s="3">
        <f xml:space="preserve"> IFERROR(AVERAGE(Table1[[#This Row],[ROA 2013-2012]:[ROA 2021-2020]]), "x")</f>
        <v>6.9539224948821421E-2</v>
      </c>
      <c r="BK147" s="3">
        <f>IFERROR(AVERAGE(Table1[[#This Row],[ROA 2012]:[ROA 2021]]), "x")</f>
        <v>0.45459588037940446</v>
      </c>
      <c r="BN147" s="1">
        <f>SUM(Table1[[#This Row],[B/M Rank]:[ROA Rank]])</f>
        <v>0</v>
      </c>
    </row>
    <row r="148" spans="1:66" x14ac:dyDescent="0.25">
      <c r="A148" s="1" t="s">
        <v>322</v>
      </c>
      <c r="B148" s="1" t="s">
        <v>323</v>
      </c>
      <c r="C148" s="1" t="s">
        <v>233</v>
      </c>
      <c r="D148" s="1" t="s">
        <v>101</v>
      </c>
      <c r="E148" s="1" t="s">
        <v>102</v>
      </c>
      <c r="F148" s="1">
        <v>214.98</v>
      </c>
      <c r="G148" s="19"/>
      <c r="H148" s="19"/>
      <c r="I148" s="19"/>
      <c r="J148" s="19"/>
      <c r="K148" s="1"/>
      <c r="L148" s="19"/>
      <c r="M148" s="1">
        <v>2012</v>
      </c>
      <c r="N148" s="1">
        <v>196.6</v>
      </c>
      <c r="O148" s="1">
        <v>171.2</v>
      </c>
      <c r="P148" s="1">
        <v>170</v>
      </c>
      <c r="Q148" s="1">
        <v>237</v>
      </c>
      <c r="R148" s="1">
        <v>273.2</v>
      </c>
      <c r="S148" s="1">
        <v>261</v>
      </c>
      <c r="T148" s="1">
        <v>239.2</v>
      </c>
      <c r="U148" s="1">
        <v>217.9</v>
      </c>
      <c r="V148" s="1">
        <v>203.7</v>
      </c>
      <c r="W148" s="1">
        <v>306.39999999999998</v>
      </c>
      <c r="X148" s="1">
        <v>315.8</v>
      </c>
      <c r="Z148" s="3">
        <f xml:space="preserve"> IFERROR(AVEDEV(Table1[[#This Row],[GP 2012]:[GP 2021]]) / Table1[[#This Row],[Avg GP]], "x")</f>
        <v>0.15701607943062995</v>
      </c>
      <c r="AA148" s="2">
        <f xml:space="preserve"> IFERROR(AVERAGE(Table1[[#This Row],[GP 2012]:[GP 2021]]), "x")</f>
        <v>227.62000000000003</v>
      </c>
      <c r="AB148" s="11">
        <f>Table1[Equity]/Table1[Market Capital]</f>
        <v>1.9959996278723604</v>
      </c>
      <c r="AC148" s="1">
        <v>623.1</v>
      </c>
      <c r="AD148" s="1">
        <v>594.70000000000005</v>
      </c>
      <c r="AE148" s="1">
        <v>706.6</v>
      </c>
      <c r="AF148" s="1">
        <v>628.79999999999995</v>
      </c>
      <c r="AG148" s="1">
        <v>648.20000000000005</v>
      </c>
      <c r="AH148" s="1">
        <v>662.6</v>
      </c>
      <c r="AI148" s="1">
        <v>730.4</v>
      </c>
      <c r="AJ148" s="1">
        <v>838.6</v>
      </c>
      <c r="AK148" s="1">
        <v>745.7</v>
      </c>
      <c r="AL148" s="1">
        <v>874.4</v>
      </c>
      <c r="AM148" s="1">
        <v>970.4</v>
      </c>
      <c r="AN148" s="1">
        <v>429.1</v>
      </c>
      <c r="AO148" s="3">
        <f xml:space="preserve"> IFERROR(Table1[[#This Row],[GP 2012]]/Table1[[#This Row],[Total Assets 2012]], "x")</f>
        <v>0.31551917830203818</v>
      </c>
      <c r="AP148" s="3">
        <f xml:space="preserve"> IFERROR(Table1[[#This Row],[GP 2013]]/Table1[[#This Row],[Total Assets 2013]], "x")</f>
        <v>0.28787624012106938</v>
      </c>
      <c r="AQ148" s="3">
        <f xml:space="preserve"> IFERROR(Table1[[#This Row],[GP 2014]]/Table1[[#This Row],[Total Assets 2014]], "x")</f>
        <v>0.24058873478630058</v>
      </c>
      <c r="AR148" s="3">
        <f xml:space="preserve"> IFERROR(Table1[[#This Row],[GP 2015]]/Table1[[#This Row],[Total Assets 2015]], "x")</f>
        <v>0.37690839694656492</v>
      </c>
      <c r="AS148" s="3">
        <f xml:space="preserve"> IFERROR(Table1[[#This Row],[GP 2016]]/Table1[[#This Row],[Total Assets 2016]], "x")</f>
        <v>0.42147485344029617</v>
      </c>
      <c r="AT148" s="3">
        <f xml:space="preserve"> IFERROR(Table1[[#This Row],[GP 2017]]/Table1[[#This Row],[Total Assets 2017]], "x")</f>
        <v>0.39390280712345305</v>
      </c>
      <c r="AU148" s="3">
        <f xml:space="preserve"> IFERROR(Table1[[#This Row],[GP 2018]]/Table1[[#This Row],[Total Assets 2018]], "x")</f>
        <v>0.32749178532311063</v>
      </c>
      <c r="AV148" s="3">
        <f xml:space="preserve"> IFERROR(Table1[[#This Row],[GP 2019]]/Table1[[#This Row],[Total Assets 2019]], "x")</f>
        <v>0.25983782494633911</v>
      </c>
      <c r="AW148" s="3">
        <f xml:space="preserve"> IFERROR(Table1[[#This Row],[GP 2020]]/Table1[[#This Row],[Total Assets 2020]], "x")</f>
        <v>0.27316615260828747</v>
      </c>
      <c r="AX148" s="3">
        <f xml:space="preserve"> IFERROR(Table1[[#This Row],[GP 2021]]/Table1[[#This Row],[Total Assets 2021]], "x")</f>
        <v>0.3504117108874657</v>
      </c>
      <c r="AY148" s="3">
        <f xml:space="preserve"> IFERROR(Table1[[#This Row],[GP TTM]]/Table1[[#This Row],[Total Assets TTM]], "x")</f>
        <v>0.3254328112118714</v>
      </c>
      <c r="BA148" s="3">
        <f xml:space="preserve"> IFERROR(ABS(Table1[[#This Row],[ROA 2013]]-Table1[[#This Row],[ROA 2012]]), "x")</f>
        <v>2.7642938180968801E-2</v>
      </c>
      <c r="BB148" s="3">
        <f xml:space="preserve"> IFERROR(ABS(Table1[[#This Row],[ROA 2014]]-Table1[[#This Row],[ROA 2013]]), "x")</f>
        <v>4.7287505334768803E-2</v>
      </c>
      <c r="BC148" s="3">
        <f xml:space="preserve"> IFERROR(ABS(Table1[[#This Row],[ROA 2015]]-Table1[[#This Row],[ROA 2014]]), "x")</f>
        <v>0.13631966216026434</v>
      </c>
      <c r="BD148" s="3">
        <f xml:space="preserve"> IFERROR(ABS(Table1[[#This Row],[ROA 2016]]-Table1[[#This Row],[ROA 2015]]), "x")</f>
        <v>4.4566456493731255E-2</v>
      </c>
      <c r="BE148" s="3">
        <f xml:space="preserve"> IFERROR(ABS(Table1[[#This Row],[ROA 2017]]-Table1[[#This Row],[ROA 2016]]), "x")</f>
        <v>2.7572046316843124E-2</v>
      </c>
      <c r="BF148" s="3">
        <f xml:space="preserve"> IFERROR(ABS(Table1[[#This Row],[ROA 2018]]-Table1[[#This Row],[ROA 2017]]), "x")</f>
        <v>6.6411021800342418E-2</v>
      </c>
      <c r="BG148" s="3">
        <f xml:space="preserve"> IFERROR(ABS(Table1[[#This Row],[ROA 2019]]-Table1[[#This Row],[ROA 2018]]), "x")</f>
        <v>6.7653960376771516E-2</v>
      </c>
      <c r="BH148" s="3">
        <f xml:space="preserve"> IFERROR(ABS(Table1[[#This Row],[ROA 2020]]-Table1[[#This Row],[ROA 2019]]), "x")</f>
        <v>1.3328327661948358E-2</v>
      </c>
      <c r="BI148" s="3">
        <f xml:space="preserve"> IFERROR(ABS(Table1[[#This Row],[ROA 2021]]-Table1[[#This Row],[ROA 2020]]), "x")</f>
        <v>7.7245558279178228E-2</v>
      </c>
      <c r="BJ148" s="3">
        <f xml:space="preserve"> IFERROR(AVERAGE(Table1[[#This Row],[ROA 2013-2012]:[ROA 2021-2020]]), "x")</f>
        <v>5.6447497400535201E-2</v>
      </c>
      <c r="BK148" s="3">
        <f>IFERROR(AVERAGE(Table1[[#This Row],[ROA 2012]:[ROA 2021]]), "x")</f>
        <v>0.32471776844849254</v>
      </c>
      <c r="BN148" s="1">
        <f>SUM(Table1[[#This Row],[B/M Rank]:[ROA Rank]])</f>
        <v>0</v>
      </c>
    </row>
    <row r="149" spans="1:66" x14ac:dyDescent="0.25">
      <c r="A149" s="1" t="s">
        <v>326</v>
      </c>
      <c r="B149" s="1" t="s">
        <v>327</v>
      </c>
      <c r="C149" s="1" t="s">
        <v>161</v>
      </c>
      <c r="D149" s="1" t="s">
        <v>110</v>
      </c>
      <c r="E149" s="1" t="s">
        <v>102</v>
      </c>
      <c r="F149" s="1">
        <v>224.51</v>
      </c>
      <c r="G149" s="19"/>
      <c r="H149" s="19"/>
      <c r="I149" s="19"/>
      <c r="J149" s="19"/>
      <c r="K149" s="1"/>
      <c r="L149" s="19"/>
      <c r="M149" s="1">
        <v>2012</v>
      </c>
      <c r="N149" s="1">
        <v>84.2</v>
      </c>
      <c r="O149" s="1">
        <v>99</v>
      </c>
      <c r="P149" s="1">
        <v>87.1</v>
      </c>
      <c r="Q149" s="1">
        <v>66.099999999999994</v>
      </c>
      <c r="R149" s="1">
        <v>67.099999999999994</v>
      </c>
      <c r="S149" s="1">
        <v>70.099999999999994</v>
      </c>
      <c r="T149" s="1">
        <v>76.2</v>
      </c>
      <c r="U149" s="1">
        <v>88</v>
      </c>
      <c r="V149" s="1">
        <v>68.2</v>
      </c>
      <c r="W149" s="1">
        <v>68.3</v>
      </c>
      <c r="X149" s="1">
        <v>76.7</v>
      </c>
      <c r="Z149" s="3">
        <f xml:space="preserve"> IFERROR(AVEDEV(Table1[[#This Row],[GP 2012]:[GP 2021]]) / Table1[[#This Row],[Avg GP]], "x")</f>
        <v>0.12548107968487668</v>
      </c>
      <c r="AA149" s="2">
        <f xml:space="preserve"> IFERROR(AVERAGE(Table1[[#This Row],[GP 2012]:[GP 2021]]), "x")</f>
        <v>77.430000000000007</v>
      </c>
      <c r="AB149" s="11">
        <f>Table1[Equity]/Table1[Market Capital]</f>
        <v>0.41601710391519314</v>
      </c>
      <c r="AC149" s="1">
        <v>101.4</v>
      </c>
      <c r="AD149" s="1">
        <v>113.2</v>
      </c>
      <c r="AE149" s="1">
        <v>128.19999999999999</v>
      </c>
      <c r="AF149" s="1">
        <v>118.8</v>
      </c>
      <c r="AG149" s="1">
        <v>116.9</v>
      </c>
      <c r="AH149" s="1">
        <v>116.6</v>
      </c>
      <c r="AI149" s="1">
        <v>128.80000000000001</v>
      </c>
      <c r="AJ149" s="1">
        <v>128</v>
      </c>
      <c r="AK149" s="1">
        <v>121.7</v>
      </c>
      <c r="AL149" s="1">
        <v>132.19999999999999</v>
      </c>
      <c r="AM149" s="1">
        <v>133</v>
      </c>
      <c r="AN149" s="1">
        <v>93.4</v>
      </c>
      <c r="AO149" s="3">
        <f xml:space="preserve"> IFERROR(Table1[[#This Row],[GP 2012]]/Table1[[#This Row],[Total Assets 2012]], "x")</f>
        <v>0.83037475345167655</v>
      </c>
      <c r="AP149" s="3">
        <f xml:space="preserve"> IFERROR(Table1[[#This Row],[GP 2013]]/Table1[[#This Row],[Total Assets 2013]], "x")</f>
        <v>0.87455830388692579</v>
      </c>
      <c r="AQ149" s="3">
        <f xml:space="preserve"> IFERROR(Table1[[#This Row],[GP 2014]]/Table1[[#This Row],[Total Assets 2014]], "x")</f>
        <v>0.6794071762870515</v>
      </c>
      <c r="AR149" s="3">
        <f xml:space="preserve"> IFERROR(Table1[[#This Row],[GP 2015]]/Table1[[#This Row],[Total Assets 2015]], "x")</f>
        <v>0.55639730639730633</v>
      </c>
      <c r="AS149" s="3">
        <f xml:space="preserve"> IFERROR(Table1[[#This Row],[GP 2016]]/Table1[[#This Row],[Total Assets 2016]], "x")</f>
        <v>0.57399486740804095</v>
      </c>
      <c r="AT149" s="3">
        <f xml:space="preserve"> IFERROR(Table1[[#This Row],[GP 2017]]/Table1[[#This Row],[Total Assets 2017]], "x")</f>
        <v>0.60120068610634647</v>
      </c>
      <c r="AU149" s="3">
        <f xml:space="preserve"> IFERROR(Table1[[#This Row],[GP 2018]]/Table1[[#This Row],[Total Assets 2018]], "x")</f>
        <v>0.59161490683229812</v>
      </c>
      <c r="AV149" s="3">
        <f xml:space="preserve"> IFERROR(Table1[[#This Row],[GP 2019]]/Table1[[#This Row],[Total Assets 2019]], "x")</f>
        <v>0.6875</v>
      </c>
      <c r="AW149" s="3">
        <f xml:space="preserve"> IFERROR(Table1[[#This Row],[GP 2020]]/Table1[[#This Row],[Total Assets 2020]], "x")</f>
        <v>0.56039441248972888</v>
      </c>
      <c r="AX149" s="3">
        <f xml:space="preserve"> IFERROR(Table1[[#This Row],[GP 2021]]/Table1[[#This Row],[Total Assets 2021]], "x")</f>
        <v>0.51664145234493197</v>
      </c>
      <c r="AY149" s="3">
        <f xml:space="preserve"> IFERROR(Table1[[#This Row],[GP TTM]]/Table1[[#This Row],[Total Assets TTM]], "x")</f>
        <v>0.57669172932330826</v>
      </c>
      <c r="BA149" s="3">
        <f xml:space="preserve"> IFERROR(ABS(Table1[[#This Row],[ROA 2013]]-Table1[[#This Row],[ROA 2012]]), "x")</f>
        <v>4.4183550435249241E-2</v>
      </c>
      <c r="BB149" s="3">
        <f xml:space="preserve"> IFERROR(ABS(Table1[[#This Row],[ROA 2014]]-Table1[[#This Row],[ROA 2013]]), "x")</f>
        <v>0.1951511275998743</v>
      </c>
      <c r="BC149" s="3">
        <f xml:space="preserve"> IFERROR(ABS(Table1[[#This Row],[ROA 2015]]-Table1[[#This Row],[ROA 2014]]), "x")</f>
        <v>0.12300986988974516</v>
      </c>
      <c r="BD149" s="3">
        <f xml:space="preserve"> IFERROR(ABS(Table1[[#This Row],[ROA 2016]]-Table1[[#This Row],[ROA 2015]]), "x")</f>
        <v>1.7597561010734619E-2</v>
      </c>
      <c r="BE149" s="3">
        <f xml:space="preserve"> IFERROR(ABS(Table1[[#This Row],[ROA 2017]]-Table1[[#This Row],[ROA 2016]]), "x")</f>
        <v>2.7205818698305517E-2</v>
      </c>
      <c r="BF149" s="3">
        <f xml:space="preserve"> IFERROR(ABS(Table1[[#This Row],[ROA 2018]]-Table1[[#This Row],[ROA 2017]]), "x")</f>
        <v>9.5857792740483561E-3</v>
      </c>
      <c r="BG149" s="3">
        <f xml:space="preserve"> IFERROR(ABS(Table1[[#This Row],[ROA 2019]]-Table1[[#This Row],[ROA 2018]]), "x")</f>
        <v>9.5885093167701885E-2</v>
      </c>
      <c r="BH149" s="3">
        <f xml:space="preserve"> IFERROR(ABS(Table1[[#This Row],[ROA 2020]]-Table1[[#This Row],[ROA 2019]]), "x")</f>
        <v>0.12710558751027112</v>
      </c>
      <c r="BI149" s="3">
        <f xml:space="preserve"> IFERROR(ABS(Table1[[#This Row],[ROA 2021]]-Table1[[#This Row],[ROA 2020]]), "x")</f>
        <v>4.3752960144796904E-2</v>
      </c>
      <c r="BJ149" s="3">
        <f xml:space="preserve"> IFERROR(AVERAGE(Table1[[#This Row],[ROA 2013-2012]:[ROA 2021-2020]]), "x")</f>
        <v>7.5941927525636346E-2</v>
      </c>
      <c r="BK149" s="3">
        <f>IFERROR(AVERAGE(Table1[[#This Row],[ROA 2012]:[ROA 2021]]), "x")</f>
        <v>0.64720838652043067</v>
      </c>
      <c r="BN149" s="1">
        <f>SUM(Table1[[#This Row],[B/M Rank]:[ROA Rank]])</f>
        <v>0</v>
      </c>
    </row>
    <row r="150" spans="1:66" x14ac:dyDescent="0.25">
      <c r="A150" s="1" t="s">
        <v>330</v>
      </c>
      <c r="B150" s="1" t="s">
        <v>331</v>
      </c>
      <c r="C150" s="1" t="s">
        <v>105</v>
      </c>
      <c r="D150" s="1" t="s">
        <v>106</v>
      </c>
      <c r="E150" s="1" t="s">
        <v>102</v>
      </c>
      <c r="F150" s="1">
        <v>230.48</v>
      </c>
      <c r="G150" s="19"/>
      <c r="H150" s="19"/>
      <c r="I150" s="19"/>
      <c r="J150" s="19"/>
      <c r="K150" s="1"/>
      <c r="L150" s="19"/>
      <c r="M150" s="1">
        <v>2012</v>
      </c>
      <c r="N150" s="1">
        <v>675.9</v>
      </c>
      <c r="O150" s="1">
        <v>677.8</v>
      </c>
      <c r="P150" s="1">
        <v>702.3</v>
      </c>
      <c r="Q150" s="1">
        <v>722.9</v>
      </c>
      <c r="R150" s="1">
        <v>731.1</v>
      </c>
      <c r="S150" s="1">
        <v>823.2</v>
      </c>
      <c r="T150" s="1">
        <v>816.2</v>
      </c>
      <c r="U150" s="1">
        <v>354.3</v>
      </c>
      <c r="V150" s="1">
        <v>379.1</v>
      </c>
      <c r="W150" s="1">
        <v>739.7</v>
      </c>
      <c r="X150" s="1">
        <v>653.4</v>
      </c>
      <c r="Z150" s="3">
        <f xml:space="preserve"> IFERROR(AVEDEV(Table1[[#This Row],[GP 2012]:[GP 2021]]) / Table1[[#This Row],[Avg GP]], "x")</f>
        <v>0.1785126462816157</v>
      </c>
      <c r="AA150" s="2">
        <f xml:space="preserve"> IFERROR(AVERAGE(Table1[[#This Row],[GP 2012]:[GP 2021]]), "x")</f>
        <v>662.25</v>
      </c>
      <c r="AB150" s="11">
        <f>Table1[Equity]/Table1[Market Capital]</f>
        <v>1.2638840680319334</v>
      </c>
      <c r="AC150" s="15">
        <v>2386.4</v>
      </c>
      <c r="AD150" s="15">
        <v>2399.6999999999998</v>
      </c>
      <c r="AE150" s="15">
        <v>2667.2</v>
      </c>
      <c r="AF150" s="15">
        <v>2837.5</v>
      </c>
      <c r="AG150" s="15">
        <v>2946.4</v>
      </c>
      <c r="AH150" s="15">
        <v>3144.6</v>
      </c>
      <c r="AI150" s="15">
        <v>3461.5</v>
      </c>
      <c r="AJ150" s="15">
        <v>3598.5</v>
      </c>
      <c r="AK150" s="15">
        <v>3497</v>
      </c>
      <c r="AL150" s="15">
        <v>3449.1</v>
      </c>
      <c r="AM150" s="15">
        <v>3317.6</v>
      </c>
      <c r="AN150" s="1">
        <v>291.3</v>
      </c>
      <c r="AO150" s="3">
        <f xml:space="preserve"> IFERROR(Table1[[#This Row],[GP 2012]]/Table1[[#This Row],[Total Assets 2012]], "x")</f>
        <v>0.28322996982903115</v>
      </c>
      <c r="AP150" s="3">
        <f xml:space="preserve"> IFERROR(Table1[[#This Row],[GP 2013]]/Table1[[#This Row],[Total Assets 2013]], "x")</f>
        <v>0.28245197316331211</v>
      </c>
      <c r="AQ150" s="3">
        <f xml:space="preserve"> IFERROR(Table1[[#This Row],[GP 2014]]/Table1[[#This Row],[Total Assets 2014]], "x")</f>
        <v>0.2633098380323935</v>
      </c>
      <c r="AR150" s="3">
        <f xml:space="preserve"> IFERROR(Table1[[#This Row],[GP 2015]]/Table1[[#This Row],[Total Assets 2015]], "x")</f>
        <v>0.25476651982378856</v>
      </c>
      <c r="AS150" s="3">
        <f xml:space="preserve"> IFERROR(Table1[[#This Row],[GP 2016]]/Table1[[#This Row],[Total Assets 2016]], "x")</f>
        <v>0.24813331523214771</v>
      </c>
      <c r="AT150" s="3">
        <f xml:space="preserve"> IFERROR(Table1[[#This Row],[GP 2017]]/Table1[[#This Row],[Total Assets 2017]], "x")</f>
        <v>0.26178210265216562</v>
      </c>
      <c r="AU150" s="3">
        <f xml:space="preserve"> IFERROR(Table1[[#This Row],[GP 2018]]/Table1[[#This Row],[Total Assets 2018]], "x")</f>
        <v>0.23579373104145604</v>
      </c>
      <c r="AV150" s="3">
        <f xml:space="preserve"> IFERROR(Table1[[#This Row],[GP 2019]]/Table1[[#This Row],[Total Assets 2019]], "x")</f>
        <v>9.8457690704460199E-2</v>
      </c>
      <c r="AW150" s="3">
        <f xml:space="preserve"> IFERROR(Table1[[#This Row],[GP 2020]]/Table1[[#This Row],[Total Assets 2020]], "x")</f>
        <v>0.10840720617672291</v>
      </c>
      <c r="AX150" s="3">
        <f xml:space="preserve"> IFERROR(Table1[[#This Row],[GP 2021]]/Table1[[#This Row],[Total Assets 2021]], "x")</f>
        <v>0.21446174364326928</v>
      </c>
      <c r="AY150" s="3">
        <f xml:space="preserve"> IFERROR(Table1[[#This Row],[GP TTM]]/Table1[[#This Row],[Total Assets TTM]], "x")</f>
        <v>0.19694960212201593</v>
      </c>
      <c r="BA150" s="3">
        <f xml:space="preserve"> IFERROR(ABS(Table1[[#This Row],[ROA 2013]]-Table1[[#This Row],[ROA 2012]]), "x")</f>
        <v>7.7799666571903847E-4</v>
      </c>
      <c r="BB150" s="3">
        <f xml:space="preserve"> IFERROR(ABS(Table1[[#This Row],[ROA 2014]]-Table1[[#This Row],[ROA 2013]]), "x")</f>
        <v>1.9142135130918614E-2</v>
      </c>
      <c r="BC150" s="3">
        <f xml:space="preserve"> IFERROR(ABS(Table1[[#This Row],[ROA 2015]]-Table1[[#This Row],[ROA 2014]]), "x")</f>
        <v>8.5433182086049331E-3</v>
      </c>
      <c r="BD150" s="3">
        <f xml:space="preserve"> IFERROR(ABS(Table1[[#This Row],[ROA 2016]]-Table1[[#This Row],[ROA 2015]]), "x")</f>
        <v>6.6332045916408511E-3</v>
      </c>
      <c r="BE150" s="3">
        <f xml:space="preserve"> IFERROR(ABS(Table1[[#This Row],[ROA 2017]]-Table1[[#This Row],[ROA 2016]]), "x")</f>
        <v>1.3648787420017905E-2</v>
      </c>
      <c r="BF150" s="3">
        <f xml:space="preserve"> IFERROR(ABS(Table1[[#This Row],[ROA 2018]]-Table1[[#This Row],[ROA 2017]]), "x")</f>
        <v>2.5988371610709576E-2</v>
      </c>
      <c r="BG150" s="3">
        <f xml:space="preserve"> IFERROR(ABS(Table1[[#This Row],[ROA 2019]]-Table1[[#This Row],[ROA 2018]]), "x")</f>
        <v>0.13733604033699584</v>
      </c>
      <c r="BH150" s="3">
        <f xml:space="preserve"> IFERROR(ABS(Table1[[#This Row],[ROA 2020]]-Table1[[#This Row],[ROA 2019]]), "x")</f>
        <v>9.9495154722627072E-3</v>
      </c>
      <c r="BI150" s="3">
        <f xml:space="preserve"> IFERROR(ABS(Table1[[#This Row],[ROA 2021]]-Table1[[#This Row],[ROA 2020]]), "x")</f>
        <v>0.10605453746654638</v>
      </c>
      <c r="BJ150" s="3">
        <f xml:space="preserve"> IFERROR(AVERAGE(Table1[[#This Row],[ROA 2013-2012]:[ROA 2021-2020]]), "x")</f>
        <v>3.6452656322601758E-2</v>
      </c>
      <c r="BK150" s="3">
        <f>IFERROR(AVERAGE(Table1[[#This Row],[ROA 2012]:[ROA 2021]]), "x")</f>
        <v>0.22507940902987467</v>
      </c>
      <c r="BN150" s="1">
        <f>SUM(Table1[[#This Row],[B/M Rank]:[ROA Rank]])</f>
        <v>0</v>
      </c>
    </row>
    <row r="151" spans="1:66" x14ac:dyDescent="0.25">
      <c r="A151" s="1" t="s">
        <v>332</v>
      </c>
      <c r="B151" s="1" t="s">
        <v>333</v>
      </c>
      <c r="C151" s="1" t="s">
        <v>147</v>
      </c>
      <c r="D151" s="1" t="s">
        <v>116</v>
      </c>
      <c r="E151" s="1" t="s">
        <v>102</v>
      </c>
      <c r="F151" s="1">
        <v>231.65</v>
      </c>
      <c r="G151" s="19"/>
      <c r="H151" s="19"/>
      <c r="I151" s="19"/>
      <c r="J151" s="19"/>
      <c r="K151" s="1"/>
      <c r="L151" s="19"/>
      <c r="M151" s="1">
        <v>2012</v>
      </c>
      <c r="N151" s="1">
        <v>344.7</v>
      </c>
      <c r="O151" s="1">
        <v>286.39999999999998</v>
      </c>
      <c r="P151" s="1">
        <v>297.2</v>
      </c>
      <c r="Q151" s="1">
        <v>274.5</v>
      </c>
      <c r="R151" s="1">
        <v>346.6</v>
      </c>
      <c r="S151" s="1">
        <v>365.5</v>
      </c>
      <c r="T151" s="1">
        <v>355.6</v>
      </c>
      <c r="U151" s="1">
        <v>327</v>
      </c>
      <c r="V151" s="1">
        <v>200.9</v>
      </c>
      <c r="W151" s="1">
        <v>298.10000000000002</v>
      </c>
      <c r="X151" s="1">
        <v>304.2</v>
      </c>
      <c r="Z151" s="3">
        <f xml:space="preserve"> IFERROR(AVEDEV(Table1[[#This Row],[GP 2012]:[GP 2021]]) / Table1[[#This Row],[Avg GP]], "x")</f>
        <v>0.12346197319554338</v>
      </c>
      <c r="AA151" s="2">
        <f xml:space="preserve"> IFERROR(AVERAGE(Table1[[#This Row],[GP 2012]:[GP 2021]]), "x")</f>
        <v>309.64999999999998</v>
      </c>
      <c r="AB151" s="11">
        <f>Table1[Equity]/Table1[Market Capital]</f>
        <v>1.5739261817396935</v>
      </c>
      <c r="AC151" s="15">
        <v>1151.8</v>
      </c>
      <c r="AD151" s="15">
        <v>1098</v>
      </c>
      <c r="AE151" s="15">
        <v>1014.7</v>
      </c>
      <c r="AF151" s="1">
        <v>976.9</v>
      </c>
      <c r="AG151" s="15">
        <v>1085.5</v>
      </c>
      <c r="AH151" s="15">
        <v>1163.9000000000001</v>
      </c>
      <c r="AI151" s="15">
        <v>1178.3</v>
      </c>
      <c r="AJ151" s="15">
        <v>1413.8</v>
      </c>
      <c r="AK151" s="15">
        <v>1321.1</v>
      </c>
      <c r="AL151" s="15">
        <v>1288.7</v>
      </c>
      <c r="AM151" s="15">
        <v>1306.5999999999999</v>
      </c>
      <c r="AN151" s="1">
        <v>364.6</v>
      </c>
      <c r="AO151" s="3">
        <f xml:space="preserve"> IFERROR(Table1[[#This Row],[GP 2012]]/Table1[[#This Row],[Total Assets 2012]], "x")</f>
        <v>0.29927070671991668</v>
      </c>
      <c r="AP151" s="3">
        <f xml:space="preserve"> IFERROR(Table1[[#This Row],[GP 2013]]/Table1[[#This Row],[Total Assets 2013]], "x")</f>
        <v>0.26083788706739525</v>
      </c>
      <c r="AQ151" s="3">
        <f xml:space="preserve"> IFERROR(Table1[[#This Row],[GP 2014]]/Table1[[#This Row],[Total Assets 2014]], "x")</f>
        <v>0.29289445156203803</v>
      </c>
      <c r="AR151" s="3">
        <f xml:space="preserve"> IFERROR(Table1[[#This Row],[GP 2015]]/Table1[[#This Row],[Total Assets 2015]], "x")</f>
        <v>0.28099088954857204</v>
      </c>
      <c r="AS151" s="3">
        <f xml:space="preserve"> IFERROR(Table1[[#This Row],[GP 2016]]/Table1[[#This Row],[Total Assets 2016]], "x")</f>
        <v>0.31929986181483189</v>
      </c>
      <c r="AT151" s="3">
        <f xml:space="preserve"> IFERROR(Table1[[#This Row],[GP 2017]]/Table1[[#This Row],[Total Assets 2017]], "x")</f>
        <v>0.31403041498410517</v>
      </c>
      <c r="AU151" s="3">
        <f xml:space="preserve"> IFERROR(Table1[[#This Row],[GP 2018]]/Table1[[#This Row],[Total Assets 2018]], "x")</f>
        <v>0.30179071543749475</v>
      </c>
      <c r="AV151" s="3">
        <f xml:space="preserve"> IFERROR(Table1[[#This Row],[GP 2019]]/Table1[[#This Row],[Total Assets 2019]], "x")</f>
        <v>0.23129155467534304</v>
      </c>
      <c r="AW151" s="3">
        <f xml:space="preserve"> IFERROR(Table1[[#This Row],[GP 2020]]/Table1[[#This Row],[Total Assets 2020]], "x")</f>
        <v>0.15207024449322537</v>
      </c>
      <c r="AX151" s="3">
        <f xml:space="preserve"> IFERROR(Table1[[#This Row],[GP 2021]]/Table1[[#This Row],[Total Assets 2021]], "x")</f>
        <v>0.23131838286645456</v>
      </c>
      <c r="AY151" s="3">
        <f xml:space="preserve"> IFERROR(Table1[[#This Row],[GP TTM]]/Table1[[#This Row],[Total Assets TTM]], "x")</f>
        <v>0.2328180009184142</v>
      </c>
      <c r="BA151" s="3">
        <f xml:space="preserve"> IFERROR(ABS(Table1[[#This Row],[ROA 2013]]-Table1[[#This Row],[ROA 2012]]), "x")</f>
        <v>3.8432819652521433E-2</v>
      </c>
      <c r="BB151" s="3">
        <f xml:space="preserve"> IFERROR(ABS(Table1[[#This Row],[ROA 2014]]-Table1[[#This Row],[ROA 2013]]), "x")</f>
        <v>3.2056564494642781E-2</v>
      </c>
      <c r="BC151" s="3">
        <f xml:space="preserve"> IFERROR(ABS(Table1[[#This Row],[ROA 2015]]-Table1[[#This Row],[ROA 2014]]), "x")</f>
        <v>1.1903562013465985E-2</v>
      </c>
      <c r="BD151" s="3">
        <f xml:space="preserve"> IFERROR(ABS(Table1[[#This Row],[ROA 2016]]-Table1[[#This Row],[ROA 2015]]), "x")</f>
        <v>3.8308972266259844E-2</v>
      </c>
      <c r="BE151" s="3">
        <f xml:space="preserve"> IFERROR(ABS(Table1[[#This Row],[ROA 2017]]-Table1[[#This Row],[ROA 2016]]), "x")</f>
        <v>5.2694468307267206E-3</v>
      </c>
      <c r="BF151" s="3">
        <f xml:space="preserve"> IFERROR(ABS(Table1[[#This Row],[ROA 2018]]-Table1[[#This Row],[ROA 2017]]), "x")</f>
        <v>1.2239699546610416E-2</v>
      </c>
      <c r="BG151" s="3">
        <f xml:space="preserve"> IFERROR(ABS(Table1[[#This Row],[ROA 2019]]-Table1[[#This Row],[ROA 2018]]), "x")</f>
        <v>7.0499160762151708E-2</v>
      </c>
      <c r="BH151" s="3">
        <f xml:space="preserve"> IFERROR(ABS(Table1[[#This Row],[ROA 2020]]-Table1[[#This Row],[ROA 2019]]), "x")</f>
        <v>7.9221310182117671E-2</v>
      </c>
      <c r="BI151" s="3">
        <f xml:space="preserve"> IFERROR(ABS(Table1[[#This Row],[ROA 2021]]-Table1[[#This Row],[ROA 2020]]), "x")</f>
        <v>7.9248138373229193E-2</v>
      </c>
      <c r="BJ151" s="3">
        <f xml:space="preserve"> IFERROR(AVERAGE(Table1[[#This Row],[ROA 2013-2012]:[ROA 2021-2020]]), "x")</f>
        <v>4.0797741569080642E-2</v>
      </c>
      <c r="BK151" s="3">
        <f>IFERROR(AVERAGE(Table1[[#This Row],[ROA 2012]:[ROA 2021]]), "x")</f>
        <v>0.26837951091693768</v>
      </c>
      <c r="BN151" s="1">
        <f>SUM(Table1[[#This Row],[B/M Rank]:[ROA Rank]])</f>
        <v>0</v>
      </c>
    </row>
    <row r="152" spans="1:66" x14ac:dyDescent="0.25">
      <c r="A152" s="1" t="s">
        <v>334</v>
      </c>
      <c r="B152" s="1" t="s">
        <v>335</v>
      </c>
      <c r="C152" s="1" t="s">
        <v>336</v>
      </c>
      <c r="D152" s="1" t="s">
        <v>116</v>
      </c>
      <c r="E152" s="1" t="s">
        <v>102</v>
      </c>
      <c r="F152" s="1">
        <v>232.74</v>
      </c>
      <c r="G152" s="19"/>
      <c r="H152" s="19"/>
      <c r="I152" s="19"/>
      <c r="J152" s="19"/>
      <c r="K152" s="1"/>
      <c r="L152" s="19"/>
      <c r="M152" s="1">
        <v>2012</v>
      </c>
      <c r="N152" s="1">
        <v>644.1</v>
      </c>
      <c r="O152" s="1">
        <v>646.79999999999995</v>
      </c>
      <c r="P152" s="1">
        <v>652</v>
      </c>
      <c r="Q152" s="1">
        <v>665</v>
      </c>
      <c r="R152" s="1">
        <v>692.2</v>
      </c>
      <c r="S152" s="1">
        <v>731.3</v>
      </c>
      <c r="T152" s="1">
        <v>760.4</v>
      </c>
      <c r="U152" s="1">
        <v>713.9</v>
      </c>
      <c r="V152" s="1">
        <v>691.9</v>
      </c>
      <c r="W152" s="1">
        <v>712.8</v>
      </c>
      <c r="X152" s="1">
        <v>735.2</v>
      </c>
      <c r="Z152" s="3">
        <f xml:space="preserve"> IFERROR(AVEDEV(Table1[[#This Row],[GP 2012]:[GP 2021]]) / Table1[[#This Row],[Avg GP]], "x")</f>
        <v>4.5224589025237322E-2</v>
      </c>
      <c r="AA152" s="2">
        <f xml:space="preserve"> IFERROR(AVERAGE(Table1[[#This Row],[GP 2012]:[GP 2021]]), "x")</f>
        <v>691.04</v>
      </c>
      <c r="AB152" s="11">
        <f>Table1[Equity]/Table1[Market Capital]</f>
        <v>2.1057832774770131</v>
      </c>
      <c r="AC152" s="15">
        <v>1529.4</v>
      </c>
      <c r="AD152" s="15">
        <v>1585.8</v>
      </c>
      <c r="AE152" s="15">
        <v>1575.1</v>
      </c>
      <c r="AF152" s="15">
        <v>1656.9</v>
      </c>
      <c r="AG152" s="15">
        <v>1681.8</v>
      </c>
      <c r="AH152" s="15">
        <v>1617.7</v>
      </c>
      <c r="AI152" s="15">
        <v>1632.3</v>
      </c>
      <c r="AJ152" s="15">
        <v>1628.5</v>
      </c>
      <c r="AK152" s="15">
        <v>1544</v>
      </c>
      <c r="AL152" s="15">
        <v>1639.5</v>
      </c>
      <c r="AM152" s="15">
        <v>1699.9</v>
      </c>
      <c r="AN152" s="1">
        <v>490.1</v>
      </c>
      <c r="AO152" s="3">
        <f xml:space="preserve"> IFERROR(Table1[[#This Row],[GP 2012]]/Table1[[#This Row],[Total Assets 2012]], "x")</f>
        <v>0.42114554727344056</v>
      </c>
      <c r="AP152" s="3">
        <f xml:space="preserve"> IFERROR(Table1[[#This Row],[GP 2013]]/Table1[[#This Row],[Total Assets 2013]], "x")</f>
        <v>0.40786984487325006</v>
      </c>
      <c r="AQ152" s="3">
        <f xml:space="preserve"> IFERROR(Table1[[#This Row],[GP 2014]]/Table1[[#This Row],[Total Assets 2014]], "x")</f>
        <v>0.41394197193828963</v>
      </c>
      <c r="AR152" s="3">
        <f xml:space="preserve"> IFERROR(Table1[[#This Row],[GP 2015]]/Table1[[#This Row],[Total Assets 2015]], "x")</f>
        <v>0.40135192226446975</v>
      </c>
      <c r="AS152" s="3">
        <f xml:space="preserve"> IFERROR(Table1[[#This Row],[GP 2016]]/Table1[[#This Row],[Total Assets 2016]], "x")</f>
        <v>0.41158282792246409</v>
      </c>
      <c r="AT152" s="3">
        <f xml:space="preserve"> IFERROR(Table1[[#This Row],[GP 2017]]/Table1[[#This Row],[Total Assets 2017]], "x")</f>
        <v>0.45206156889410887</v>
      </c>
      <c r="AU152" s="3">
        <f xml:space="preserve"> IFERROR(Table1[[#This Row],[GP 2018]]/Table1[[#This Row],[Total Assets 2018]], "x")</f>
        <v>0.46584573914108923</v>
      </c>
      <c r="AV152" s="3">
        <f xml:space="preserve"> IFERROR(Table1[[#This Row],[GP 2019]]/Table1[[#This Row],[Total Assets 2019]], "x")</f>
        <v>0.4383788762665029</v>
      </c>
      <c r="AW152" s="3">
        <f xml:space="preserve"> IFERROR(Table1[[#This Row],[GP 2020]]/Table1[[#This Row],[Total Assets 2020]], "x")</f>
        <v>0.44812176165803108</v>
      </c>
      <c r="AX152" s="3">
        <f xml:space="preserve"> IFERROR(Table1[[#This Row],[GP 2021]]/Table1[[#This Row],[Total Assets 2021]], "x")</f>
        <v>0.43476669716376942</v>
      </c>
      <c r="AY152" s="3">
        <f xml:space="preserve"> IFERROR(Table1[[#This Row],[GP TTM]]/Table1[[#This Row],[Total Assets TTM]], "x")</f>
        <v>0.43249602917818697</v>
      </c>
      <c r="BA152" s="3">
        <f xml:space="preserve"> IFERROR(ABS(Table1[[#This Row],[ROA 2013]]-Table1[[#This Row],[ROA 2012]]), "x")</f>
        <v>1.3275702400190492E-2</v>
      </c>
      <c r="BB152" s="3">
        <f xml:space="preserve"> IFERROR(ABS(Table1[[#This Row],[ROA 2014]]-Table1[[#This Row],[ROA 2013]]), "x")</f>
        <v>6.0721270650395676E-3</v>
      </c>
      <c r="BC152" s="3">
        <f xml:space="preserve"> IFERROR(ABS(Table1[[#This Row],[ROA 2015]]-Table1[[#This Row],[ROA 2014]]), "x")</f>
        <v>1.2590049673819881E-2</v>
      </c>
      <c r="BD152" s="3">
        <f xml:space="preserve"> IFERROR(ABS(Table1[[#This Row],[ROA 2016]]-Table1[[#This Row],[ROA 2015]]), "x")</f>
        <v>1.0230905657994338E-2</v>
      </c>
      <c r="BE152" s="3">
        <f xml:space="preserve"> IFERROR(ABS(Table1[[#This Row],[ROA 2017]]-Table1[[#This Row],[ROA 2016]]), "x")</f>
        <v>4.0478740971644778E-2</v>
      </c>
      <c r="BF152" s="3">
        <f xml:space="preserve"> IFERROR(ABS(Table1[[#This Row],[ROA 2018]]-Table1[[#This Row],[ROA 2017]]), "x")</f>
        <v>1.3784170246980365E-2</v>
      </c>
      <c r="BG152" s="3">
        <f xml:space="preserve"> IFERROR(ABS(Table1[[#This Row],[ROA 2019]]-Table1[[#This Row],[ROA 2018]]), "x")</f>
        <v>2.7466862874586329E-2</v>
      </c>
      <c r="BH152" s="3">
        <f xml:space="preserve"> IFERROR(ABS(Table1[[#This Row],[ROA 2020]]-Table1[[#This Row],[ROA 2019]]), "x")</f>
        <v>9.7428853915281777E-3</v>
      </c>
      <c r="BI152" s="3">
        <f xml:space="preserve"> IFERROR(ABS(Table1[[#This Row],[ROA 2021]]-Table1[[#This Row],[ROA 2020]]), "x")</f>
        <v>1.3355064494261659E-2</v>
      </c>
      <c r="BJ152" s="3">
        <f xml:space="preserve"> IFERROR(AVERAGE(Table1[[#This Row],[ROA 2013-2012]:[ROA 2021-2020]]), "x")</f>
        <v>1.633294541956062E-2</v>
      </c>
      <c r="BK152" s="3">
        <f>IFERROR(AVERAGE(Table1[[#This Row],[ROA 2012]:[ROA 2021]]), "x")</f>
        <v>0.42950667573954149</v>
      </c>
      <c r="BN152" s="1">
        <f>SUM(Table1[[#This Row],[B/M Rank]:[ROA Rank]])</f>
        <v>0</v>
      </c>
    </row>
    <row r="153" spans="1:66" x14ac:dyDescent="0.25">
      <c r="A153" s="1" t="s">
        <v>337</v>
      </c>
      <c r="B153" s="1" t="s">
        <v>338</v>
      </c>
      <c r="C153" s="1" t="s">
        <v>147</v>
      </c>
      <c r="D153" s="1" t="s">
        <v>116</v>
      </c>
      <c r="E153" s="1" t="s">
        <v>102</v>
      </c>
      <c r="F153" s="1">
        <v>238.56</v>
      </c>
      <c r="G153" s="19"/>
      <c r="H153" s="19"/>
      <c r="I153" s="19"/>
      <c r="J153" s="19"/>
      <c r="K153" s="1"/>
      <c r="L153" s="19"/>
      <c r="M153" s="1">
        <v>2012</v>
      </c>
      <c r="N153" s="1" t="s">
        <v>1035</v>
      </c>
      <c r="O153" s="1">
        <v>10.9</v>
      </c>
      <c r="P153" s="1">
        <v>18.2</v>
      </c>
      <c r="Q153" s="1">
        <v>36.4</v>
      </c>
      <c r="R153" s="1">
        <v>41.2</v>
      </c>
      <c r="S153" s="1">
        <v>44.8</v>
      </c>
      <c r="T153" s="1">
        <v>39.6</v>
      </c>
      <c r="U153" s="1">
        <v>23.9</v>
      </c>
      <c r="V153" s="1">
        <v>33.9</v>
      </c>
      <c r="W153" s="1">
        <v>46.3</v>
      </c>
      <c r="X153" s="1">
        <v>46.5</v>
      </c>
      <c r="Z153" s="3">
        <f xml:space="preserve"> IFERROR(AVEDEV(Table1[[#This Row],[GP 2012]:[GP 2021]]) / Table1[[#This Row],[Avg GP]], "x")</f>
        <v>0.30758807588075887</v>
      </c>
      <c r="AA153" s="2">
        <f xml:space="preserve"> IFERROR(AVERAGE(Table1[[#This Row],[GP 2012]:[GP 2021]]), "x")</f>
        <v>32.799999999999997</v>
      </c>
      <c r="AB153" s="11">
        <f>Table1[Equity]/Table1[Market Capital]</f>
        <v>0.10689134808853118</v>
      </c>
      <c r="AC153" s="1">
        <v>39.299999999999997</v>
      </c>
      <c r="AD153" s="1">
        <v>35.6</v>
      </c>
      <c r="AE153" s="1">
        <v>112.2</v>
      </c>
      <c r="AF153" s="1">
        <v>129.9</v>
      </c>
      <c r="AG153" s="1">
        <v>123.8</v>
      </c>
      <c r="AH153" s="1">
        <v>188.4</v>
      </c>
      <c r="AI153" s="1">
        <v>169.9</v>
      </c>
      <c r="AJ153" s="1">
        <v>136.6</v>
      </c>
      <c r="AK153" s="1">
        <v>126.2</v>
      </c>
      <c r="AL153" s="1">
        <v>149</v>
      </c>
      <c r="AM153" s="1">
        <v>143.5</v>
      </c>
      <c r="AN153" s="1">
        <v>25.5</v>
      </c>
      <c r="AO153" s="3" t="str">
        <f xml:space="preserve"> IFERROR(Table1[[#This Row],[GP 2012]]/Table1[[#This Row],[Total Assets 2012]], "x")</f>
        <v>x</v>
      </c>
      <c r="AP153" s="3">
        <f xml:space="preserve"> IFERROR(Table1[[#This Row],[GP 2013]]/Table1[[#This Row],[Total Assets 2013]], "x")</f>
        <v>0.30617977528089885</v>
      </c>
      <c r="AQ153" s="3">
        <f xml:space="preserve"> IFERROR(Table1[[#This Row],[GP 2014]]/Table1[[#This Row],[Total Assets 2014]], "x")</f>
        <v>0.16221033868092691</v>
      </c>
      <c r="AR153" s="3">
        <f xml:space="preserve"> IFERROR(Table1[[#This Row],[GP 2015]]/Table1[[#This Row],[Total Assets 2015]], "x")</f>
        <v>0.28021555042340257</v>
      </c>
      <c r="AS153" s="3">
        <f xml:space="preserve"> IFERROR(Table1[[#This Row],[GP 2016]]/Table1[[#This Row],[Total Assets 2016]], "x")</f>
        <v>0.3327948303715671</v>
      </c>
      <c r="AT153" s="3">
        <f xml:space="preserve"> IFERROR(Table1[[#This Row],[GP 2017]]/Table1[[#This Row],[Total Assets 2017]], "x")</f>
        <v>0.23779193205944796</v>
      </c>
      <c r="AU153" s="3">
        <f xml:space="preserve"> IFERROR(Table1[[#This Row],[GP 2018]]/Table1[[#This Row],[Total Assets 2018]], "x")</f>
        <v>0.23307828134196587</v>
      </c>
      <c r="AV153" s="3">
        <f xml:space="preserve"> IFERROR(Table1[[#This Row],[GP 2019]]/Table1[[#This Row],[Total Assets 2019]], "x")</f>
        <v>0.17496339677891654</v>
      </c>
      <c r="AW153" s="3">
        <f xml:space="preserve"> IFERROR(Table1[[#This Row],[GP 2020]]/Table1[[#This Row],[Total Assets 2020]], "x")</f>
        <v>0.268621236133122</v>
      </c>
      <c r="AX153" s="3">
        <f xml:space="preserve"> IFERROR(Table1[[#This Row],[GP 2021]]/Table1[[#This Row],[Total Assets 2021]], "x")</f>
        <v>0.31073825503355701</v>
      </c>
      <c r="AY153" s="3">
        <f xml:space="preserve"> IFERROR(Table1[[#This Row],[GP TTM]]/Table1[[#This Row],[Total Assets TTM]], "x")</f>
        <v>0.3240418118466899</v>
      </c>
      <c r="BA153" s="3" t="str">
        <f xml:space="preserve"> IFERROR(ABS(Table1[[#This Row],[ROA 2013]]-Table1[[#This Row],[ROA 2012]]), "x")</f>
        <v>x</v>
      </c>
      <c r="BB153" s="3">
        <f xml:space="preserve"> IFERROR(ABS(Table1[[#This Row],[ROA 2014]]-Table1[[#This Row],[ROA 2013]]), "x")</f>
        <v>0.14396943659997194</v>
      </c>
      <c r="BC153" s="3">
        <f xml:space="preserve"> IFERROR(ABS(Table1[[#This Row],[ROA 2015]]-Table1[[#This Row],[ROA 2014]]), "x")</f>
        <v>0.11800521174247566</v>
      </c>
      <c r="BD153" s="3">
        <f xml:space="preserve"> IFERROR(ABS(Table1[[#This Row],[ROA 2016]]-Table1[[#This Row],[ROA 2015]]), "x")</f>
        <v>5.2579279948164526E-2</v>
      </c>
      <c r="BE153" s="3">
        <f xml:space="preserve"> IFERROR(ABS(Table1[[#This Row],[ROA 2017]]-Table1[[#This Row],[ROA 2016]]), "x")</f>
        <v>9.5002898312119138E-2</v>
      </c>
      <c r="BF153" s="3">
        <f xml:space="preserve"> IFERROR(ABS(Table1[[#This Row],[ROA 2018]]-Table1[[#This Row],[ROA 2017]]), "x")</f>
        <v>4.7136507174820874E-3</v>
      </c>
      <c r="BG153" s="3">
        <f xml:space="preserve"> IFERROR(ABS(Table1[[#This Row],[ROA 2019]]-Table1[[#This Row],[ROA 2018]]), "x")</f>
        <v>5.8114884563049335E-2</v>
      </c>
      <c r="BH153" s="3">
        <f xml:space="preserve"> IFERROR(ABS(Table1[[#This Row],[ROA 2020]]-Table1[[#This Row],[ROA 2019]]), "x")</f>
        <v>9.3657839354205463E-2</v>
      </c>
      <c r="BI153" s="3">
        <f xml:space="preserve"> IFERROR(ABS(Table1[[#This Row],[ROA 2021]]-Table1[[#This Row],[ROA 2020]]), "x")</f>
        <v>4.211701890043501E-2</v>
      </c>
      <c r="BJ153" s="3">
        <f xml:space="preserve"> IFERROR(AVERAGE(Table1[[#This Row],[ROA 2013-2012]:[ROA 2021-2020]]), "x")</f>
        <v>7.6020027517237909E-2</v>
      </c>
      <c r="BK153" s="3">
        <f>IFERROR(AVERAGE(Table1[[#This Row],[ROA 2012]:[ROA 2021]]), "x")</f>
        <v>0.2562881773448672</v>
      </c>
      <c r="BN153" s="1">
        <f>SUM(Table1[[#This Row],[B/M Rank]:[ROA Rank]])</f>
        <v>0</v>
      </c>
    </row>
    <row r="154" spans="1:66" x14ac:dyDescent="0.25">
      <c r="A154" s="1" t="s">
        <v>946</v>
      </c>
      <c r="B154" s="1" t="s">
        <v>947</v>
      </c>
      <c r="C154" s="1" t="s">
        <v>201</v>
      </c>
      <c r="D154" s="1" t="s">
        <v>110</v>
      </c>
      <c r="E154" s="1" t="s">
        <v>102</v>
      </c>
      <c r="F154" s="1">
        <v>239.8</v>
      </c>
      <c r="G154" s="19"/>
      <c r="H154" s="19"/>
      <c r="I154" s="19"/>
      <c r="J154" s="19"/>
      <c r="K154" s="1"/>
      <c r="L154" s="19"/>
      <c r="M154" s="1">
        <v>2012</v>
      </c>
      <c r="O154" s="1">
        <v>8.5</v>
      </c>
      <c r="P154" s="1">
        <v>10.3</v>
      </c>
      <c r="Q154" s="1">
        <v>11.1</v>
      </c>
      <c r="R154" s="1">
        <v>10.8</v>
      </c>
      <c r="S154" s="1">
        <v>11.4</v>
      </c>
      <c r="T154" s="1">
        <v>14.1</v>
      </c>
      <c r="U154" s="1">
        <v>19.5</v>
      </c>
      <c r="V154" s="1">
        <v>24.3</v>
      </c>
      <c r="W154" s="1">
        <v>25.1</v>
      </c>
      <c r="X154" s="1">
        <v>24.9</v>
      </c>
      <c r="Z154" s="3">
        <f xml:space="preserve"> IFERROR(AVEDEV(Table1[[#This Row],[GP 2012]:[GP 2021]]) / Table1[[#This Row],[Avg GP]], "x")</f>
        <v>0.35331852948433262</v>
      </c>
      <c r="AA154" s="2">
        <f xml:space="preserve"> IFERROR(AVERAGE(Table1[[#This Row],[GP 2012]:[GP 2021]]), "x")</f>
        <v>15.011111111111111</v>
      </c>
      <c r="AB154" s="11">
        <f>Table1[Equity]/Table1[Market Capital]</f>
        <v>0.11384487072560467</v>
      </c>
      <c r="AD154" s="1">
        <v>27.7</v>
      </c>
      <c r="AE154" s="1">
        <v>27.4</v>
      </c>
      <c r="AF154" s="1">
        <v>28.1</v>
      </c>
      <c r="AG154" s="1">
        <v>27.6</v>
      </c>
      <c r="AH154" s="1">
        <v>26.3</v>
      </c>
      <c r="AI154" s="1">
        <v>41.4</v>
      </c>
      <c r="AJ154" s="1">
        <v>51.8</v>
      </c>
      <c r="AK154" s="1">
        <v>65.3</v>
      </c>
      <c r="AL154" s="1">
        <v>76.599999999999994</v>
      </c>
      <c r="AM154" s="1">
        <v>69.7</v>
      </c>
      <c r="AN154" s="1">
        <v>27.3</v>
      </c>
      <c r="AO154" s="3" t="str">
        <f xml:space="preserve"> IFERROR(Table1[[#This Row],[GP 2012]]/Table1[[#This Row],[Total Assets 2012]], "x")</f>
        <v>x</v>
      </c>
      <c r="AP154" s="3">
        <f xml:space="preserve"> IFERROR(Table1[[#This Row],[GP 2013]]/Table1[[#This Row],[Total Assets 2013]], "x")</f>
        <v>0.30685920577617332</v>
      </c>
      <c r="AQ154" s="3">
        <f xml:space="preserve"> IFERROR(Table1[[#This Row],[GP 2014]]/Table1[[#This Row],[Total Assets 2014]], "x")</f>
        <v>0.37591240875912413</v>
      </c>
      <c r="AR154" s="3">
        <f xml:space="preserve"> IFERROR(Table1[[#This Row],[GP 2015]]/Table1[[#This Row],[Total Assets 2015]], "x")</f>
        <v>0.395017793594306</v>
      </c>
      <c r="AS154" s="3">
        <f xml:space="preserve"> IFERROR(Table1[[#This Row],[GP 2016]]/Table1[[#This Row],[Total Assets 2016]], "x")</f>
        <v>0.39130434782608697</v>
      </c>
      <c r="AT154" s="3">
        <f xml:space="preserve"> IFERROR(Table1[[#This Row],[GP 2017]]/Table1[[#This Row],[Total Assets 2017]], "x")</f>
        <v>0.43346007604562736</v>
      </c>
      <c r="AU154" s="3">
        <f xml:space="preserve"> IFERROR(Table1[[#This Row],[GP 2018]]/Table1[[#This Row],[Total Assets 2018]], "x")</f>
        <v>0.34057971014492755</v>
      </c>
      <c r="AV154" s="3">
        <f xml:space="preserve"> IFERROR(Table1[[#This Row],[GP 2019]]/Table1[[#This Row],[Total Assets 2019]], "x")</f>
        <v>0.37644787644787647</v>
      </c>
      <c r="AW154" s="3">
        <f xml:space="preserve"> IFERROR(Table1[[#This Row],[GP 2020]]/Table1[[#This Row],[Total Assets 2020]], "x")</f>
        <v>0.37212863705972438</v>
      </c>
      <c r="AX154" s="3">
        <f xml:space="preserve"> IFERROR(Table1[[#This Row],[GP 2021]]/Table1[[#This Row],[Total Assets 2021]], "x")</f>
        <v>0.32767624020887731</v>
      </c>
      <c r="AY154" s="3">
        <f xml:space="preserve"> IFERROR(Table1[[#This Row],[GP TTM]]/Table1[[#This Row],[Total Assets TTM]], "x")</f>
        <v>0.35724533715925388</v>
      </c>
      <c r="BA154" s="3" t="str">
        <f xml:space="preserve"> IFERROR(ABS(Table1[[#This Row],[ROA 2013]]-Table1[[#This Row],[ROA 2012]]), "x")</f>
        <v>x</v>
      </c>
      <c r="BB154" s="3">
        <f xml:space="preserve"> IFERROR(ABS(Table1[[#This Row],[ROA 2014]]-Table1[[#This Row],[ROA 2013]]), "x")</f>
        <v>6.9053202982950812E-2</v>
      </c>
      <c r="BC154" s="3">
        <f xml:space="preserve"> IFERROR(ABS(Table1[[#This Row],[ROA 2015]]-Table1[[#This Row],[ROA 2014]]), "x")</f>
        <v>1.9105384835181871E-2</v>
      </c>
      <c r="BD154" s="3">
        <f xml:space="preserve"> IFERROR(ABS(Table1[[#This Row],[ROA 2016]]-Table1[[#This Row],[ROA 2015]]), "x")</f>
        <v>3.7134457682190258E-3</v>
      </c>
      <c r="BE154" s="3">
        <f xml:space="preserve"> IFERROR(ABS(Table1[[#This Row],[ROA 2017]]-Table1[[#This Row],[ROA 2016]]), "x")</f>
        <v>4.2155728219540389E-2</v>
      </c>
      <c r="BF154" s="3">
        <f xml:space="preserve"> IFERROR(ABS(Table1[[#This Row],[ROA 2018]]-Table1[[#This Row],[ROA 2017]]), "x")</f>
        <v>9.2880365900699813E-2</v>
      </c>
      <c r="BG154" s="3">
        <f xml:space="preserve"> IFERROR(ABS(Table1[[#This Row],[ROA 2019]]-Table1[[#This Row],[ROA 2018]]), "x")</f>
        <v>3.5868166302948923E-2</v>
      </c>
      <c r="BH154" s="3">
        <f xml:space="preserve"> IFERROR(ABS(Table1[[#This Row],[ROA 2020]]-Table1[[#This Row],[ROA 2019]]), "x")</f>
        <v>4.3192393881520963E-3</v>
      </c>
      <c r="BI154" s="3">
        <f xml:space="preserve"> IFERROR(ABS(Table1[[#This Row],[ROA 2021]]-Table1[[#This Row],[ROA 2020]]), "x")</f>
        <v>4.4452396850847065E-2</v>
      </c>
      <c r="BJ154" s="3">
        <f xml:space="preserve"> IFERROR(AVERAGE(Table1[[#This Row],[ROA 2013-2012]:[ROA 2021-2020]]), "x")</f>
        <v>3.8943491281067499E-2</v>
      </c>
      <c r="BK154" s="3">
        <f>IFERROR(AVERAGE(Table1[[#This Row],[ROA 2012]:[ROA 2021]]), "x")</f>
        <v>0.36882069954030272</v>
      </c>
      <c r="BN154" s="1">
        <f>SUM(Table1[[#This Row],[B/M Rank]:[ROA Rank]])</f>
        <v>0</v>
      </c>
    </row>
    <row r="155" spans="1:66" x14ac:dyDescent="0.25">
      <c r="A155" s="1" t="s">
        <v>746</v>
      </c>
      <c r="B155" s="1" t="s">
        <v>747</v>
      </c>
      <c r="C155" s="1" t="s">
        <v>1038</v>
      </c>
      <c r="D155" s="1" t="s">
        <v>103</v>
      </c>
      <c r="E155" s="1" t="s">
        <v>102</v>
      </c>
      <c r="F155" s="1">
        <v>240.97</v>
      </c>
      <c r="G155" s="19"/>
      <c r="H155" s="19"/>
      <c r="I155" s="19"/>
      <c r="J155" s="19"/>
      <c r="K155" s="1"/>
      <c r="L155" s="19"/>
      <c r="M155" s="1">
        <v>2012</v>
      </c>
      <c r="N155" s="1">
        <v>23.2</v>
      </c>
      <c r="O155" s="1">
        <v>19</v>
      </c>
      <c r="P155" s="1">
        <v>19.8</v>
      </c>
      <c r="Q155" s="1">
        <v>18.899999999999999</v>
      </c>
      <c r="R155" s="1">
        <v>22.3</v>
      </c>
      <c r="S155" s="1">
        <v>25.2</v>
      </c>
      <c r="T155" s="1">
        <v>27.2</v>
      </c>
      <c r="U155" s="1">
        <v>29.4</v>
      </c>
      <c r="V155" s="1">
        <v>31.8</v>
      </c>
      <c r="W155" s="1">
        <v>39.4</v>
      </c>
      <c r="X155" s="1">
        <v>42</v>
      </c>
      <c r="Z155" s="3">
        <f xml:space="preserve"> IFERROR(AVEDEV(Table1[[#This Row],[GP 2012]:[GP 2021]]) / Table1[[#This Row],[Avg GP]], "x")</f>
        <v>0.19765807962529272</v>
      </c>
      <c r="AA155" s="2">
        <f xml:space="preserve"> IFERROR(AVERAGE(Table1[[#This Row],[GP 2012]:[GP 2021]]), "x")</f>
        <v>25.619999999999997</v>
      </c>
      <c r="AB155" s="11">
        <f>Table1[Equity]/Table1[Market Capital]</f>
        <v>0.16890069303232769</v>
      </c>
      <c r="AC155" s="1">
        <v>93.3</v>
      </c>
      <c r="AD155" s="1">
        <v>78.2</v>
      </c>
      <c r="AE155" s="1">
        <v>60.3</v>
      </c>
      <c r="AF155" s="1">
        <v>65.8</v>
      </c>
      <c r="AG155" s="1">
        <v>72.900000000000006</v>
      </c>
      <c r="AH155" s="1">
        <v>75.2</v>
      </c>
      <c r="AI155" s="1">
        <v>86.2</v>
      </c>
      <c r="AJ155" s="1">
        <v>102.3</v>
      </c>
      <c r="AK155" s="1">
        <v>91.8</v>
      </c>
      <c r="AL155" s="1">
        <v>121.8</v>
      </c>
      <c r="AM155" s="1">
        <v>117.6</v>
      </c>
      <c r="AN155" s="1">
        <v>40.700000000000003</v>
      </c>
      <c r="AO155" s="3">
        <f xml:space="preserve"> IFERROR(Table1[[#This Row],[GP 2012]]/Table1[[#This Row],[Total Assets 2012]], "x")</f>
        <v>0.24866023579849947</v>
      </c>
      <c r="AP155" s="3">
        <f xml:space="preserve"> IFERROR(Table1[[#This Row],[GP 2013]]/Table1[[#This Row],[Total Assets 2013]], "x")</f>
        <v>0.24296675191815856</v>
      </c>
      <c r="AQ155" s="3">
        <f xml:space="preserve"> IFERROR(Table1[[#This Row],[GP 2014]]/Table1[[#This Row],[Total Assets 2014]], "x")</f>
        <v>0.32835820895522388</v>
      </c>
      <c r="AR155" s="3">
        <f xml:space="preserve"> IFERROR(Table1[[#This Row],[GP 2015]]/Table1[[#This Row],[Total Assets 2015]], "x")</f>
        <v>0.28723404255319146</v>
      </c>
      <c r="AS155" s="3">
        <f xml:space="preserve"> IFERROR(Table1[[#This Row],[GP 2016]]/Table1[[#This Row],[Total Assets 2016]], "x")</f>
        <v>0.30589849108367623</v>
      </c>
      <c r="AT155" s="3">
        <f xml:space="preserve"> IFERROR(Table1[[#This Row],[GP 2017]]/Table1[[#This Row],[Total Assets 2017]], "x")</f>
        <v>0.33510638297872336</v>
      </c>
      <c r="AU155" s="3">
        <f xml:space="preserve"> IFERROR(Table1[[#This Row],[GP 2018]]/Table1[[#This Row],[Total Assets 2018]], "x")</f>
        <v>0.31554524361948955</v>
      </c>
      <c r="AV155" s="3">
        <f xml:space="preserve"> IFERROR(Table1[[#This Row],[GP 2019]]/Table1[[#This Row],[Total Assets 2019]], "x")</f>
        <v>0.28739002932551316</v>
      </c>
      <c r="AW155" s="3">
        <f xml:space="preserve"> IFERROR(Table1[[#This Row],[GP 2020]]/Table1[[#This Row],[Total Assets 2020]], "x")</f>
        <v>0.34640522875816998</v>
      </c>
      <c r="AX155" s="3">
        <f xml:space="preserve"> IFERROR(Table1[[#This Row],[GP 2021]]/Table1[[#This Row],[Total Assets 2021]], "x")</f>
        <v>0.32348111658456485</v>
      </c>
      <c r="AY155" s="3">
        <f xml:space="preserve"> IFERROR(Table1[[#This Row],[GP TTM]]/Table1[[#This Row],[Total Assets TTM]], "x")</f>
        <v>0.35714285714285715</v>
      </c>
      <c r="BA155" s="3">
        <f xml:space="preserve"> IFERROR(ABS(Table1[[#This Row],[ROA 2013]]-Table1[[#This Row],[ROA 2012]]), "x")</f>
        <v>5.6934838803409105E-3</v>
      </c>
      <c r="BB155" s="3">
        <f xml:space="preserve"> IFERROR(ABS(Table1[[#This Row],[ROA 2014]]-Table1[[#This Row],[ROA 2013]]), "x")</f>
        <v>8.5391457037065327E-2</v>
      </c>
      <c r="BC155" s="3">
        <f xml:space="preserve"> IFERROR(ABS(Table1[[#This Row],[ROA 2015]]-Table1[[#This Row],[ROA 2014]]), "x")</f>
        <v>4.1124166402032425E-2</v>
      </c>
      <c r="BD155" s="3">
        <f xml:space="preserve"> IFERROR(ABS(Table1[[#This Row],[ROA 2016]]-Table1[[#This Row],[ROA 2015]]), "x")</f>
        <v>1.8664448530484767E-2</v>
      </c>
      <c r="BE155" s="3">
        <f xml:space="preserve"> IFERROR(ABS(Table1[[#This Row],[ROA 2017]]-Table1[[#This Row],[ROA 2016]]), "x")</f>
        <v>2.9207891895047133E-2</v>
      </c>
      <c r="BF155" s="3">
        <f xml:space="preserve"> IFERROR(ABS(Table1[[#This Row],[ROA 2018]]-Table1[[#This Row],[ROA 2017]]), "x")</f>
        <v>1.9561139359233815E-2</v>
      </c>
      <c r="BG155" s="3">
        <f xml:space="preserve"> IFERROR(ABS(Table1[[#This Row],[ROA 2019]]-Table1[[#This Row],[ROA 2018]]), "x")</f>
        <v>2.8155214293976383E-2</v>
      </c>
      <c r="BH155" s="3">
        <f xml:space="preserve"> IFERROR(ABS(Table1[[#This Row],[ROA 2020]]-Table1[[#This Row],[ROA 2019]]), "x")</f>
        <v>5.9015199432656817E-2</v>
      </c>
      <c r="BI155" s="3">
        <f xml:space="preserve"> IFERROR(ABS(Table1[[#This Row],[ROA 2021]]-Table1[[#This Row],[ROA 2020]]), "x")</f>
        <v>2.2924112173605127E-2</v>
      </c>
      <c r="BJ155" s="3">
        <f xml:space="preserve"> IFERROR(AVERAGE(Table1[[#This Row],[ROA 2013-2012]:[ROA 2021-2020]]), "x")</f>
        <v>3.4415234778271415E-2</v>
      </c>
      <c r="BK155" s="3">
        <f>IFERROR(AVERAGE(Table1[[#This Row],[ROA 2012]:[ROA 2021]]), "x")</f>
        <v>0.30210457315752104</v>
      </c>
      <c r="BN155" s="1">
        <f>SUM(Table1[[#This Row],[B/M Rank]:[ROA Rank]])</f>
        <v>0</v>
      </c>
    </row>
    <row r="156" spans="1:66" x14ac:dyDescent="0.25">
      <c r="A156" s="1" t="s">
        <v>344</v>
      </c>
      <c r="B156" s="1" t="s">
        <v>345</v>
      </c>
      <c r="C156" s="1" t="s">
        <v>1046</v>
      </c>
      <c r="D156" s="1" t="s">
        <v>263</v>
      </c>
      <c r="E156" s="1" t="s">
        <v>102</v>
      </c>
      <c r="F156" s="1">
        <v>253.7</v>
      </c>
      <c r="G156" s="19"/>
      <c r="H156" s="19"/>
      <c r="I156" s="19"/>
      <c r="J156" s="19"/>
      <c r="K156" s="1"/>
      <c r="L156" s="19"/>
      <c r="M156" s="1" t="s">
        <v>1031</v>
      </c>
      <c r="N156" s="1">
        <v>1.5</v>
      </c>
      <c r="O156" s="1">
        <v>1.8</v>
      </c>
      <c r="P156" s="1">
        <v>1.8</v>
      </c>
      <c r="Q156" s="1">
        <v>2.1</v>
      </c>
      <c r="R156" s="1">
        <v>2.2999999999999998</v>
      </c>
      <c r="S156" s="1">
        <v>4.5</v>
      </c>
      <c r="T156" s="1">
        <v>6.7</v>
      </c>
      <c r="U156" s="1">
        <v>7.2</v>
      </c>
      <c r="V156" s="1">
        <v>14.8</v>
      </c>
      <c r="W156" s="1">
        <v>23.2</v>
      </c>
      <c r="X156" s="1">
        <v>23.2</v>
      </c>
      <c r="Z156" s="3">
        <f xml:space="preserve"> IFERROR(AVEDEV(Table1[[#This Row],[GP 2012]:[GP 2021]]) / Table1[[#This Row],[Avg GP]], "x")</f>
        <v>0.77511380880121383</v>
      </c>
      <c r="AA156" s="2">
        <f xml:space="preserve"> IFERROR(AVERAGE(Table1[[#This Row],[GP 2012]:[GP 2021]]), "x")</f>
        <v>6.5900000000000007</v>
      </c>
      <c r="AB156" s="11">
        <f>Table1[Equity]/Table1[Market Capital]</f>
        <v>0.19511233740638551</v>
      </c>
      <c r="AC156" s="1">
        <v>3</v>
      </c>
      <c r="AD156" s="1">
        <v>2.2000000000000002</v>
      </c>
      <c r="AE156" s="1">
        <v>1.7</v>
      </c>
      <c r="AF156" s="1">
        <v>1.9</v>
      </c>
      <c r="AG156" s="1">
        <v>2.1</v>
      </c>
      <c r="AH156" s="1">
        <v>4.9000000000000004</v>
      </c>
      <c r="AI156" s="1">
        <v>20.8</v>
      </c>
      <c r="AJ156" s="1">
        <v>36</v>
      </c>
      <c r="AK156" s="1">
        <v>51.2</v>
      </c>
      <c r="AL156" s="1">
        <v>75.400000000000006</v>
      </c>
      <c r="AM156" s="1">
        <v>75.400000000000006</v>
      </c>
      <c r="AN156" s="1">
        <v>49.5</v>
      </c>
      <c r="AO156" s="3">
        <f xml:space="preserve"> IFERROR(Table1[[#This Row],[GP 2012]]/Table1[[#This Row],[Total Assets 2012]], "x")</f>
        <v>0.5</v>
      </c>
      <c r="AP156" s="3">
        <f xml:space="preserve"> IFERROR(Table1[[#This Row],[GP 2013]]/Table1[[#This Row],[Total Assets 2013]], "x")</f>
        <v>0.81818181818181812</v>
      </c>
      <c r="AQ156" s="3">
        <f xml:space="preserve"> IFERROR(Table1[[#This Row],[GP 2014]]/Table1[[#This Row],[Total Assets 2014]], "x")</f>
        <v>1.0588235294117647</v>
      </c>
      <c r="AR156" s="3">
        <f xml:space="preserve"> IFERROR(Table1[[#This Row],[GP 2015]]/Table1[[#This Row],[Total Assets 2015]], "x")</f>
        <v>1.1052631578947369</v>
      </c>
      <c r="AS156" s="3">
        <f xml:space="preserve"> IFERROR(Table1[[#This Row],[GP 2016]]/Table1[[#This Row],[Total Assets 2016]], "x")</f>
        <v>1.0952380952380951</v>
      </c>
      <c r="AT156" s="3">
        <f xml:space="preserve"> IFERROR(Table1[[#This Row],[GP 2017]]/Table1[[#This Row],[Total Assets 2017]], "x")</f>
        <v>0.91836734693877542</v>
      </c>
      <c r="AU156" s="3">
        <f xml:space="preserve"> IFERROR(Table1[[#This Row],[GP 2018]]/Table1[[#This Row],[Total Assets 2018]], "x")</f>
        <v>0.32211538461538464</v>
      </c>
      <c r="AV156" s="3">
        <f xml:space="preserve"> IFERROR(Table1[[#This Row],[GP 2019]]/Table1[[#This Row],[Total Assets 2019]], "x")</f>
        <v>0.2</v>
      </c>
      <c r="AW156" s="3">
        <f xml:space="preserve"> IFERROR(Table1[[#This Row],[GP 2020]]/Table1[[#This Row],[Total Assets 2020]], "x")</f>
        <v>0.2890625</v>
      </c>
      <c r="AX156" s="3">
        <f xml:space="preserve"> IFERROR(Table1[[#This Row],[GP 2021]]/Table1[[#This Row],[Total Assets 2021]], "x")</f>
        <v>0.30769230769230765</v>
      </c>
      <c r="AY156" s="3">
        <f xml:space="preserve"> IFERROR(Table1[[#This Row],[GP TTM]]/Table1[[#This Row],[Total Assets TTM]], "x")</f>
        <v>0.30769230769230765</v>
      </c>
      <c r="BA156" s="3">
        <f xml:space="preserve"> IFERROR(ABS(Table1[[#This Row],[ROA 2013]]-Table1[[#This Row],[ROA 2012]]), "x")</f>
        <v>0.31818181818181812</v>
      </c>
      <c r="BB156" s="3">
        <f xml:space="preserve"> IFERROR(ABS(Table1[[#This Row],[ROA 2014]]-Table1[[#This Row],[ROA 2013]]), "x")</f>
        <v>0.2406417112299466</v>
      </c>
      <c r="BC156" s="3">
        <f xml:space="preserve"> IFERROR(ABS(Table1[[#This Row],[ROA 2015]]-Table1[[#This Row],[ROA 2014]]), "x")</f>
        <v>4.6439628482972228E-2</v>
      </c>
      <c r="BD156" s="3">
        <f xml:space="preserve"> IFERROR(ABS(Table1[[#This Row],[ROA 2016]]-Table1[[#This Row],[ROA 2015]]), "x")</f>
        <v>1.0025062656641825E-2</v>
      </c>
      <c r="BE156" s="3">
        <f xml:space="preserve"> IFERROR(ABS(Table1[[#This Row],[ROA 2017]]-Table1[[#This Row],[ROA 2016]]), "x")</f>
        <v>0.1768707482993197</v>
      </c>
      <c r="BF156" s="3">
        <f xml:space="preserve"> IFERROR(ABS(Table1[[#This Row],[ROA 2018]]-Table1[[#This Row],[ROA 2017]]), "x")</f>
        <v>0.59625196232339084</v>
      </c>
      <c r="BG156" s="3">
        <f xml:space="preserve"> IFERROR(ABS(Table1[[#This Row],[ROA 2019]]-Table1[[#This Row],[ROA 2018]]), "x")</f>
        <v>0.12211538461538463</v>
      </c>
      <c r="BH156" s="3">
        <f xml:space="preserve"> IFERROR(ABS(Table1[[#This Row],[ROA 2020]]-Table1[[#This Row],[ROA 2019]]), "x")</f>
        <v>8.9062499999999989E-2</v>
      </c>
      <c r="BI156" s="3">
        <f xml:space="preserve"> IFERROR(ABS(Table1[[#This Row],[ROA 2021]]-Table1[[#This Row],[ROA 2020]]), "x")</f>
        <v>1.8629807692307654E-2</v>
      </c>
      <c r="BJ156" s="3">
        <f xml:space="preserve"> IFERROR(AVERAGE(Table1[[#This Row],[ROA 2013-2012]:[ROA 2021-2020]]), "x")</f>
        <v>0.17980206927575351</v>
      </c>
      <c r="BK156" s="3">
        <f>IFERROR(AVERAGE(Table1[[#This Row],[ROA 2012]:[ROA 2021]]), "x")</f>
        <v>0.66147441399728835</v>
      </c>
      <c r="BN156" s="1">
        <f>SUM(Table1[[#This Row],[B/M Rank]:[ROA Rank]])</f>
        <v>0</v>
      </c>
    </row>
    <row r="157" spans="1:66" x14ac:dyDescent="0.25">
      <c r="A157" s="1" t="s">
        <v>833</v>
      </c>
      <c r="B157" s="1" t="s">
        <v>1055</v>
      </c>
      <c r="C157" s="1" t="s">
        <v>168</v>
      </c>
      <c r="D157" s="1" t="s">
        <v>110</v>
      </c>
      <c r="E157" s="1" t="s">
        <v>102</v>
      </c>
      <c r="F157" s="1">
        <v>256.14999999999998</v>
      </c>
      <c r="G157" s="19"/>
      <c r="H157" s="19"/>
      <c r="I157" s="19"/>
      <c r="J157" s="19"/>
      <c r="K157" s="1"/>
      <c r="L157" s="19"/>
      <c r="M157" s="1">
        <v>2012</v>
      </c>
      <c r="N157" s="1">
        <v>57.4</v>
      </c>
      <c r="O157" s="1">
        <v>35.299999999999997</v>
      </c>
      <c r="P157" s="1">
        <v>49.3</v>
      </c>
      <c r="Q157" s="1">
        <v>49.5</v>
      </c>
      <c r="R157" s="1">
        <v>58.6</v>
      </c>
      <c r="S157" s="1">
        <v>59.5</v>
      </c>
      <c r="T157" s="1">
        <v>67.3</v>
      </c>
      <c r="U157" s="1">
        <v>64</v>
      </c>
      <c r="V157" s="1">
        <v>83.8</v>
      </c>
      <c r="W157" s="1">
        <v>92.7</v>
      </c>
      <c r="X157" s="1">
        <v>96.4</v>
      </c>
      <c r="Z157" s="3">
        <f xml:space="preserve"> IFERROR(AVEDEV(Table1[[#This Row],[GP 2012]:[GP 2021]]) / Table1[[#This Row],[Avg GP]], "x")</f>
        <v>0.19708454810495629</v>
      </c>
      <c r="AA157" s="2">
        <f xml:space="preserve"> IFERROR(AVERAGE(Table1[[#This Row],[GP 2012]:[GP 2021]]), "x")</f>
        <v>61.740000000000009</v>
      </c>
      <c r="AB157" s="11">
        <f>Table1[Equity]/Table1[Market Capital]</f>
        <v>0.61994924848721467</v>
      </c>
      <c r="AC157" s="1">
        <v>180.4</v>
      </c>
      <c r="AD157" s="1">
        <v>179.9</v>
      </c>
      <c r="AE157" s="1">
        <v>168</v>
      </c>
      <c r="AF157" s="1">
        <v>177.2</v>
      </c>
      <c r="AG157" s="1">
        <v>179.6</v>
      </c>
      <c r="AH157" s="1">
        <v>201.9</v>
      </c>
      <c r="AI157" s="1">
        <v>199.6</v>
      </c>
      <c r="AJ157" s="1">
        <v>199.9</v>
      </c>
      <c r="AK157" s="1">
        <v>231.4</v>
      </c>
      <c r="AL157" s="1">
        <v>279.2</v>
      </c>
      <c r="AM157" s="1">
        <v>287.8</v>
      </c>
      <c r="AN157" s="1">
        <v>158.80000000000001</v>
      </c>
      <c r="AO157" s="3">
        <f xml:space="preserve"> IFERROR(Table1[[#This Row],[GP 2012]]/Table1[[#This Row],[Total Assets 2012]], "x")</f>
        <v>0.31818181818181818</v>
      </c>
      <c r="AP157" s="3">
        <f xml:space="preserve"> IFERROR(Table1[[#This Row],[GP 2013]]/Table1[[#This Row],[Total Assets 2013]], "x")</f>
        <v>0.19622012229016117</v>
      </c>
      <c r="AQ157" s="3">
        <f xml:space="preserve"> IFERROR(Table1[[#This Row],[GP 2014]]/Table1[[#This Row],[Total Assets 2014]], "x")</f>
        <v>0.29345238095238091</v>
      </c>
      <c r="AR157" s="3">
        <f xml:space="preserve"> IFERROR(Table1[[#This Row],[GP 2015]]/Table1[[#This Row],[Total Assets 2015]], "x")</f>
        <v>0.27934537246049662</v>
      </c>
      <c r="AS157" s="3">
        <f xml:space="preserve"> IFERROR(Table1[[#This Row],[GP 2016]]/Table1[[#This Row],[Total Assets 2016]], "x")</f>
        <v>0.32628062360801785</v>
      </c>
      <c r="AT157" s="3">
        <f xml:space="preserve"> IFERROR(Table1[[#This Row],[GP 2017]]/Table1[[#This Row],[Total Assets 2017]], "x")</f>
        <v>0.29470034670629025</v>
      </c>
      <c r="AU157" s="3">
        <f xml:space="preserve"> IFERROR(Table1[[#This Row],[GP 2018]]/Table1[[#This Row],[Total Assets 2018]], "x")</f>
        <v>0.33717434869739477</v>
      </c>
      <c r="AV157" s="3">
        <f xml:space="preserve"> IFERROR(Table1[[#This Row],[GP 2019]]/Table1[[#This Row],[Total Assets 2019]], "x")</f>
        <v>0.32016008004002</v>
      </c>
      <c r="AW157" s="3">
        <f xml:space="preserve"> IFERROR(Table1[[#This Row],[GP 2020]]/Table1[[#This Row],[Total Assets 2020]], "x")</f>
        <v>0.36214347450302503</v>
      </c>
      <c r="AX157" s="3">
        <f xml:space="preserve"> IFERROR(Table1[[#This Row],[GP 2021]]/Table1[[#This Row],[Total Assets 2021]], "x")</f>
        <v>0.33202005730659029</v>
      </c>
      <c r="AY157" s="3">
        <f xml:space="preserve"> IFERROR(Table1[[#This Row],[GP TTM]]/Table1[[#This Row],[Total Assets TTM]], "x")</f>
        <v>0.33495482974287699</v>
      </c>
      <c r="BA157" s="3">
        <f xml:space="preserve"> IFERROR(ABS(Table1[[#This Row],[ROA 2013]]-Table1[[#This Row],[ROA 2012]]), "x")</f>
        <v>0.12196169589165701</v>
      </c>
      <c r="BB157" s="3">
        <f xml:space="preserve"> IFERROR(ABS(Table1[[#This Row],[ROA 2014]]-Table1[[#This Row],[ROA 2013]]), "x")</f>
        <v>9.7232258662219739E-2</v>
      </c>
      <c r="BC157" s="3">
        <f xml:space="preserve"> IFERROR(ABS(Table1[[#This Row],[ROA 2015]]-Table1[[#This Row],[ROA 2014]]), "x")</f>
        <v>1.4107008491884288E-2</v>
      </c>
      <c r="BD157" s="3">
        <f xml:space="preserve"> IFERROR(ABS(Table1[[#This Row],[ROA 2016]]-Table1[[#This Row],[ROA 2015]]), "x")</f>
        <v>4.6935251147521229E-2</v>
      </c>
      <c r="BE157" s="3">
        <f xml:space="preserve"> IFERROR(ABS(Table1[[#This Row],[ROA 2017]]-Table1[[#This Row],[ROA 2016]]), "x")</f>
        <v>3.15802769017276E-2</v>
      </c>
      <c r="BF157" s="3">
        <f xml:space="preserve"> IFERROR(ABS(Table1[[#This Row],[ROA 2018]]-Table1[[#This Row],[ROA 2017]]), "x")</f>
        <v>4.2474001991104515E-2</v>
      </c>
      <c r="BG157" s="3">
        <f xml:space="preserve"> IFERROR(ABS(Table1[[#This Row],[ROA 2019]]-Table1[[#This Row],[ROA 2018]]), "x")</f>
        <v>1.7014268657374765E-2</v>
      </c>
      <c r="BH157" s="3">
        <f xml:space="preserve"> IFERROR(ABS(Table1[[#This Row],[ROA 2020]]-Table1[[#This Row],[ROA 2019]]), "x")</f>
        <v>4.198339446300503E-2</v>
      </c>
      <c r="BI157" s="3">
        <f xml:space="preserve"> IFERROR(ABS(Table1[[#This Row],[ROA 2021]]-Table1[[#This Row],[ROA 2020]]), "x")</f>
        <v>3.0123417196434743E-2</v>
      </c>
      <c r="BJ157" s="3">
        <f xml:space="preserve"> IFERROR(AVERAGE(Table1[[#This Row],[ROA 2013-2012]:[ROA 2021-2020]]), "x")</f>
        <v>4.9267952600325432E-2</v>
      </c>
      <c r="BK157" s="3">
        <f>IFERROR(AVERAGE(Table1[[#This Row],[ROA 2012]:[ROA 2021]]), "x")</f>
        <v>0.30596786247461949</v>
      </c>
      <c r="BN157" s="1">
        <f>SUM(Table1[[#This Row],[B/M Rank]:[ROA Rank]])</f>
        <v>0</v>
      </c>
    </row>
    <row r="158" spans="1:66" x14ac:dyDescent="0.25">
      <c r="A158" s="1" t="s">
        <v>691</v>
      </c>
      <c r="B158" s="1" t="s">
        <v>692</v>
      </c>
      <c r="C158" s="1" t="s">
        <v>201</v>
      </c>
      <c r="D158" s="1" t="s">
        <v>110</v>
      </c>
      <c r="E158" s="1" t="s">
        <v>102</v>
      </c>
      <c r="F158" s="1">
        <v>258.69</v>
      </c>
      <c r="G158" s="19"/>
      <c r="H158" s="19"/>
      <c r="I158" s="19"/>
      <c r="J158" s="19"/>
      <c r="K158" s="1"/>
      <c r="L158" s="19"/>
      <c r="M158" s="1">
        <v>2012</v>
      </c>
      <c r="N158" s="1">
        <v>31.3</v>
      </c>
      <c r="O158" s="1">
        <v>34.1</v>
      </c>
      <c r="P158" s="1">
        <v>36</v>
      </c>
      <c r="Q158" s="1">
        <v>39.299999999999997</v>
      </c>
      <c r="R158" s="1">
        <v>42.4</v>
      </c>
      <c r="S158" s="1">
        <v>46.8</v>
      </c>
      <c r="T158" s="1">
        <v>50.7</v>
      </c>
      <c r="U158" s="1">
        <v>61.7</v>
      </c>
      <c r="V158" s="1">
        <v>64.3</v>
      </c>
      <c r="W158" s="1">
        <v>74.400000000000006</v>
      </c>
      <c r="X158" s="1">
        <v>75.900000000000006</v>
      </c>
      <c r="Z158" s="3">
        <f xml:space="preserve"> IFERROR(AVEDEV(Table1[[#This Row],[GP 2012]:[GP 2021]]) / Table1[[#This Row],[Avg GP]], "x")</f>
        <v>0.24407484407484414</v>
      </c>
      <c r="AA158" s="2">
        <f xml:space="preserve"> IFERROR(AVERAGE(Table1[[#This Row],[GP 2012]:[GP 2021]]), "x")</f>
        <v>48.1</v>
      </c>
      <c r="AB158" s="11">
        <f>Table1[Equity]/Table1[Market Capital]</f>
        <v>0.25358537245351576</v>
      </c>
      <c r="AC158" s="1">
        <v>49.6</v>
      </c>
      <c r="AD158" s="1">
        <v>59</v>
      </c>
      <c r="AE158" s="1">
        <v>64.099999999999994</v>
      </c>
      <c r="AF158" s="1">
        <v>62.4</v>
      </c>
      <c r="AG158" s="1">
        <v>58.8</v>
      </c>
      <c r="AH158" s="1">
        <v>68.8</v>
      </c>
      <c r="AI158" s="1">
        <v>79.400000000000006</v>
      </c>
      <c r="AJ158" s="1">
        <v>105.3</v>
      </c>
      <c r="AK158" s="1">
        <v>125.3</v>
      </c>
      <c r="AL158" s="1">
        <v>130.30000000000001</v>
      </c>
      <c r="AM158" s="1">
        <v>125.9</v>
      </c>
      <c r="AN158" s="1">
        <v>65.599999999999994</v>
      </c>
      <c r="AO158" s="3">
        <f xml:space="preserve"> IFERROR(Table1[[#This Row],[GP 2012]]/Table1[[#This Row],[Total Assets 2012]], "x")</f>
        <v>0.63104838709677424</v>
      </c>
      <c r="AP158" s="3">
        <f xml:space="preserve"> IFERROR(Table1[[#This Row],[GP 2013]]/Table1[[#This Row],[Total Assets 2013]], "x")</f>
        <v>0.57796610169491525</v>
      </c>
      <c r="AQ158" s="3">
        <f xml:space="preserve"> IFERROR(Table1[[#This Row],[GP 2014]]/Table1[[#This Row],[Total Assets 2014]], "x")</f>
        <v>0.56162246489859602</v>
      </c>
      <c r="AR158" s="3">
        <f xml:space="preserve"> IFERROR(Table1[[#This Row],[GP 2015]]/Table1[[#This Row],[Total Assets 2015]], "x")</f>
        <v>0.62980769230769229</v>
      </c>
      <c r="AS158" s="3">
        <f xml:space="preserve"> IFERROR(Table1[[#This Row],[GP 2016]]/Table1[[#This Row],[Total Assets 2016]], "x")</f>
        <v>0.72108843537414968</v>
      </c>
      <c r="AT158" s="3">
        <f xml:space="preserve"> IFERROR(Table1[[#This Row],[GP 2017]]/Table1[[#This Row],[Total Assets 2017]], "x")</f>
        <v>0.68023255813953487</v>
      </c>
      <c r="AU158" s="3">
        <f xml:space="preserve"> IFERROR(Table1[[#This Row],[GP 2018]]/Table1[[#This Row],[Total Assets 2018]], "x")</f>
        <v>0.6385390428211587</v>
      </c>
      <c r="AV158" s="3">
        <f xml:space="preserve"> IFERROR(Table1[[#This Row],[GP 2019]]/Table1[[#This Row],[Total Assets 2019]], "x")</f>
        <v>0.58594491927825265</v>
      </c>
      <c r="AW158" s="3">
        <f xml:space="preserve"> IFERROR(Table1[[#This Row],[GP 2020]]/Table1[[#This Row],[Total Assets 2020]], "x")</f>
        <v>0.5131683958499601</v>
      </c>
      <c r="AX158" s="3">
        <f xml:space="preserve"> IFERROR(Table1[[#This Row],[GP 2021]]/Table1[[#This Row],[Total Assets 2021]], "x")</f>
        <v>0.5709900230237912</v>
      </c>
      <c r="AY158" s="3">
        <f xml:space="preserve"> IFERROR(Table1[[#This Row],[GP TTM]]/Table1[[#This Row],[Total Assets TTM]], "x")</f>
        <v>0.60285941223193007</v>
      </c>
      <c r="BA158" s="3">
        <f xml:space="preserve"> IFERROR(ABS(Table1[[#This Row],[ROA 2013]]-Table1[[#This Row],[ROA 2012]]), "x")</f>
        <v>5.3082285401858997E-2</v>
      </c>
      <c r="BB158" s="3">
        <f xml:space="preserve"> IFERROR(ABS(Table1[[#This Row],[ROA 2014]]-Table1[[#This Row],[ROA 2013]]), "x")</f>
        <v>1.6343636796319227E-2</v>
      </c>
      <c r="BC158" s="3">
        <f xml:space="preserve"> IFERROR(ABS(Table1[[#This Row],[ROA 2015]]-Table1[[#This Row],[ROA 2014]]), "x")</f>
        <v>6.8185227409096272E-2</v>
      </c>
      <c r="BD158" s="3">
        <f xml:space="preserve"> IFERROR(ABS(Table1[[#This Row],[ROA 2016]]-Table1[[#This Row],[ROA 2015]]), "x")</f>
        <v>9.1280743066457393E-2</v>
      </c>
      <c r="BE158" s="3">
        <f xml:space="preserve"> IFERROR(ABS(Table1[[#This Row],[ROA 2017]]-Table1[[#This Row],[ROA 2016]]), "x")</f>
        <v>4.0855877234614812E-2</v>
      </c>
      <c r="BF158" s="3">
        <f xml:space="preserve"> IFERROR(ABS(Table1[[#This Row],[ROA 2018]]-Table1[[#This Row],[ROA 2017]]), "x")</f>
        <v>4.1693515318376173E-2</v>
      </c>
      <c r="BG158" s="3">
        <f xml:space="preserve"> IFERROR(ABS(Table1[[#This Row],[ROA 2019]]-Table1[[#This Row],[ROA 2018]]), "x")</f>
        <v>5.2594123542906046E-2</v>
      </c>
      <c r="BH158" s="3">
        <f xml:space="preserve"> IFERROR(ABS(Table1[[#This Row],[ROA 2020]]-Table1[[#This Row],[ROA 2019]]), "x")</f>
        <v>7.277652342829255E-2</v>
      </c>
      <c r="BI158" s="3">
        <f xml:space="preserve"> IFERROR(ABS(Table1[[#This Row],[ROA 2021]]-Table1[[#This Row],[ROA 2020]]), "x")</f>
        <v>5.7821627173831103E-2</v>
      </c>
      <c r="BJ158" s="3">
        <f xml:space="preserve"> IFERROR(AVERAGE(Table1[[#This Row],[ROA 2013-2012]:[ROA 2021-2020]]), "x")</f>
        <v>5.4959284374639178E-2</v>
      </c>
      <c r="BK158" s="3">
        <f>IFERROR(AVERAGE(Table1[[#This Row],[ROA 2012]:[ROA 2021]]), "x")</f>
        <v>0.61104080204848255</v>
      </c>
      <c r="BN158" s="1">
        <f>SUM(Table1[[#This Row],[B/M Rank]:[ROA Rank]])</f>
        <v>0</v>
      </c>
    </row>
    <row r="159" spans="1:66" x14ac:dyDescent="0.25">
      <c r="A159" s="1" t="s">
        <v>346</v>
      </c>
      <c r="B159" s="1" t="s">
        <v>347</v>
      </c>
      <c r="C159" s="1" t="s">
        <v>1038</v>
      </c>
      <c r="D159" s="1" t="s">
        <v>103</v>
      </c>
      <c r="E159" s="1" t="s">
        <v>102</v>
      </c>
      <c r="F159" s="1">
        <v>268.45</v>
      </c>
      <c r="G159" s="19"/>
      <c r="H159" s="19"/>
      <c r="I159" s="19"/>
      <c r="J159" s="19"/>
      <c r="K159" s="1"/>
      <c r="L159" s="19"/>
      <c r="M159" s="1">
        <v>2018</v>
      </c>
      <c r="U159" s="1">
        <v>-0.2</v>
      </c>
      <c r="V159" s="1">
        <v>2.7</v>
      </c>
      <c r="W159" s="1">
        <v>0.6</v>
      </c>
      <c r="X159" s="1">
        <v>15.3</v>
      </c>
      <c r="Z159" s="3">
        <f xml:space="preserve"> IFERROR(AVEDEV(Table1[[#This Row],[GP 2012]:[GP 2021]]) / Table1[[#This Row],[Avg GP]], "x")</f>
        <v>1.0752688172043012</v>
      </c>
      <c r="AA159" s="2">
        <f xml:space="preserve"> IFERROR(AVERAGE(Table1[[#This Row],[GP 2012]:[GP 2021]]), "x")</f>
        <v>1.0333333333333334</v>
      </c>
      <c r="AB159" s="11">
        <f>Table1[Equity]/Table1[Market Capital]</f>
        <v>1.7601043024771839</v>
      </c>
      <c r="AJ159" s="1">
        <v>37.700000000000003</v>
      </c>
      <c r="AK159" s="1">
        <v>86.1</v>
      </c>
      <c r="AL159" s="1">
        <v>329.9</v>
      </c>
      <c r="AM159" s="1">
        <v>486</v>
      </c>
      <c r="AN159" s="1">
        <v>472.5</v>
      </c>
      <c r="AO159" s="3" t="str">
        <f xml:space="preserve"> IFERROR(Table1[[#This Row],[GP 2012]]/Table1[[#This Row],[Total Assets 2012]], "x")</f>
        <v>x</v>
      </c>
      <c r="AP159" s="3" t="str">
        <f xml:space="preserve"> IFERROR(Table1[[#This Row],[GP 2013]]/Table1[[#This Row],[Total Assets 2013]], "x")</f>
        <v>x</v>
      </c>
      <c r="AQ159" s="3" t="str">
        <f xml:space="preserve"> IFERROR(Table1[[#This Row],[GP 2014]]/Table1[[#This Row],[Total Assets 2014]], "x")</f>
        <v>x</v>
      </c>
      <c r="AR159" s="3" t="str">
        <f xml:space="preserve"> IFERROR(Table1[[#This Row],[GP 2015]]/Table1[[#This Row],[Total Assets 2015]], "x")</f>
        <v>x</v>
      </c>
      <c r="AS159" s="3" t="str">
        <f xml:space="preserve"> IFERROR(Table1[[#This Row],[GP 2016]]/Table1[[#This Row],[Total Assets 2016]], "x")</f>
        <v>x</v>
      </c>
      <c r="AT159" s="3" t="str">
        <f xml:space="preserve"> IFERROR(Table1[[#This Row],[GP 2017]]/Table1[[#This Row],[Total Assets 2017]], "x")</f>
        <v>x</v>
      </c>
      <c r="AU159" s="3" t="str">
        <f xml:space="preserve"> IFERROR(Table1[[#This Row],[GP 2018]]/Table1[[#This Row],[Total Assets 2018]], "x")</f>
        <v>x</v>
      </c>
      <c r="AV159" s="3">
        <f xml:space="preserve"> IFERROR(Table1[[#This Row],[GP 2019]]/Table1[[#This Row],[Total Assets 2019]], "x")</f>
        <v>-5.3050397877984082E-3</v>
      </c>
      <c r="AW159" s="3">
        <f xml:space="preserve"> IFERROR(Table1[[#This Row],[GP 2020]]/Table1[[#This Row],[Total Assets 2020]], "x")</f>
        <v>3.1358885017421609E-2</v>
      </c>
      <c r="AX159" s="3">
        <f xml:space="preserve"> IFERROR(Table1[[#This Row],[GP 2021]]/Table1[[#This Row],[Total Assets 2021]], "x")</f>
        <v>1.8187329493785996E-3</v>
      </c>
      <c r="AY159" s="3">
        <f xml:space="preserve"> IFERROR(Table1[[#This Row],[GP TTM]]/Table1[[#This Row],[Total Assets TTM]], "x")</f>
        <v>3.1481481481481485E-2</v>
      </c>
      <c r="BA159" s="3" t="str">
        <f xml:space="preserve"> IFERROR(ABS(Table1[[#This Row],[ROA 2013]]-Table1[[#This Row],[ROA 2012]]), "x")</f>
        <v>x</v>
      </c>
      <c r="BB159" s="3" t="str">
        <f xml:space="preserve"> IFERROR(ABS(Table1[[#This Row],[ROA 2014]]-Table1[[#This Row],[ROA 2013]]), "x")</f>
        <v>x</v>
      </c>
      <c r="BC159" s="3" t="str">
        <f xml:space="preserve"> IFERROR(ABS(Table1[[#This Row],[ROA 2015]]-Table1[[#This Row],[ROA 2014]]), "x")</f>
        <v>x</v>
      </c>
      <c r="BD159" s="3" t="str">
        <f xml:space="preserve"> IFERROR(ABS(Table1[[#This Row],[ROA 2016]]-Table1[[#This Row],[ROA 2015]]), "x")</f>
        <v>x</v>
      </c>
      <c r="BE159" s="3" t="str">
        <f xml:space="preserve"> IFERROR(ABS(Table1[[#This Row],[ROA 2017]]-Table1[[#This Row],[ROA 2016]]), "x")</f>
        <v>x</v>
      </c>
      <c r="BF159" s="3" t="str">
        <f xml:space="preserve"> IFERROR(ABS(Table1[[#This Row],[ROA 2018]]-Table1[[#This Row],[ROA 2017]]), "x")</f>
        <v>x</v>
      </c>
      <c r="BG159" s="3" t="str">
        <f xml:space="preserve"> IFERROR(ABS(Table1[[#This Row],[ROA 2019]]-Table1[[#This Row],[ROA 2018]]), "x")</f>
        <v>x</v>
      </c>
      <c r="BH159" s="3">
        <f xml:space="preserve"> IFERROR(ABS(Table1[[#This Row],[ROA 2020]]-Table1[[#This Row],[ROA 2019]]), "x")</f>
        <v>3.6663924805220016E-2</v>
      </c>
      <c r="BI159" s="3">
        <f xml:space="preserve"> IFERROR(ABS(Table1[[#This Row],[ROA 2021]]-Table1[[#This Row],[ROA 2020]]), "x")</f>
        <v>2.9540152068043009E-2</v>
      </c>
      <c r="BJ159" s="3">
        <f xml:space="preserve"> IFERROR(AVERAGE(Table1[[#This Row],[ROA 2013-2012]:[ROA 2021-2020]]), "x")</f>
        <v>3.3102038436631509E-2</v>
      </c>
      <c r="BK159" s="3">
        <f>IFERROR(AVERAGE(Table1[[#This Row],[ROA 2012]:[ROA 2021]]), "x")</f>
        <v>9.2908593930006011E-3</v>
      </c>
      <c r="BN159" s="1">
        <f>SUM(Table1[[#This Row],[B/M Rank]:[ROA Rank]])</f>
        <v>0</v>
      </c>
    </row>
    <row r="160" spans="1:66" x14ac:dyDescent="0.25">
      <c r="A160" s="1" t="s">
        <v>918</v>
      </c>
      <c r="B160" s="1" t="s">
        <v>919</v>
      </c>
      <c r="C160" s="1" t="s">
        <v>147</v>
      </c>
      <c r="D160" s="1" t="s">
        <v>116</v>
      </c>
      <c r="E160" s="1" t="s">
        <v>102</v>
      </c>
      <c r="F160" s="1">
        <v>268.82</v>
      </c>
      <c r="G160" s="19"/>
      <c r="H160" s="19"/>
      <c r="I160" s="19"/>
      <c r="J160" s="19"/>
      <c r="K160" s="1"/>
      <c r="L160" s="19"/>
      <c r="M160" s="1" t="s">
        <v>1031</v>
      </c>
      <c r="N160" s="1">
        <v>194.7</v>
      </c>
      <c r="O160" s="1">
        <v>214.8</v>
      </c>
      <c r="P160" s="1">
        <v>219.9</v>
      </c>
      <c r="Q160" s="1">
        <v>231.6</v>
      </c>
      <c r="R160" s="1">
        <v>244.6</v>
      </c>
      <c r="S160" s="1">
        <v>249.1</v>
      </c>
      <c r="T160" s="1">
        <v>276.39999999999998</v>
      </c>
      <c r="U160" s="1">
        <v>288.5</v>
      </c>
      <c r="V160" s="1">
        <v>225.5</v>
      </c>
      <c r="W160" s="1">
        <v>175.3</v>
      </c>
      <c r="X160" s="1">
        <v>223.9</v>
      </c>
      <c r="Z160" s="3">
        <f xml:space="preserve"> IFERROR(AVEDEV(Table1[[#This Row],[GP 2012]:[GP 2021]]) / Table1[[#This Row],[Avg GP]], "x")</f>
        <v>0.11242889157041888</v>
      </c>
      <c r="AA160" s="2">
        <f xml:space="preserve"> IFERROR(AVERAGE(Table1[[#This Row],[GP 2012]:[GP 2021]]), "x")</f>
        <v>232.04000000000002</v>
      </c>
      <c r="AB160" s="11">
        <f>Table1[Equity]/Table1[Market Capital]</f>
        <v>0.95156610371252148</v>
      </c>
      <c r="AC160" s="1">
        <v>321.10000000000002</v>
      </c>
      <c r="AD160" s="1">
        <v>357.5</v>
      </c>
      <c r="AE160" s="1">
        <v>379.9</v>
      </c>
      <c r="AF160" s="1">
        <v>403.7</v>
      </c>
      <c r="AG160" s="1">
        <v>410.2</v>
      </c>
      <c r="AH160" s="1">
        <v>439.9</v>
      </c>
      <c r="AI160" s="1">
        <v>456.3</v>
      </c>
      <c r="AJ160" s="1">
        <v>525.5</v>
      </c>
      <c r="AK160" s="1">
        <v>506.1</v>
      </c>
      <c r="AL160" s="1">
        <v>390.8</v>
      </c>
      <c r="AM160" s="1">
        <v>449.5</v>
      </c>
      <c r="AN160" s="1">
        <v>255.8</v>
      </c>
      <c r="AO160" s="3">
        <f xml:space="preserve"> IFERROR(Table1[[#This Row],[GP 2012]]/Table1[[#This Row],[Total Assets 2012]], "x")</f>
        <v>0.60635316100903136</v>
      </c>
      <c r="AP160" s="3">
        <f xml:space="preserve"> IFERROR(Table1[[#This Row],[GP 2013]]/Table1[[#This Row],[Total Assets 2013]], "x")</f>
        <v>0.60083916083916089</v>
      </c>
      <c r="AQ160" s="3">
        <f xml:space="preserve"> IFERROR(Table1[[#This Row],[GP 2014]]/Table1[[#This Row],[Total Assets 2014]], "x")</f>
        <v>0.5788365359305081</v>
      </c>
      <c r="AR160" s="3">
        <f xml:space="preserve"> IFERROR(Table1[[#This Row],[GP 2015]]/Table1[[#This Row],[Total Assets 2015]], "x")</f>
        <v>0.57369333663611588</v>
      </c>
      <c r="AS160" s="3">
        <f xml:space="preserve"> IFERROR(Table1[[#This Row],[GP 2016]]/Table1[[#This Row],[Total Assets 2016]], "x")</f>
        <v>0.59629449049244276</v>
      </c>
      <c r="AT160" s="3">
        <f xml:space="preserve"> IFERROR(Table1[[#This Row],[GP 2017]]/Table1[[#This Row],[Total Assets 2017]], "x")</f>
        <v>0.5662650602409639</v>
      </c>
      <c r="AU160" s="3">
        <f xml:space="preserve"> IFERROR(Table1[[#This Row],[GP 2018]]/Table1[[#This Row],[Total Assets 2018]], "x")</f>
        <v>0.60574183651106717</v>
      </c>
      <c r="AV160" s="3">
        <f xml:space="preserve"> IFERROR(Table1[[#This Row],[GP 2019]]/Table1[[#This Row],[Total Assets 2019]], "x")</f>
        <v>0.54900095147478589</v>
      </c>
      <c r="AW160" s="3">
        <f xml:space="preserve"> IFERROR(Table1[[#This Row],[GP 2020]]/Table1[[#This Row],[Total Assets 2020]], "x")</f>
        <v>0.44556411776328786</v>
      </c>
      <c r="AX160" s="3">
        <f xml:space="preserve"> IFERROR(Table1[[#This Row],[GP 2021]]/Table1[[#This Row],[Total Assets 2021]], "x")</f>
        <v>0.44856704196519959</v>
      </c>
      <c r="AY160" s="3">
        <f xml:space="preserve"> IFERROR(Table1[[#This Row],[GP TTM]]/Table1[[#This Row],[Total Assets TTM]], "x")</f>
        <v>0.49810901001112351</v>
      </c>
      <c r="BA160" s="3">
        <f xml:space="preserve"> IFERROR(ABS(Table1[[#This Row],[ROA 2013]]-Table1[[#This Row],[ROA 2012]]), "x")</f>
        <v>5.5140001698704699E-3</v>
      </c>
      <c r="BB160" s="3">
        <f xml:space="preserve"> IFERROR(ABS(Table1[[#This Row],[ROA 2014]]-Table1[[#This Row],[ROA 2013]]), "x")</f>
        <v>2.200262490865279E-2</v>
      </c>
      <c r="BC160" s="3">
        <f xml:space="preserve"> IFERROR(ABS(Table1[[#This Row],[ROA 2015]]-Table1[[#This Row],[ROA 2014]]), "x")</f>
        <v>5.14319929439222E-3</v>
      </c>
      <c r="BD160" s="3">
        <f xml:space="preserve"> IFERROR(ABS(Table1[[#This Row],[ROA 2016]]-Table1[[#This Row],[ROA 2015]]), "x")</f>
        <v>2.2601153856326883E-2</v>
      </c>
      <c r="BE160" s="3">
        <f xml:space="preserve"> IFERROR(ABS(Table1[[#This Row],[ROA 2017]]-Table1[[#This Row],[ROA 2016]]), "x")</f>
        <v>3.0029430251478861E-2</v>
      </c>
      <c r="BF160" s="3">
        <f xml:space="preserve"> IFERROR(ABS(Table1[[#This Row],[ROA 2018]]-Table1[[#This Row],[ROA 2017]]), "x")</f>
        <v>3.9476776270103264E-2</v>
      </c>
      <c r="BG160" s="3">
        <f xml:space="preserve"> IFERROR(ABS(Table1[[#This Row],[ROA 2019]]-Table1[[#This Row],[ROA 2018]]), "x")</f>
        <v>5.6740885036281274E-2</v>
      </c>
      <c r="BH160" s="3">
        <f xml:space="preserve"> IFERROR(ABS(Table1[[#This Row],[ROA 2020]]-Table1[[#This Row],[ROA 2019]]), "x")</f>
        <v>0.10343683371149803</v>
      </c>
      <c r="BI160" s="3">
        <f xml:space="preserve"> IFERROR(ABS(Table1[[#This Row],[ROA 2021]]-Table1[[#This Row],[ROA 2020]]), "x")</f>
        <v>3.0029242019117275E-3</v>
      </c>
      <c r="BJ160" s="3">
        <f xml:space="preserve"> IFERROR(AVERAGE(Table1[[#This Row],[ROA 2013-2012]:[ROA 2021-2020]]), "x")</f>
        <v>3.1994203077835057E-2</v>
      </c>
      <c r="BK160" s="3">
        <f>IFERROR(AVERAGE(Table1[[#This Row],[ROA 2012]:[ROA 2021]]), "x")</f>
        <v>0.55711556928625638</v>
      </c>
      <c r="BN160" s="1">
        <f>SUM(Table1[[#This Row],[B/M Rank]:[ROA Rank]])</f>
        <v>0</v>
      </c>
    </row>
    <row r="161" spans="1:66" x14ac:dyDescent="0.25">
      <c r="A161" s="1" t="s">
        <v>916</v>
      </c>
      <c r="B161" s="1" t="s">
        <v>917</v>
      </c>
      <c r="C161" s="1" t="s">
        <v>233</v>
      </c>
      <c r="D161" s="1" t="s">
        <v>101</v>
      </c>
      <c r="E161" s="1" t="s">
        <v>102</v>
      </c>
      <c r="F161" s="1">
        <v>279.45999999999998</v>
      </c>
      <c r="G161" s="19"/>
      <c r="H161" s="19"/>
      <c r="I161" s="19"/>
      <c r="J161" s="19"/>
      <c r="K161" s="1"/>
      <c r="L161" s="19"/>
      <c r="M161" s="1">
        <v>2012</v>
      </c>
      <c r="N161" s="1">
        <v>115.3</v>
      </c>
      <c r="O161" s="1">
        <v>119.6</v>
      </c>
      <c r="P161" s="1">
        <v>129.5</v>
      </c>
      <c r="Q161" s="1">
        <v>145.9</v>
      </c>
      <c r="R161" s="1">
        <v>157.9</v>
      </c>
      <c r="S161" s="1">
        <v>169.6</v>
      </c>
      <c r="T161" s="1">
        <v>188.9</v>
      </c>
      <c r="U161" s="1">
        <v>211.2</v>
      </c>
      <c r="V161" s="1">
        <v>220.3</v>
      </c>
      <c r="W161" s="1">
        <v>242.8</v>
      </c>
      <c r="X161" s="1">
        <v>242.8</v>
      </c>
      <c r="Z161" s="3">
        <f xml:space="preserve"> IFERROR(AVEDEV(Table1[[#This Row],[GP 2012]:[GP 2021]]) / Table1[[#This Row],[Avg GP]], "x")</f>
        <v>0.21493239271017051</v>
      </c>
      <c r="AA161" s="2">
        <f xml:space="preserve"> IFERROR(AVERAGE(Table1[[#This Row],[GP 2012]:[GP 2021]]), "x")</f>
        <v>170.1</v>
      </c>
      <c r="AB161" s="11">
        <f>Table1[Equity]/Table1[Market Capital]</f>
        <v>0.79975667358477065</v>
      </c>
      <c r="AC161" s="1">
        <v>178.1</v>
      </c>
      <c r="AD161" s="1">
        <v>191.5</v>
      </c>
      <c r="AE161" s="1">
        <v>209</v>
      </c>
      <c r="AF161" s="1">
        <v>226.5</v>
      </c>
      <c r="AG161" s="1">
        <v>236.6</v>
      </c>
      <c r="AH161" s="1">
        <v>248.1</v>
      </c>
      <c r="AI161" s="1">
        <v>295.7</v>
      </c>
      <c r="AJ161" s="1">
        <v>312.3</v>
      </c>
      <c r="AK161" s="1">
        <v>319.10000000000002</v>
      </c>
      <c r="AL161" s="1">
        <v>365.4</v>
      </c>
      <c r="AM161" s="1">
        <v>365.4</v>
      </c>
      <c r="AN161" s="1">
        <v>223.5</v>
      </c>
      <c r="AO161" s="3">
        <f xml:space="preserve"> IFERROR(Table1[[#This Row],[GP 2012]]/Table1[[#This Row],[Total Assets 2012]], "x")</f>
        <v>0.64738910724312182</v>
      </c>
      <c r="AP161" s="3">
        <f xml:space="preserve"> IFERROR(Table1[[#This Row],[GP 2013]]/Table1[[#This Row],[Total Assets 2013]], "x")</f>
        <v>0.6245430809399477</v>
      </c>
      <c r="AQ161" s="3">
        <f xml:space="preserve"> IFERROR(Table1[[#This Row],[GP 2014]]/Table1[[#This Row],[Total Assets 2014]], "x")</f>
        <v>0.61961722488038273</v>
      </c>
      <c r="AR161" s="3">
        <f xml:space="preserve"> IFERROR(Table1[[#This Row],[GP 2015]]/Table1[[#This Row],[Total Assets 2015]], "x")</f>
        <v>0.64415011037527592</v>
      </c>
      <c r="AS161" s="3">
        <f xml:space="preserve"> IFERROR(Table1[[#This Row],[GP 2016]]/Table1[[#This Row],[Total Assets 2016]], "x")</f>
        <v>0.66737109044801357</v>
      </c>
      <c r="AT161" s="3">
        <f xml:space="preserve"> IFERROR(Table1[[#This Row],[GP 2017]]/Table1[[#This Row],[Total Assets 2017]], "x")</f>
        <v>0.68359532446594118</v>
      </c>
      <c r="AU161" s="3">
        <f xml:space="preserve"> IFERROR(Table1[[#This Row],[GP 2018]]/Table1[[#This Row],[Total Assets 2018]], "x")</f>
        <v>0.6388231315522489</v>
      </c>
      <c r="AV161" s="3">
        <f xml:space="preserve"> IFERROR(Table1[[#This Row],[GP 2019]]/Table1[[#This Row],[Total Assets 2019]], "x")</f>
        <v>0.67627281460134481</v>
      </c>
      <c r="AW161" s="3">
        <f xml:space="preserve"> IFERROR(Table1[[#This Row],[GP 2020]]/Table1[[#This Row],[Total Assets 2020]], "x")</f>
        <v>0.69037919147602633</v>
      </c>
      <c r="AX161" s="3">
        <f xml:space="preserve"> IFERROR(Table1[[#This Row],[GP 2021]]/Table1[[#This Row],[Total Assets 2021]], "x")</f>
        <v>0.66447728516694038</v>
      </c>
      <c r="AY161" s="3">
        <f xml:space="preserve"> IFERROR(Table1[[#This Row],[GP TTM]]/Table1[[#This Row],[Total Assets TTM]], "x")</f>
        <v>0.66447728516694038</v>
      </c>
      <c r="BA161" s="3">
        <f xml:space="preserve"> IFERROR(ABS(Table1[[#This Row],[ROA 2013]]-Table1[[#This Row],[ROA 2012]]), "x")</f>
        <v>2.2846026303174116E-2</v>
      </c>
      <c r="BB161" s="3">
        <f xml:space="preserve"> IFERROR(ABS(Table1[[#This Row],[ROA 2014]]-Table1[[#This Row],[ROA 2013]]), "x")</f>
        <v>4.9258560595649703E-3</v>
      </c>
      <c r="BC161" s="3">
        <f xml:space="preserve"> IFERROR(ABS(Table1[[#This Row],[ROA 2015]]-Table1[[#This Row],[ROA 2014]]), "x")</f>
        <v>2.4532885494893186E-2</v>
      </c>
      <c r="BD161" s="3">
        <f xml:space="preserve"> IFERROR(ABS(Table1[[#This Row],[ROA 2016]]-Table1[[#This Row],[ROA 2015]]), "x")</f>
        <v>2.3220980072737651E-2</v>
      </c>
      <c r="BE161" s="3">
        <f xml:space="preserve"> IFERROR(ABS(Table1[[#This Row],[ROA 2017]]-Table1[[#This Row],[ROA 2016]]), "x")</f>
        <v>1.6224234017927608E-2</v>
      </c>
      <c r="BF161" s="3">
        <f xml:space="preserve"> IFERROR(ABS(Table1[[#This Row],[ROA 2018]]-Table1[[#This Row],[ROA 2017]]), "x")</f>
        <v>4.4772192913692277E-2</v>
      </c>
      <c r="BG161" s="3">
        <f xml:space="preserve"> IFERROR(ABS(Table1[[#This Row],[ROA 2019]]-Table1[[#This Row],[ROA 2018]]), "x")</f>
        <v>3.7449683049095905E-2</v>
      </c>
      <c r="BH161" s="3">
        <f xml:space="preserve"> IFERROR(ABS(Table1[[#This Row],[ROA 2020]]-Table1[[#This Row],[ROA 2019]]), "x")</f>
        <v>1.4106376874681525E-2</v>
      </c>
      <c r="BI161" s="3">
        <f xml:space="preserve"> IFERROR(ABS(Table1[[#This Row],[ROA 2021]]-Table1[[#This Row],[ROA 2020]]), "x")</f>
        <v>2.5901906309085954E-2</v>
      </c>
      <c r="BJ161" s="3">
        <f xml:space="preserve"> IFERROR(AVERAGE(Table1[[#This Row],[ROA 2013-2012]:[ROA 2021-2020]]), "x")</f>
        <v>2.3775571232761465E-2</v>
      </c>
      <c r="BK161" s="3">
        <f>IFERROR(AVERAGE(Table1[[#This Row],[ROA 2012]:[ROA 2021]]), "x")</f>
        <v>0.65566183611492435</v>
      </c>
      <c r="BN161" s="1">
        <f>SUM(Table1[[#This Row],[B/M Rank]:[ROA Rank]])</f>
        <v>0</v>
      </c>
    </row>
    <row r="162" spans="1:66" x14ac:dyDescent="0.25">
      <c r="A162" s="1" t="s">
        <v>723</v>
      </c>
      <c r="B162" s="1" t="s">
        <v>724</v>
      </c>
      <c r="C162" s="1" t="s">
        <v>201</v>
      </c>
      <c r="D162" s="1" t="s">
        <v>110</v>
      </c>
      <c r="E162" s="1" t="s">
        <v>102</v>
      </c>
      <c r="F162" s="1">
        <v>285.01</v>
      </c>
      <c r="G162" s="19"/>
      <c r="H162" s="19"/>
      <c r="I162" s="19"/>
      <c r="J162" s="19"/>
      <c r="K162" s="1"/>
      <c r="L162" s="19"/>
      <c r="M162" s="1">
        <v>2012</v>
      </c>
      <c r="N162" s="1">
        <v>8.9</v>
      </c>
      <c r="O162" s="1">
        <v>13.4</v>
      </c>
      <c r="P162" s="1">
        <v>11.8</v>
      </c>
      <c r="Q162" s="1">
        <v>15.2</v>
      </c>
      <c r="R162" s="1">
        <v>22.4</v>
      </c>
      <c r="S162" s="1">
        <v>24.1</v>
      </c>
      <c r="T162" s="1">
        <v>29.6</v>
      </c>
      <c r="U162" s="1">
        <v>31.7</v>
      </c>
      <c r="V162" s="1">
        <v>33.9</v>
      </c>
      <c r="W162" s="1">
        <v>35.9</v>
      </c>
      <c r="X162" s="1">
        <v>41.4</v>
      </c>
      <c r="Z162" s="3">
        <f xml:space="preserve"> IFERROR(AVEDEV(Table1[[#This Row],[GP 2012]:[GP 2021]]) / Table1[[#This Row],[Avg GP]], "x")</f>
        <v>0.36800352578228296</v>
      </c>
      <c r="AA162" s="2">
        <f xml:space="preserve"> IFERROR(AVERAGE(Table1[[#This Row],[GP 2012]:[GP 2021]]), "x")</f>
        <v>22.689999999999998</v>
      </c>
      <c r="AB162" s="11">
        <f>Table1[Equity]/Table1[Market Capital]</f>
        <v>0.32244482649731593</v>
      </c>
      <c r="AC162" s="1">
        <v>44.4</v>
      </c>
      <c r="AD162" s="1">
        <v>47.8</v>
      </c>
      <c r="AE162" s="1">
        <v>44.7</v>
      </c>
      <c r="AF162" s="1">
        <v>67.8</v>
      </c>
      <c r="AG162" s="1">
        <v>71.599999999999994</v>
      </c>
      <c r="AH162" s="1">
        <v>106.6</v>
      </c>
      <c r="AI162" s="1">
        <v>111.2</v>
      </c>
      <c r="AJ162" s="1">
        <v>114.2</v>
      </c>
      <c r="AK162" s="1">
        <v>110.7</v>
      </c>
      <c r="AL162" s="1">
        <v>144.19999999999999</v>
      </c>
      <c r="AM162" s="1">
        <v>158.1</v>
      </c>
      <c r="AN162" s="1">
        <v>91.9</v>
      </c>
      <c r="AO162" s="3">
        <f xml:space="preserve"> IFERROR(Table1[[#This Row],[GP 2012]]/Table1[[#This Row],[Total Assets 2012]], "x")</f>
        <v>0.20045045045045046</v>
      </c>
      <c r="AP162" s="3">
        <f xml:space="preserve"> IFERROR(Table1[[#This Row],[GP 2013]]/Table1[[#This Row],[Total Assets 2013]], "x")</f>
        <v>0.28033472803347281</v>
      </c>
      <c r="AQ162" s="3">
        <f xml:space="preserve"> IFERROR(Table1[[#This Row],[GP 2014]]/Table1[[#This Row],[Total Assets 2014]], "x")</f>
        <v>0.26398210290827739</v>
      </c>
      <c r="AR162" s="3">
        <f xml:space="preserve"> IFERROR(Table1[[#This Row],[GP 2015]]/Table1[[#This Row],[Total Assets 2015]], "x")</f>
        <v>0.22418879056047197</v>
      </c>
      <c r="AS162" s="3">
        <f xml:space="preserve"> IFERROR(Table1[[#This Row],[GP 2016]]/Table1[[#This Row],[Total Assets 2016]], "x")</f>
        <v>0.31284916201117319</v>
      </c>
      <c r="AT162" s="3">
        <f xml:space="preserve"> IFERROR(Table1[[#This Row],[GP 2017]]/Table1[[#This Row],[Total Assets 2017]], "x")</f>
        <v>0.22607879924953098</v>
      </c>
      <c r="AU162" s="3">
        <f xml:space="preserve"> IFERROR(Table1[[#This Row],[GP 2018]]/Table1[[#This Row],[Total Assets 2018]], "x")</f>
        <v>0.26618705035971224</v>
      </c>
      <c r="AV162" s="3">
        <f xml:space="preserve"> IFERROR(Table1[[#This Row],[GP 2019]]/Table1[[#This Row],[Total Assets 2019]], "x")</f>
        <v>0.27758318739054288</v>
      </c>
      <c r="AW162" s="3">
        <f xml:space="preserve"> IFERROR(Table1[[#This Row],[GP 2020]]/Table1[[#This Row],[Total Assets 2020]], "x")</f>
        <v>0.30623306233062331</v>
      </c>
      <c r="AX162" s="3">
        <f xml:space="preserve"> IFERROR(Table1[[#This Row],[GP 2021]]/Table1[[#This Row],[Total Assets 2021]], "x")</f>
        <v>0.24895977808599168</v>
      </c>
      <c r="AY162" s="3">
        <f xml:space="preserve"> IFERROR(Table1[[#This Row],[GP TTM]]/Table1[[#This Row],[Total Assets TTM]], "x")</f>
        <v>0.26185958254269448</v>
      </c>
      <c r="BA162" s="3">
        <f xml:space="preserve"> IFERROR(ABS(Table1[[#This Row],[ROA 2013]]-Table1[[#This Row],[ROA 2012]]), "x")</f>
        <v>7.9884277583022356E-2</v>
      </c>
      <c r="BB162" s="3">
        <f xml:space="preserve"> IFERROR(ABS(Table1[[#This Row],[ROA 2014]]-Table1[[#This Row],[ROA 2013]]), "x")</f>
        <v>1.6352625125195419E-2</v>
      </c>
      <c r="BC162" s="3">
        <f xml:space="preserve"> IFERROR(ABS(Table1[[#This Row],[ROA 2015]]-Table1[[#This Row],[ROA 2014]]), "x")</f>
        <v>3.9793312347805421E-2</v>
      </c>
      <c r="BD162" s="3">
        <f xml:space="preserve"> IFERROR(ABS(Table1[[#This Row],[ROA 2016]]-Table1[[#This Row],[ROA 2015]]), "x")</f>
        <v>8.8660371450701214E-2</v>
      </c>
      <c r="BE162" s="3">
        <f xml:space="preserve"> IFERROR(ABS(Table1[[#This Row],[ROA 2017]]-Table1[[#This Row],[ROA 2016]]), "x")</f>
        <v>8.6770362761642211E-2</v>
      </c>
      <c r="BF162" s="3">
        <f xml:space="preserve"> IFERROR(ABS(Table1[[#This Row],[ROA 2018]]-Table1[[#This Row],[ROA 2017]]), "x")</f>
        <v>4.0108251110181264E-2</v>
      </c>
      <c r="BG162" s="3">
        <f xml:space="preserve"> IFERROR(ABS(Table1[[#This Row],[ROA 2019]]-Table1[[#This Row],[ROA 2018]]), "x")</f>
        <v>1.1396137030830644E-2</v>
      </c>
      <c r="BH162" s="3">
        <f xml:space="preserve"> IFERROR(ABS(Table1[[#This Row],[ROA 2020]]-Table1[[#This Row],[ROA 2019]]), "x")</f>
        <v>2.8649874940080422E-2</v>
      </c>
      <c r="BI162" s="3">
        <f xml:space="preserve"> IFERROR(ABS(Table1[[#This Row],[ROA 2021]]-Table1[[#This Row],[ROA 2020]]), "x")</f>
        <v>5.7273284244631628E-2</v>
      </c>
      <c r="BJ162" s="3">
        <f xml:space="preserve"> IFERROR(AVERAGE(Table1[[#This Row],[ROA 2013-2012]:[ROA 2021-2020]]), "x")</f>
        <v>4.9876499621565623E-2</v>
      </c>
      <c r="BK162" s="3">
        <f>IFERROR(AVERAGE(Table1[[#This Row],[ROA 2012]:[ROA 2021]]), "x")</f>
        <v>0.26068471113802472</v>
      </c>
      <c r="BN162" s="1">
        <f>SUM(Table1[[#This Row],[B/M Rank]:[ROA Rank]])</f>
        <v>0</v>
      </c>
    </row>
    <row r="163" spans="1:66" x14ac:dyDescent="0.25">
      <c r="A163" s="1" t="s">
        <v>674</v>
      </c>
      <c r="B163" s="1" t="s">
        <v>675</v>
      </c>
      <c r="C163" s="1" t="s">
        <v>115</v>
      </c>
      <c r="D163" s="1" t="s">
        <v>116</v>
      </c>
      <c r="E163" s="1" t="s">
        <v>102</v>
      </c>
      <c r="F163" s="1">
        <v>286.93</v>
      </c>
      <c r="G163" s="19"/>
      <c r="H163" s="19"/>
      <c r="I163" s="19"/>
      <c r="J163" s="19"/>
      <c r="K163" s="1"/>
      <c r="L163" s="19"/>
      <c r="M163" s="1">
        <v>2012</v>
      </c>
      <c r="O163" s="1">
        <v>388.6</v>
      </c>
      <c r="P163" s="1">
        <v>401.5</v>
      </c>
      <c r="Q163" s="1">
        <v>434.6</v>
      </c>
      <c r="R163" s="1">
        <v>431.2</v>
      </c>
      <c r="S163" s="1">
        <v>439.9</v>
      </c>
      <c r="T163" s="1">
        <v>373.8</v>
      </c>
      <c r="U163" s="1">
        <v>351.8</v>
      </c>
      <c r="V163" s="1">
        <v>371.2</v>
      </c>
      <c r="W163" s="1">
        <v>337.4</v>
      </c>
      <c r="X163" s="1">
        <v>381</v>
      </c>
      <c r="Z163" s="3">
        <f xml:space="preserve"> IFERROR(AVEDEV(Table1[[#This Row],[GP 2012]:[GP 2021]]) / Table1[[#This Row],[Avg GP]], "x")</f>
        <v>7.8363235757003463E-2</v>
      </c>
      <c r="AA163" s="2">
        <f xml:space="preserve"> IFERROR(AVERAGE(Table1[[#This Row],[GP 2012]:[GP 2021]]), "x")</f>
        <v>392.22222222222229</v>
      </c>
      <c r="AB163" s="11">
        <f>Table1[Equity]/Table1[Market Capital]</f>
        <v>1.3341233053357962</v>
      </c>
      <c r="AD163" s="1">
        <v>994.8</v>
      </c>
      <c r="AE163" s="15">
        <v>1006.6</v>
      </c>
      <c r="AF163" s="15">
        <v>1086.3</v>
      </c>
      <c r="AG163" s="15">
        <v>1068.5999999999999</v>
      </c>
      <c r="AH163" s="15">
        <v>1019.6</v>
      </c>
      <c r="AI163" s="1">
        <v>986.1</v>
      </c>
      <c r="AJ163" s="1">
        <v>920.9</v>
      </c>
      <c r="AK163" s="15">
        <v>1011.7</v>
      </c>
      <c r="AL163" s="1">
        <v>943.3</v>
      </c>
      <c r="AM163" s="15">
        <v>1005.4</v>
      </c>
      <c r="AN163" s="1">
        <v>382.8</v>
      </c>
      <c r="AO163" s="3" t="str">
        <f xml:space="preserve"> IFERROR(Table1[[#This Row],[GP 2012]]/Table1[[#This Row],[Total Assets 2012]], "x")</f>
        <v>x</v>
      </c>
      <c r="AP163" s="3">
        <f xml:space="preserve"> IFERROR(Table1[[#This Row],[GP 2013]]/Table1[[#This Row],[Total Assets 2013]], "x")</f>
        <v>0.39063128266988345</v>
      </c>
      <c r="AQ163" s="3">
        <f xml:space="preserve"> IFERROR(Table1[[#This Row],[GP 2014]]/Table1[[#This Row],[Total Assets 2014]], "x")</f>
        <v>0.39886747466719652</v>
      </c>
      <c r="AR163" s="3">
        <f xml:space="preserve"> IFERROR(Table1[[#This Row],[GP 2015]]/Table1[[#This Row],[Total Assets 2015]], "x")</f>
        <v>0.4000736444812667</v>
      </c>
      <c r="AS163" s="3">
        <f xml:space="preserve"> IFERROR(Table1[[#This Row],[GP 2016]]/Table1[[#This Row],[Total Assets 2016]], "x")</f>
        <v>0.40351862249672471</v>
      </c>
      <c r="AT163" s="3">
        <f xml:space="preserve"> IFERROR(Table1[[#This Row],[GP 2017]]/Table1[[#This Row],[Total Assets 2017]], "x")</f>
        <v>0.43144370341310312</v>
      </c>
      <c r="AU163" s="3">
        <f xml:space="preserve"> IFERROR(Table1[[#This Row],[GP 2018]]/Table1[[#This Row],[Total Assets 2018]], "x")</f>
        <v>0.37906905993306966</v>
      </c>
      <c r="AV163" s="3">
        <f xml:space="preserve"> IFERROR(Table1[[#This Row],[GP 2019]]/Table1[[#This Row],[Total Assets 2019]], "x")</f>
        <v>0.3820175914865892</v>
      </c>
      <c r="AW163" s="3">
        <f xml:space="preserve"> IFERROR(Table1[[#This Row],[GP 2020]]/Table1[[#This Row],[Total Assets 2020]], "x")</f>
        <v>0.36690718592468119</v>
      </c>
      <c r="AX163" s="3">
        <f xml:space="preserve"> IFERROR(Table1[[#This Row],[GP 2021]]/Table1[[#This Row],[Total Assets 2021]], "x")</f>
        <v>0.35768048340930775</v>
      </c>
      <c r="AY163" s="3">
        <f xml:space="preserve"> IFERROR(Table1[[#This Row],[GP TTM]]/Table1[[#This Row],[Total Assets TTM]], "x")</f>
        <v>0.37895365028844241</v>
      </c>
      <c r="BA163" s="3" t="str">
        <f xml:space="preserve"> IFERROR(ABS(Table1[[#This Row],[ROA 2013]]-Table1[[#This Row],[ROA 2012]]), "x")</f>
        <v>x</v>
      </c>
      <c r="BB163" s="3">
        <f xml:space="preserve"> IFERROR(ABS(Table1[[#This Row],[ROA 2014]]-Table1[[#This Row],[ROA 2013]]), "x")</f>
        <v>8.2361919973130693E-3</v>
      </c>
      <c r="BC163" s="3">
        <f xml:space="preserve"> IFERROR(ABS(Table1[[#This Row],[ROA 2015]]-Table1[[#This Row],[ROA 2014]]), "x")</f>
        <v>1.2061698140701793E-3</v>
      </c>
      <c r="BD163" s="3">
        <f xml:space="preserve"> IFERROR(ABS(Table1[[#This Row],[ROA 2016]]-Table1[[#This Row],[ROA 2015]]), "x")</f>
        <v>3.4449780154580112E-3</v>
      </c>
      <c r="BE163" s="3">
        <f xml:space="preserve"> IFERROR(ABS(Table1[[#This Row],[ROA 2017]]-Table1[[#This Row],[ROA 2016]]), "x")</f>
        <v>2.7925080916378409E-2</v>
      </c>
      <c r="BF163" s="3">
        <f xml:space="preserve"> IFERROR(ABS(Table1[[#This Row],[ROA 2018]]-Table1[[#This Row],[ROA 2017]]), "x")</f>
        <v>5.2374643480033456E-2</v>
      </c>
      <c r="BG163" s="3">
        <f xml:space="preserve"> IFERROR(ABS(Table1[[#This Row],[ROA 2019]]-Table1[[#This Row],[ROA 2018]]), "x")</f>
        <v>2.94853155351954E-3</v>
      </c>
      <c r="BH163" s="3">
        <f xml:space="preserve"> IFERROR(ABS(Table1[[#This Row],[ROA 2020]]-Table1[[#This Row],[ROA 2019]]), "x")</f>
        <v>1.5110405561908014E-2</v>
      </c>
      <c r="BI163" s="3">
        <f xml:space="preserve"> IFERROR(ABS(Table1[[#This Row],[ROA 2021]]-Table1[[#This Row],[ROA 2020]]), "x")</f>
        <v>9.2267025153734417E-3</v>
      </c>
      <c r="BJ163" s="3">
        <f xml:space="preserve"> IFERROR(AVERAGE(Table1[[#This Row],[ROA 2013-2012]:[ROA 2021-2020]]), "x")</f>
        <v>1.5059087981756765E-2</v>
      </c>
      <c r="BK163" s="3">
        <f>IFERROR(AVERAGE(Table1[[#This Row],[ROA 2012]:[ROA 2021]]), "x")</f>
        <v>0.39002322760909142</v>
      </c>
      <c r="BN163" s="1">
        <f>SUM(Table1[[#This Row],[B/M Rank]:[ROA Rank]])</f>
        <v>0</v>
      </c>
    </row>
    <row r="164" spans="1:66" x14ac:dyDescent="0.25">
      <c r="A164" s="1" t="s">
        <v>350</v>
      </c>
      <c r="B164" s="1" t="s">
        <v>351</v>
      </c>
      <c r="C164" s="1" t="s">
        <v>105</v>
      </c>
      <c r="D164" s="1" t="s">
        <v>106</v>
      </c>
      <c r="E164" s="1" t="s">
        <v>102</v>
      </c>
      <c r="F164" s="1">
        <v>292.04000000000002</v>
      </c>
      <c r="G164" s="19"/>
      <c r="H164" s="19"/>
      <c r="I164" s="19"/>
      <c r="J164" s="19"/>
      <c r="K164" s="1"/>
      <c r="L164" s="19"/>
      <c r="M164" s="1">
        <v>2012</v>
      </c>
      <c r="N164" s="1">
        <v>325.10000000000002</v>
      </c>
      <c r="O164" s="1">
        <v>514.20000000000005</v>
      </c>
      <c r="P164" s="1">
        <v>557.5</v>
      </c>
      <c r="Q164" s="1">
        <v>605.9</v>
      </c>
      <c r="R164" s="1">
        <v>598.6</v>
      </c>
      <c r="S164" s="1">
        <v>603.6</v>
      </c>
      <c r="T164" s="1">
        <v>653.29999999999995</v>
      </c>
      <c r="U164" s="1">
        <v>626.79999999999995</v>
      </c>
      <c r="V164" s="1">
        <v>551.79999999999995</v>
      </c>
      <c r="W164" s="1">
        <v>582.4</v>
      </c>
      <c r="X164" s="1">
        <v>615.9</v>
      </c>
      <c r="Z164" s="3">
        <f xml:space="preserve"> IFERROR(AVEDEV(Table1[[#This Row],[GP 2012]:[GP 2021]]) / Table1[[#This Row],[Avg GP]], "x")</f>
        <v>0.10644931662870159</v>
      </c>
      <c r="AA164" s="2">
        <f xml:space="preserve"> IFERROR(AVERAGE(Table1[[#This Row],[GP 2012]:[GP 2021]]), "x")</f>
        <v>561.91999999999996</v>
      </c>
      <c r="AB164" s="11">
        <f>Table1[Equity]/Table1[Market Capital]</f>
        <v>0.43966579920558824</v>
      </c>
      <c r="AC164" s="1">
        <v>382.9</v>
      </c>
      <c r="AD164" s="1">
        <v>504.6</v>
      </c>
      <c r="AE164" s="1">
        <v>484.6</v>
      </c>
      <c r="AF164" s="1">
        <v>475.5</v>
      </c>
      <c r="AG164" s="1">
        <v>430.4</v>
      </c>
      <c r="AH164" s="1">
        <v>442.5</v>
      </c>
      <c r="AI164" s="1">
        <v>633.9</v>
      </c>
      <c r="AJ164" s="1">
        <v>644.6</v>
      </c>
      <c r="AK164" s="1">
        <v>620.1</v>
      </c>
      <c r="AL164" s="1">
        <v>694.2</v>
      </c>
      <c r="AM164" s="1">
        <v>669.3</v>
      </c>
      <c r="AN164" s="1">
        <v>128.4</v>
      </c>
      <c r="AO164" s="3">
        <f xml:space="preserve"> IFERROR(Table1[[#This Row],[GP 2012]]/Table1[[#This Row],[Total Assets 2012]], "x")</f>
        <v>0.84904674849830253</v>
      </c>
      <c r="AP164" s="3">
        <f xml:space="preserve"> IFERROR(Table1[[#This Row],[GP 2013]]/Table1[[#This Row],[Total Assets 2013]], "x")</f>
        <v>1.0190249702734839</v>
      </c>
      <c r="AQ164" s="3">
        <f xml:space="preserve"> IFERROR(Table1[[#This Row],[GP 2014]]/Table1[[#This Row],[Total Assets 2014]], "x")</f>
        <v>1.1504333470903838</v>
      </c>
      <c r="AR164" s="3">
        <f xml:space="preserve"> IFERROR(Table1[[#This Row],[GP 2015]]/Table1[[#This Row],[Total Assets 2015]], "x")</f>
        <v>1.2742376445846477</v>
      </c>
      <c r="AS164" s="3">
        <f xml:space="preserve"> IFERROR(Table1[[#This Row],[GP 2016]]/Table1[[#This Row],[Total Assets 2016]], "x")</f>
        <v>1.3907992565055762</v>
      </c>
      <c r="AT164" s="3">
        <f xml:space="preserve"> IFERROR(Table1[[#This Row],[GP 2017]]/Table1[[#This Row],[Total Assets 2017]], "x")</f>
        <v>1.3640677966101695</v>
      </c>
      <c r="AU164" s="3">
        <f xml:space="preserve"> IFERROR(Table1[[#This Row],[GP 2018]]/Table1[[#This Row],[Total Assets 2018]], "x")</f>
        <v>1.0306041962454646</v>
      </c>
      <c r="AV164" s="3">
        <f xml:space="preserve"> IFERROR(Table1[[#This Row],[GP 2019]]/Table1[[#This Row],[Total Assets 2019]], "x")</f>
        <v>0.97238597579894492</v>
      </c>
      <c r="AW164" s="3">
        <f xml:space="preserve"> IFERROR(Table1[[#This Row],[GP 2020]]/Table1[[#This Row],[Total Assets 2020]], "x")</f>
        <v>0.88985647476213503</v>
      </c>
      <c r="AX164" s="3">
        <f xml:space="preserve"> IFERROR(Table1[[#This Row],[GP 2021]]/Table1[[#This Row],[Total Assets 2021]], "x")</f>
        <v>0.83895131086142316</v>
      </c>
      <c r="AY164" s="3">
        <f xml:space="preserve"> IFERROR(Table1[[#This Row],[GP TTM]]/Table1[[#This Row],[Total Assets TTM]], "x")</f>
        <v>0.92021515015688038</v>
      </c>
      <c r="BA164" s="3">
        <f xml:space="preserve"> IFERROR(ABS(Table1[[#This Row],[ROA 2013]]-Table1[[#This Row],[ROA 2012]]), "x")</f>
        <v>0.1699782217751814</v>
      </c>
      <c r="BB164" s="3">
        <f xml:space="preserve"> IFERROR(ABS(Table1[[#This Row],[ROA 2014]]-Table1[[#This Row],[ROA 2013]]), "x")</f>
        <v>0.13140837681689987</v>
      </c>
      <c r="BC164" s="3">
        <f xml:space="preserve"> IFERROR(ABS(Table1[[#This Row],[ROA 2015]]-Table1[[#This Row],[ROA 2014]]), "x")</f>
        <v>0.12380429749426392</v>
      </c>
      <c r="BD164" s="3">
        <f xml:space="preserve"> IFERROR(ABS(Table1[[#This Row],[ROA 2016]]-Table1[[#This Row],[ROA 2015]]), "x")</f>
        <v>0.11656161192092851</v>
      </c>
      <c r="BE164" s="3">
        <f xml:space="preserve"> IFERROR(ABS(Table1[[#This Row],[ROA 2017]]-Table1[[#This Row],[ROA 2016]]), "x")</f>
        <v>2.6731459895406706E-2</v>
      </c>
      <c r="BF164" s="3">
        <f xml:space="preserve"> IFERROR(ABS(Table1[[#This Row],[ROA 2018]]-Table1[[#This Row],[ROA 2017]]), "x")</f>
        <v>0.3334636003647049</v>
      </c>
      <c r="BG164" s="3">
        <f xml:space="preserve"> IFERROR(ABS(Table1[[#This Row],[ROA 2019]]-Table1[[#This Row],[ROA 2018]]), "x")</f>
        <v>5.8218220446519697E-2</v>
      </c>
      <c r="BH164" s="3">
        <f xml:space="preserve"> IFERROR(ABS(Table1[[#This Row],[ROA 2020]]-Table1[[#This Row],[ROA 2019]]), "x")</f>
        <v>8.2529501036809894E-2</v>
      </c>
      <c r="BI164" s="3">
        <f xml:space="preserve"> IFERROR(ABS(Table1[[#This Row],[ROA 2021]]-Table1[[#This Row],[ROA 2020]]), "x")</f>
        <v>5.0905163900711869E-2</v>
      </c>
      <c r="BJ164" s="3">
        <f xml:space="preserve"> IFERROR(AVERAGE(Table1[[#This Row],[ROA 2013-2012]:[ROA 2021-2020]]), "x")</f>
        <v>0.1215111615168252</v>
      </c>
      <c r="BK164" s="3">
        <f>IFERROR(AVERAGE(Table1[[#This Row],[ROA 2012]:[ROA 2021]]), "x")</f>
        <v>1.0779407721230532</v>
      </c>
      <c r="BN164" s="1">
        <f>SUM(Table1[[#This Row],[B/M Rank]:[ROA Rank]])</f>
        <v>0</v>
      </c>
    </row>
    <row r="165" spans="1:66" x14ac:dyDescent="0.25">
      <c r="A165" s="1" t="s">
        <v>352</v>
      </c>
      <c r="B165" s="1" t="s">
        <v>353</v>
      </c>
      <c r="C165" s="1" t="s">
        <v>354</v>
      </c>
      <c r="D165" s="1" t="s">
        <v>116</v>
      </c>
      <c r="E165" s="1" t="s">
        <v>102</v>
      </c>
      <c r="F165" s="1">
        <v>296.81</v>
      </c>
      <c r="G165" s="19"/>
      <c r="H165" s="19"/>
      <c r="I165" s="19"/>
      <c r="J165" s="19"/>
      <c r="K165" s="1"/>
      <c r="L165" s="19"/>
      <c r="M165" s="1">
        <v>2012</v>
      </c>
      <c r="N165" s="1">
        <v>71.5</v>
      </c>
      <c r="O165" s="1">
        <v>70</v>
      </c>
      <c r="P165" s="1">
        <v>87.4</v>
      </c>
      <c r="Q165" s="1">
        <v>92.8</v>
      </c>
      <c r="R165" s="1">
        <v>108.4</v>
      </c>
      <c r="S165" s="1">
        <v>108.1</v>
      </c>
      <c r="T165" s="1">
        <v>112.1</v>
      </c>
      <c r="U165" s="1">
        <v>106.8</v>
      </c>
      <c r="V165" s="1">
        <v>93.7</v>
      </c>
      <c r="W165" s="1">
        <v>110.9</v>
      </c>
      <c r="X165" s="1">
        <v>113.8</v>
      </c>
      <c r="Z165" s="3">
        <f xml:space="preserve"> IFERROR(AVEDEV(Table1[[#This Row],[GP 2012]:[GP 2021]]) / Table1[[#This Row],[Avg GP]], "x")</f>
        <v>0.13611313299365704</v>
      </c>
      <c r="AA165" s="2">
        <f xml:space="preserve"> IFERROR(AVERAGE(Table1[[#This Row],[GP 2012]:[GP 2021]]), "x")</f>
        <v>96.17</v>
      </c>
      <c r="AB165" s="11">
        <f>Table1[Equity]/Table1[Market Capital]</f>
        <v>0.75974529160068727</v>
      </c>
      <c r="AC165" s="1">
        <v>842.3</v>
      </c>
      <c r="AD165" s="1">
        <v>921.9</v>
      </c>
      <c r="AE165" s="15">
        <v>1080.9000000000001</v>
      </c>
      <c r="AF165" s="15">
        <v>1112.9000000000001</v>
      </c>
      <c r="AG165" s="15">
        <v>1172.2</v>
      </c>
      <c r="AH165" s="15">
        <v>1442.8</v>
      </c>
      <c r="AI165" s="15">
        <v>1392.7</v>
      </c>
      <c r="AJ165" s="15">
        <v>1328.9</v>
      </c>
      <c r="AK165" s="15">
        <v>1295.5999999999999</v>
      </c>
      <c r="AL165" s="15">
        <v>1194.8</v>
      </c>
      <c r="AM165" s="15">
        <v>1176.8</v>
      </c>
      <c r="AN165" s="1">
        <v>225.5</v>
      </c>
      <c r="AO165" s="3">
        <f xml:space="preserve"> IFERROR(Table1[[#This Row],[GP 2012]]/Table1[[#This Row],[Total Assets 2012]], "x")</f>
        <v>8.4886619969132146E-2</v>
      </c>
      <c r="AP165" s="3">
        <f xml:space="preserve"> IFERROR(Table1[[#This Row],[GP 2013]]/Table1[[#This Row],[Total Assets 2013]], "x")</f>
        <v>7.5930144267274111E-2</v>
      </c>
      <c r="AQ165" s="3">
        <f xml:space="preserve"> IFERROR(Table1[[#This Row],[GP 2014]]/Table1[[#This Row],[Total Assets 2014]], "x")</f>
        <v>8.0858543806087521E-2</v>
      </c>
      <c r="AR165" s="3">
        <f xml:space="preserve"> IFERROR(Table1[[#This Row],[GP 2015]]/Table1[[#This Row],[Total Assets 2015]], "x")</f>
        <v>8.3385748944199825E-2</v>
      </c>
      <c r="AS165" s="3">
        <f xml:space="preserve"> IFERROR(Table1[[#This Row],[GP 2016]]/Table1[[#This Row],[Total Assets 2016]], "x")</f>
        <v>9.2475686742876637E-2</v>
      </c>
      <c r="AT165" s="3">
        <f xml:space="preserve"> IFERROR(Table1[[#This Row],[GP 2017]]/Table1[[#This Row],[Total Assets 2017]], "x")</f>
        <v>7.4923759356806202E-2</v>
      </c>
      <c r="AU165" s="3">
        <f xml:space="preserve"> IFERROR(Table1[[#This Row],[GP 2018]]/Table1[[#This Row],[Total Assets 2018]], "x")</f>
        <v>8.0491132332878579E-2</v>
      </c>
      <c r="AV165" s="3">
        <f xml:space="preserve"> IFERROR(Table1[[#This Row],[GP 2019]]/Table1[[#This Row],[Total Assets 2019]], "x")</f>
        <v>8.036722100985777E-2</v>
      </c>
      <c r="AW165" s="3">
        <f xml:space="preserve"> IFERROR(Table1[[#This Row],[GP 2020]]/Table1[[#This Row],[Total Assets 2020]], "x")</f>
        <v>7.2321704229700537E-2</v>
      </c>
      <c r="AX165" s="3">
        <f xml:space="preserve"> IFERROR(Table1[[#This Row],[GP 2021]]/Table1[[#This Row],[Total Assets 2021]], "x")</f>
        <v>9.2818881821225316E-2</v>
      </c>
      <c r="AY165" s="3">
        <f xml:space="preserve"> IFERROR(Table1[[#This Row],[GP TTM]]/Table1[[#This Row],[Total Assets TTM]], "x")</f>
        <v>9.6702923181509179E-2</v>
      </c>
      <c r="BA165" s="3">
        <f xml:space="preserve"> IFERROR(ABS(Table1[[#This Row],[ROA 2013]]-Table1[[#This Row],[ROA 2012]]), "x")</f>
        <v>8.9564757018580354E-3</v>
      </c>
      <c r="BB165" s="3">
        <f xml:space="preserve"> IFERROR(ABS(Table1[[#This Row],[ROA 2014]]-Table1[[#This Row],[ROA 2013]]), "x")</f>
        <v>4.9283995388134105E-3</v>
      </c>
      <c r="BC165" s="3">
        <f xml:space="preserve"> IFERROR(ABS(Table1[[#This Row],[ROA 2015]]-Table1[[#This Row],[ROA 2014]]), "x")</f>
        <v>2.527205138112304E-3</v>
      </c>
      <c r="BD165" s="3">
        <f xml:space="preserve"> IFERROR(ABS(Table1[[#This Row],[ROA 2016]]-Table1[[#This Row],[ROA 2015]]), "x")</f>
        <v>9.0899377986768115E-3</v>
      </c>
      <c r="BE165" s="3">
        <f xml:space="preserve"> IFERROR(ABS(Table1[[#This Row],[ROA 2017]]-Table1[[#This Row],[ROA 2016]]), "x")</f>
        <v>1.7551927386070434E-2</v>
      </c>
      <c r="BF165" s="3">
        <f xml:space="preserve"> IFERROR(ABS(Table1[[#This Row],[ROA 2018]]-Table1[[#This Row],[ROA 2017]]), "x")</f>
        <v>5.5673729760723767E-3</v>
      </c>
      <c r="BG165" s="3">
        <f xml:space="preserve"> IFERROR(ABS(Table1[[#This Row],[ROA 2019]]-Table1[[#This Row],[ROA 2018]]), "x")</f>
        <v>1.2391132302080887E-4</v>
      </c>
      <c r="BH165" s="3">
        <f xml:space="preserve"> IFERROR(ABS(Table1[[#This Row],[ROA 2020]]-Table1[[#This Row],[ROA 2019]]), "x")</f>
        <v>8.045516780157233E-3</v>
      </c>
      <c r="BI165" s="3">
        <f xml:space="preserve"> IFERROR(ABS(Table1[[#This Row],[ROA 2021]]-Table1[[#This Row],[ROA 2020]]), "x")</f>
        <v>2.0497177591524779E-2</v>
      </c>
      <c r="BJ165" s="3">
        <f xml:space="preserve"> IFERROR(AVERAGE(Table1[[#This Row],[ROA 2013-2012]:[ROA 2021-2020]]), "x")</f>
        <v>8.587547137145133E-3</v>
      </c>
      <c r="BK165" s="3">
        <f>IFERROR(AVERAGE(Table1[[#This Row],[ROA 2012]:[ROA 2021]]), "x")</f>
        <v>8.1845944248003871E-2</v>
      </c>
      <c r="BN165" s="1">
        <f>SUM(Table1[[#This Row],[B/M Rank]:[ROA Rank]])</f>
        <v>0</v>
      </c>
    </row>
    <row r="166" spans="1:66" x14ac:dyDescent="0.25">
      <c r="A166" s="1" t="s">
        <v>355</v>
      </c>
      <c r="B166" s="1" t="s">
        <v>356</v>
      </c>
      <c r="C166" s="1" t="s">
        <v>105</v>
      </c>
      <c r="D166" s="1" t="s">
        <v>106</v>
      </c>
      <c r="E166" s="1" t="s">
        <v>102</v>
      </c>
      <c r="F166" s="1">
        <v>299.83</v>
      </c>
      <c r="G166" s="19"/>
      <c r="H166" s="19"/>
      <c r="I166" s="19"/>
      <c r="J166" s="19"/>
      <c r="K166" s="1"/>
      <c r="L166" s="19"/>
      <c r="M166" s="1">
        <v>2012</v>
      </c>
      <c r="N166" s="1">
        <v>156.4</v>
      </c>
      <c r="O166" s="1">
        <v>156.30000000000001</v>
      </c>
      <c r="P166" s="1">
        <v>179.3</v>
      </c>
      <c r="Q166" s="1">
        <v>206.4</v>
      </c>
      <c r="R166" s="1">
        <v>207.6</v>
      </c>
      <c r="S166" s="1">
        <v>216.1</v>
      </c>
      <c r="T166" s="1">
        <v>203.4</v>
      </c>
      <c r="U166" s="1">
        <v>215.4</v>
      </c>
      <c r="V166" s="1">
        <v>178.3</v>
      </c>
      <c r="W166" s="1">
        <v>216.7</v>
      </c>
      <c r="X166" s="1">
        <v>219.3</v>
      </c>
      <c r="Z166" s="3">
        <f xml:space="preserve"> IFERROR(AVEDEV(Table1[[#This Row],[GP 2012]:[GP 2021]]) / Table1[[#This Row],[Avg GP]], "x")</f>
        <v>0.10750555297277745</v>
      </c>
      <c r="AA166" s="2">
        <f xml:space="preserve"> IFERROR(AVERAGE(Table1[[#This Row],[GP 2012]:[GP 2021]]), "x")</f>
        <v>193.59000000000003</v>
      </c>
      <c r="AB166" s="11">
        <f>Table1[Equity]/Table1[Market Capital]</f>
        <v>1.3024046959943969</v>
      </c>
      <c r="AC166" s="1">
        <v>536.70000000000005</v>
      </c>
      <c r="AD166" s="1">
        <v>536.4</v>
      </c>
      <c r="AE166" s="1">
        <v>645.20000000000005</v>
      </c>
      <c r="AF166" s="1">
        <v>888.5</v>
      </c>
      <c r="AG166" s="15">
        <v>1014</v>
      </c>
      <c r="AH166" s="1">
        <v>998.1</v>
      </c>
      <c r="AI166" s="1">
        <v>977.4</v>
      </c>
      <c r="AJ166" s="1">
        <v>979.2</v>
      </c>
      <c r="AK166" s="1">
        <v>920.5</v>
      </c>
      <c r="AL166" s="15">
        <v>1014.3</v>
      </c>
      <c r="AM166" s="15">
        <v>1060.4000000000001</v>
      </c>
      <c r="AN166" s="1">
        <v>390.5</v>
      </c>
      <c r="AO166" s="3">
        <f xml:space="preserve"> IFERROR(Table1[[#This Row],[GP 2012]]/Table1[[#This Row],[Total Assets 2012]], "x")</f>
        <v>0.29141047139929194</v>
      </c>
      <c r="AP166" s="3">
        <f xml:space="preserve"> IFERROR(Table1[[#This Row],[GP 2013]]/Table1[[#This Row],[Total Assets 2013]], "x")</f>
        <v>0.29138702460850113</v>
      </c>
      <c r="AQ166" s="3">
        <f xml:space="preserve"> IFERROR(Table1[[#This Row],[GP 2014]]/Table1[[#This Row],[Total Assets 2014]], "x")</f>
        <v>0.27789832610043397</v>
      </c>
      <c r="AR166" s="3">
        <f xml:space="preserve"> IFERROR(Table1[[#This Row],[GP 2015]]/Table1[[#This Row],[Total Assets 2015]], "x")</f>
        <v>0.23230163196398426</v>
      </c>
      <c r="AS166" s="3">
        <f xml:space="preserve"> IFERROR(Table1[[#This Row],[GP 2016]]/Table1[[#This Row],[Total Assets 2016]], "x")</f>
        <v>0.20473372781065088</v>
      </c>
      <c r="AT166" s="3">
        <f xml:space="preserve"> IFERROR(Table1[[#This Row],[GP 2017]]/Table1[[#This Row],[Total Assets 2017]], "x")</f>
        <v>0.21651137160605149</v>
      </c>
      <c r="AU166" s="3">
        <f xml:space="preserve"> IFERROR(Table1[[#This Row],[GP 2018]]/Table1[[#This Row],[Total Assets 2018]], "x")</f>
        <v>0.20810313075506448</v>
      </c>
      <c r="AV166" s="3">
        <f xml:space="preserve"> IFERROR(Table1[[#This Row],[GP 2019]]/Table1[[#This Row],[Total Assets 2019]], "x")</f>
        <v>0.21997549019607843</v>
      </c>
      <c r="AW166" s="3">
        <f xml:space="preserve"> IFERROR(Table1[[#This Row],[GP 2020]]/Table1[[#This Row],[Total Assets 2020]], "x")</f>
        <v>0.19369907658881044</v>
      </c>
      <c r="AX166" s="3">
        <f xml:space="preserve"> IFERROR(Table1[[#This Row],[GP 2021]]/Table1[[#This Row],[Total Assets 2021]], "x")</f>
        <v>0.21364487824115153</v>
      </c>
      <c r="AY166" s="3">
        <f xml:space="preserve"> IFERROR(Table1[[#This Row],[GP TTM]]/Table1[[#This Row],[Total Assets TTM]], "x")</f>
        <v>0.20680875141456054</v>
      </c>
      <c r="BA166" s="3">
        <f xml:space="preserve"> IFERROR(ABS(Table1[[#This Row],[ROA 2013]]-Table1[[#This Row],[ROA 2012]]), "x")</f>
        <v>2.3446790790804251E-5</v>
      </c>
      <c r="BB166" s="3">
        <f xml:space="preserve"> IFERROR(ABS(Table1[[#This Row],[ROA 2014]]-Table1[[#This Row],[ROA 2013]]), "x")</f>
        <v>1.3488698508067165E-2</v>
      </c>
      <c r="BC166" s="3">
        <f xml:space="preserve"> IFERROR(ABS(Table1[[#This Row],[ROA 2015]]-Table1[[#This Row],[ROA 2014]]), "x")</f>
        <v>4.5596694136449706E-2</v>
      </c>
      <c r="BD166" s="3">
        <f xml:space="preserve"> IFERROR(ABS(Table1[[#This Row],[ROA 2016]]-Table1[[#This Row],[ROA 2015]]), "x")</f>
        <v>2.7567904153333378E-2</v>
      </c>
      <c r="BE166" s="3">
        <f xml:space="preserve"> IFERROR(ABS(Table1[[#This Row],[ROA 2017]]-Table1[[#This Row],[ROA 2016]]), "x")</f>
        <v>1.1777643795400611E-2</v>
      </c>
      <c r="BF166" s="3">
        <f xml:space="preserve"> IFERROR(ABS(Table1[[#This Row],[ROA 2018]]-Table1[[#This Row],[ROA 2017]]), "x")</f>
        <v>8.4082408509870143E-3</v>
      </c>
      <c r="BG166" s="3">
        <f xml:space="preserve"> IFERROR(ABS(Table1[[#This Row],[ROA 2019]]-Table1[[#This Row],[ROA 2018]]), "x")</f>
        <v>1.1872359441013947E-2</v>
      </c>
      <c r="BH166" s="3">
        <f xml:space="preserve"> IFERROR(ABS(Table1[[#This Row],[ROA 2020]]-Table1[[#This Row],[ROA 2019]]), "x")</f>
        <v>2.6276413607267984E-2</v>
      </c>
      <c r="BI166" s="3">
        <f xml:space="preserve"> IFERROR(ABS(Table1[[#This Row],[ROA 2021]]-Table1[[#This Row],[ROA 2020]]), "x")</f>
        <v>1.9945801652341083E-2</v>
      </c>
      <c r="BJ166" s="3">
        <f xml:space="preserve"> IFERROR(AVERAGE(Table1[[#This Row],[ROA 2013-2012]:[ROA 2021-2020]]), "x")</f>
        <v>1.83285781039613E-2</v>
      </c>
      <c r="BK166" s="3">
        <f>IFERROR(AVERAGE(Table1[[#This Row],[ROA 2012]:[ROA 2021]]), "x")</f>
        <v>0.23496651292700185</v>
      </c>
      <c r="BN166" s="1">
        <f>SUM(Table1[[#This Row],[B/M Rank]:[ROA Rank]])</f>
        <v>0</v>
      </c>
    </row>
    <row r="167" spans="1:66" x14ac:dyDescent="0.25">
      <c r="A167" s="1" t="s">
        <v>982</v>
      </c>
      <c r="B167" s="1" t="s">
        <v>983</v>
      </c>
      <c r="C167" s="1" t="s">
        <v>12</v>
      </c>
      <c r="D167" s="1" t="s">
        <v>11</v>
      </c>
      <c r="E167" s="1" t="s">
        <v>102</v>
      </c>
      <c r="F167" s="1">
        <v>300</v>
      </c>
      <c r="G167" s="19"/>
      <c r="H167" s="19"/>
      <c r="I167" s="19"/>
      <c r="J167" s="19"/>
      <c r="K167" s="1"/>
      <c r="L167" s="19"/>
      <c r="M167" s="1">
        <v>2017</v>
      </c>
      <c r="S167" s="1">
        <v>48.4</v>
      </c>
      <c r="T167" s="1">
        <v>54.1</v>
      </c>
      <c r="U167" s="1">
        <v>56.7</v>
      </c>
      <c r="V167" s="1">
        <v>57</v>
      </c>
      <c r="W167" s="1">
        <v>58.9</v>
      </c>
      <c r="X167" s="1">
        <v>65.7</v>
      </c>
      <c r="Z167" s="3">
        <f xml:space="preserve"> IFERROR(AVEDEV(Table1[[#This Row],[GP 2012]:[GP 2021]]) / Table1[[#This Row],[Avg GP]], "x")</f>
        <v>5.481643038894949E-2</v>
      </c>
      <c r="AA167" s="2">
        <f xml:space="preserve"> IFERROR(AVERAGE(Table1[[#This Row],[GP 2012]:[GP 2021]]), "x")</f>
        <v>55.019999999999996</v>
      </c>
      <c r="AB167" s="11">
        <f>Table1[Equity]/Table1[Market Capital]</f>
        <v>7.9666666666666663E-2</v>
      </c>
      <c r="AH167" s="1">
        <v>84</v>
      </c>
      <c r="AI167" s="1">
        <v>92</v>
      </c>
      <c r="AJ167" s="1">
        <v>103.7</v>
      </c>
      <c r="AK167" s="1">
        <v>24.9</v>
      </c>
      <c r="AL167" s="1">
        <v>115.3</v>
      </c>
      <c r="AM167" s="1">
        <v>119.3</v>
      </c>
      <c r="AN167" s="1">
        <v>23.9</v>
      </c>
      <c r="AO167" s="3" t="str">
        <f xml:space="preserve"> IFERROR(Table1[[#This Row],[GP 2012]]/Table1[[#This Row],[Total Assets 2012]], "x")</f>
        <v>x</v>
      </c>
      <c r="AP167" s="3" t="str">
        <f xml:space="preserve"> IFERROR(Table1[[#This Row],[GP 2013]]/Table1[[#This Row],[Total Assets 2013]], "x")</f>
        <v>x</v>
      </c>
      <c r="AQ167" s="3" t="str">
        <f xml:space="preserve"> IFERROR(Table1[[#This Row],[GP 2014]]/Table1[[#This Row],[Total Assets 2014]], "x")</f>
        <v>x</v>
      </c>
      <c r="AR167" s="3" t="str">
        <f xml:space="preserve"> IFERROR(Table1[[#This Row],[GP 2015]]/Table1[[#This Row],[Total Assets 2015]], "x")</f>
        <v>x</v>
      </c>
      <c r="AS167" s="3" t="str">
        <f xml:space="preserve"> IFERROR(Table1[[#This Row],[GP 2016]]/Table1[[#This Row],[Total Assets 2016]], "x")</f>
        <v>x</v>
      </c>
      <c r="AT167" s="3">
        <f xml:space="preserve"> IFERROR(Table1[[#This Row],[GP 2017]]/Table1[[#This Row],[Total Assets 2017]], "x")</f>
        <v>0.57619047619047614</v>
      </c>
      <c r="AU167" s="3">
        <f xml:space="preserve"> IFERROR(Table1[[#This Row],[GP 2018]]/Table1[[#This Row],[Total Assets 2018]], "x")</f>
        <v>0.58804347826086956</v>
      </c>
      <c r="AV167" s="3">
        <f xml:space="preserve"> IFERROR(Table1[[#This Row],[GP 2019]]/Table1[[#This Row],[Total Assets 2019]], "x")</f>
        <v>0.54676952748312446</v>
      </c>
      <c r="AW167" s="3">
        <f xml:space="preserve"> IFERROR(Table1[[#This Row],[GP 2020]]/Table1[[#This Row],[Total Assets 2020]], "x")</f>
        <v>2.2891566265060241</v>
      </c>
      <c r="AX167" s="3">
        <f xml:space="preserve"> IFERROR(Table1[[#This Row],[GP 2021]]/Table1[[#This Row],[Total Assets 2021]], "x")</f>
        <v>0.5108412836079792</v>
      </c>
      <c r="AY167" s="3">
        <f xml:space="preserve"> IFERROR(Table1[[#This Row],[GP TTM]]/Table1[[#This Row],[Total Assets TTM]], "x")</f>
        <v>0.55071248952221297</v>
      </c>
      <c r="BA167" s="3" t="str">
        <f xml:space="preserve"> IFERROR(ABS(Table1[[#This Row],[ROA 2013]]-Table1[[#This Row],[ROA 2012]]), "x")</f>
        <v>x</v>
      </c>
      <c r="BB167" s="3" t="str">
        <f xml:space="preserve"> IFERROR(ABS(Table1[[#This Row],[ROA 2014]]-Table1[[#This Row],[ROA 2013]]), "x")</f>
        <v>x</v>
      </c>
      <c r="BC167" s="3" t="str">
        <f xml:space="preserve"> IFERROR(ABS(Table1[[#This Row],[ROA 2015]]-Table1[[#This Row],[ROA 2014]]), "x")</f>
        <v>x</v>
      </c>
      <c r="BD167" s="3" t="str">
        <f xml:space="preserve"> IFERROR(ABS(Table1[[#This Row],[ROA 2016]]-Table1[[#This Row],[ROA 2015]]), "x")</f>
        <v>x</v>
      </c>
      <c r="BE167" s="3" t="str">
        <f xml:space="preserve"> IFERROR(ABS(Table1[[#This Row],[ROA 2017]]-Table1[[#This Row],[ROA 2016]]), "x")</f>
        <v>x</v>
      </c>
      <c r="BF167" s="3">
        <f xml:space="preserve"> IFERROR(ABS(Table1[[#This Row],[ROA 2018]]-Table1[[#This Row],[ROA 2017]]), "x")</f>
        <v>1.1853002070393415E-2</v>
      </c>
      <c r="BG167" s="3">
        <f xml:space="preserve"> IFERROR(ABS(Table1[[#This Row],[ROA 2019]]-Table1[[#This Row],[ROA 2018]]), "x")</f>
        <v>4.1273950777745094E-2</v>
      </c>
      <c r="BH167" s="3">
        <f xml:space="preserve"> IFERROR(ABS(Table1[[#This Row],[ROA 2020]]-Table1[[#This Row],[ROA 2019]]), "x")</f>
        <v>1.7423870990228996</v>
      </c>
      <c r="BI167" s="3">
        <f xml:space="preserve"> IFERROR(ABS(Table1[[#This Row],[ROA 2021]]-Table1[[#This Row],[ROA 2020]]), "x")</f>
        <v>1.7783153428980449</v>
      </c>
      <c r="BJ167" s="3">
        <f xml:space="preserve"> IFERROR(AVERAGE(Table1[[#This Row],[ROA 2013-2012]:[ROA 2021-2020]]), "x")</f>
        <v>0.89345734869227078</v>
      </c>
      <c r="BK167" s="3">
        <f>IFERROR(AVERAGE(Table1[[#This Row],[ROA 2012]:[ROA 2021]]), "x")</f>
        <v>0.90220027840969474</v>
      </c>
      <c r="BN167" s="1">
        <f>SUM(Table1[[#This Row],[B/M Rank]:[ROA Rank]])</f>
        <v>0</v>
      </c>
    </row>
    <row r="168" spans="1:66" x14ac:dyDescent="0.25">
      <c r="A168" s="1" t="s">
        <v>964</v>
      </c>
      <c r="B168" s="1" t="s">
        <v>965</v>
      </c>
      <c r="C168" s="1" t="s">
        <v>115</v>
      </c>
      <c r="D168" s="1" t="s">
        <v>116</v>
      </c>
      <c r="E168" s="1" t="s">
        <v>102</v>
      </c>
      <c r="F168" s="1">
        <v>304.58999999999997</v>
      </c>
      <c r="G168" s="19"/>
      <c r="H168" s="19"/>
      <c r="I168" s="19"/>
      <c r="J168" s="19"/>
      <c r="K168" s="1"/>
      <c r="L168" s="19"/>
      <c r="M168" s="1">
        <v>2012</v>
      </c>
      <c r="N168" s="1">
        <v>12.8</v>
      </c>
      <c r="O168" s="1">
        <v>10.3</v>
      </c>
      <c r="P168" s="1">
        <v>16.3</v>
      </c>
      <c r="Q168" s="1">
        <v>13.6</v>
      </c>
      <c r="R168" s="1">
        <v>13.3</v>
      </c>
      <c r="S168" s="1">
        <v>17.7</v>
      </c>
      <c r="T168" s="1">
        <v>21.1</v>
      </c>
      <c r="U168" s="1">
        <v>20.100000000000001</v>
      </c>
      <c r="V168" s="1">
        <v>17.899999999999999</v>
      </c>
      <c r="W168" s="1">
        <v>22.6</v>
      </c>
      <c r="X168" s="1">
        <v>22</v>
      </c>
      <c r="Z168" s="3">
        <f xml:space="preserve"> IFERROR(AVEDEV(Table1[[#This Row],[GP 2012]:[GP 2021]]) / Table1[[#This Row],[Avg GP]], "x")</f>
        <v>0.19975859987929992</v>
      </c>
      <c r="AA168" s="2">
        <f xml:space="preserve"> IFERROR(AVERAGE(Table1[[#This Row],[GP 2012]:[GP 2021]]), "x")</f>
        <v>16.57</v>
      </c>
      <c r="AB168" s="11">
        <f>Table1[Equity]/Table1[Market Capital]</f>
        <v>0.1618569224203027</v>
      </c>
      <c r="AC168" s="1">
        <v>47.6</v>
      </c>
      <c r="AD168" s="1">
        <v>47.6</v>
      </c>
      <c r="AE168" s="1">
        <v>47.3</v>
      </c>
      <c r="AF168" s="1">
        <v>35.9</v>
      </c>
      <c r="AG168" s="1">
        <v>33.799999999999997</v>
      </c>
      <c r="AH168" s="1">
        <v>34.5</v>
      </c>
      <c r="AI168" s="1">
        <v>42.1</v>
      </c>
      <c r="AJ168" s="1">
        <v>72.900000000000006</v>
      </c>
      <c r="AK168" s="1">
        <v>86.3</v>
      </c>
      <c r="AL168" s="1">
        <v>87.4</v>
      </c>
      <c r="AM168" s="1">
        <v>86.3</v>
      </c>
      <c r="AN168" s="1">
        <v>49.3</v>
      </c>
      <c r="AO168" s="3">
        <f xml:space="preserve"> IFERROR(Table1[[#This Row],[GP 2012]]/Table1[[#This Row],[Total Assets 2012]], "x")</f>
        <v>0.26890756302521007</v>
      </c>
      <c r="AP168" s="3">
        <f xml:space="preserve"> IFERROR(Table1[[#This Row],[GP 2013]]/Table1[[#This Row],[Total Assets 2013]], "x")</f>
        <v>0.21638655462184875</v>
      </c>
      <c r="AQ168" s="3">
        <f xml:space="preserve"> IFERROR(Table1[[#This Row],[GP 2014]]/Table1[[#This Row],[Total Assets 2014]], "x")</f>
        <v>0.34460887949260044</v>
      </c>
      <c r="AR168" s="3">
        <f xml:space="preserve"> IFERROR(Table1[[#This Row],[GP 2015]]/Table1[[#This Row],[Total Assets 2015]], "x")</f>
        <v>0.37883008356545961</v>
      </c>
      <c r="AS168" s="3">
        <f xml:space="preserve"> IFERROR(Table1[[#This Row],[GP 2016]]/Table1[[#This Row],[Total Assets 2016]], "x")</f>
        <v>0.3934911242603551</v>
      </c>
      <c r="AT168" s="3">
        <f xml:space="preserve"> IFERROR(Table1[[#This Row],[GP 2017]]/Table1[[#This Row],[Total Assets 2017]], "x")</f>
        <v>0.51304347826086949</v>
      </c>
      <c r="AU168" s="3">
        <f xml:space="preserve"> IFERROR(Table1[[#This Row],[GP 2018]]/Table1[[#This Row],[Total Assets 2018]], "x")</f>
        <v>0.50118764845605701</v>
      </c>
      <c r="AV168" s="3">
        <f xml:space="preserve"> IFERROR(Table1[[#This Row],[GP 2019]]/Table1[[#This Row],[Total Assets 2019]], "x")</f>
        <v>0.27572016460905352</v>
      </c>
      <c r="AW168" s="3">
        <f xml:space="preserve"> IFERROR(Table1[[#This Row],[GP 2020]]/Table1[[#This Row],[Total Assets 2020]], "x")</f>
        <v>0.20741599073001157</v>
      </c>
      <c r="AX168" s="3">
        <f xml:space="preserve"> IFERROR(Table1[[#This Row],[GP 2021]]/Table1[[#This Row],[Total Assets 2021]], "x")</f>
        <v>0.2585812356979405</v>
      </c>
      <c r="AY168" s="3">
        <f xml:space="preserve"> IFERROR(Table1[[#This Row],[GP TTM]]/Table1[[#This Row],[Total Assets TTM]], "x")</f>
        <v>0.25492468134414831</v>
      </c>
      <c r="BA168" s="3">
        <f xml:space="preserve"> IFERROR(ABS(Table1[[#This Row],[ROA 2013]]-Table1[[#This Row],[ROA 2012]]), "x")</f>
        <v>5.2521008403361324E-2</v>
      </c>
      <c r="BB168" s="3">
        <f xml:space="preserve"> IFERROR(ABS(Table1[[#This Row],[ROA 2014]]-Table1[[#This Row],[ROA 2013]]), "x")</f>
        <v>0.12822232487075169</v>
      </c>
      <c r="BC168" s="3">
        <f xml:space="preserve"> IFERROR(ABS(Table1[[#This Row],[ROA 2015]]-Table1[[#This Row],[ROA 2014]]), "x")</f>
        <v>3.4221204072859168E-2</v>
      </c>
      <c r="BD168" s="3">
        <f xml:space="preserve"> IFERROR(ABS(Table1[[#This Row],[ROA 2016]]-Table1[[#This Row],[ROA 2015]]), "x")</f>
        <v>1.4661040694895489E-2</v>
      </c>
      <c r="BE168" s="3">
        <f xml:space="preserve"> IFERROR(ABS(Table1[[#This Row],[ROA 2017]]-Table1[[#This Row],[ROA 2016]]), "x")</f>
        <v>0.11955235400051439</v>
      </c>
      <c r="BF168" s="3">
        <f xml:space="preserve"> IFERROR(ABS(Table1[[#This Row],[ROA 2018]]-Table1[[#This Row],[ROA 2017]]), "x")</f>
        <v>1.1855829804812479E-2</v>
      </c>
      <c r="BG168" s="3">
        <f xml:space="preserve"> IFERROR(ABS(Table1[[#This Row],[ROA 2019]]-Table1[[#This Row],[ROA 2018]]), "x")</f>
        <v>0.22546748384700349</v>
      </c>
      <c r="BH168" s="3">
        <f xml:space="preserve"> IFERROR(ABS(Table1[[#This Row],[ROA 2020]]-Table1[[#This Row],[ROA 2019]]), "x")</f>
        <v>6.8304173879041946E-2</v>
      </c>
      <c r="BI168" s="3">
        <f xml:space="preserve"> IFERROR(ABS(Table1[[#This Row],[ROA 2021]]-Table1[[#This Row],[ROA 2020]]), "x")</f>
        <v>5.116524496792893E-2</v>
      </c>
      <c r="BJ168" s="3">
        <f xml:space="preserve"> IFERROR(AVERAGE(Table1[[#This Row],[ROA 2013-2012]:[ROA 2021-2020]]), "x")</f>
        <v>7.8441184949018777E-2</v>
      </c>
      <c r="BK168" s="3">
        <f>IFERROR(AVERAGE(Table1[[#This Row],[ROA 2012]:[ROA 2021]]), "x")</f>
        <v>0.33581727227194064</v>
      </c>
      <c r="BN168" s="1">
        <f>SUM(Table1[[#This Row],[B/M Rank]:[ROA Rank]])</f>
        <v>0</v>
      </c>
    </row>
    <row r="169" spans="1:66" x14ac:dyDescent="0.25">
      <c r="A169" s="1" t="s">
        <v>394</v>
      </c>
      <c r="B169" s="1" t="s">
        <v>395</v>
      </c>
      <c r="C169" s="1" t="s">
        <v>168</v>
      </c>
      <c r="D169" s="1" t="s">
        <v>110</v>
      </c>
      <c r="E169" s="1" t="s">
        <v>102</v>
      </c>
      <c r="F169" s="1">
        <v>311.05</v>
      </c>
      <c r="G169" s="19"/>
      <c r="H169" s="19"/>
      <c r="I169" s="19"/>
      <c r="J169" s="19"/>
      <c r="K169" s="1"/>
      <c r="L169" s="19"/>
      <c r="M169" s="1">
        <v>2012</v>
      </c>
      <c r="N169" s="1">
        <v>87.1</v>
      </c>
      <c r="O169" s="1">
        <v>117</v>
      </c>
      <c r="P169" s="1">
        <v>127.4</v>
      </c>
      <c r="Q169" s="1">
        <v>80.8</v>
      </c>
      <c r="R169" s="1">
        <v>100.4</v>
      </c>
      <c r="S169" s="1">
        <v>104.6</v>
      </c>
      <c r="T169" s="1">
        <v>116.9</v>
      </c>
      <c r="U169" s="1">
        <v>98.7</v>
      </c>
      <c r="V169" s="1">
        <v>111.3</v>
      </c>
      <c r="W169" s="1">
        <v>106</v>
      </c>
      <c r="X169" s="1">
        <v>103.8</v>
      </c>
      <c r="Z169" s="3">
        <f xml:space="preserve"> IFERROR(AVEDEV(Table1[[#This Row],[GP 2012]:[GP 2021]]) / Table1[[#This Row],[Avg GP]], "x")</f>
        <v>0.10188535517044373</v>
      </c>
      <c r="AA169" s="2">
        <f xml:space="preserve"> IFERROR(AVERAGE(Table1[[#This Row],[GP 2012]:[GP 2021]]), "x")</f>
        <v>105.02000000000001</v>
      </c>
      <c r="AB169" s="11">
        <f>Table1[Equity]/Table1[Market Capital]</f>
        <v>0.32406365536087445</v>
      </c>
      <c r="AC169" s="1">
        <v>299.89999999999998</v>
      </c>
      <c r="AD169" s="1">
        <v>319.2</v>
      </c>
      <c r="AE169" s="1">
        <v>253.6</v>
      </c>
      <c r="AF169" s="1">
        <v>292.5</v>
      </c>
      <c r="AG169" s="1">
        <v>312.10000000000002</v>
      </c>
      <c r="AH169" s="1">
        <v>333.2</v>
      </c>
      <c r="AI169" s="1">
        <v>345.7</v>
      </c>
      <c r="AJ169" s="1">
        <v>341.5</v>
      </c>
      <c r="AK169" s="1">
        <v>357.9</v>
      </c>
      <c r="AL169" s="1">
        <v>308.39999999999998</v>
      </c>
      <c r="AM169" s="1">
        <v>309.7</v>
      </c>
      <c r="AN169" s="1">
        <v>100.8</v>
      </c>
      <c r="AO169" s="3">
        <f xml:space="preserve"> IFERROR(Table1[[#This Row],[GP 2012]]/Table1[[#This Row],[Total Assets 2012]], "x")</f>
        <v>0.29043014338112705</v>
      </c>
      <c r="AP169" s="3">
        <f xml:space="preserve"> IFERROR(Table1[[#This Row],[GP 2013]]/Table1[[#This Row],[Total Assets 2013]], "x")</f>
        <v>0.36654135338345867</v>
      </c>
      <c r="AQ169" s="3">
        <f xml:space="preserve"> IFERROR(Table1[[#This Row],[GP 2014]]/Table1[[#This Row],[Total Assets 2014]], "x")</f>
        <v>0.50236593059936907</v>
      </c>
      <c r="AR169" s="3">
        <f xml:space="preserve"> IFERROR(Table1[[#This Row],[GP 2015]]/Table1[[#This Row],[Total Assets 2015]], "x")</f>
        <v>0.27623931623931625</v>
      </c>
      <c r="AS169" s="3">
        <f xml:space="preserve"> IFERROR(Table1[[#This Row],[GP 2016]]/Table1[[#This Row],[Total Assets 2016]], "x")</f>
        <v>0.3216917654597885</v>
      </c>
      <c r="AT169" s="3">
        <f xml:space="preserve"> IFERROR(Table1[[#This Row],[GP 2017]]/Table1[[#This Row],[Total Assets 2017]], "x")</f>
        <v>0.31392557022809126</v>
      </c>
      <c r="AU169" s="3">
        <f xml:space="preserve"> IFERROR(Table1[[#This Row],[GP 2018]]/Table1[[#This Row],[Total Assets 2018]], "x")</f>
        <v>0.3381544691929419</v>
      </c>
      <c r="AV169" s="3">
        <f xml:space="preserve"> IFERROR(Table1[[#This Row],[GP 2019]]/Table1[[#This Row],[Total Assets 2019]], "x")</f>
        <v>0.2890190336749634</v>
      </c>
      <c r="AW169" s="3">
        <f xml:space="preserve"> IFERROR(Table1[[#This Row],[GP 2020]]/Table1[[#This Row],[Total Assets 2020]], "x")</f>
        <v>0.31098072087175188</v>
      </c>
      <c r="AX169" s="3">
        <f xml:space="preserve"> IFERROR(Table1[[#This Row],[GP 2021]]/Table1[[#This Row],[Total Assets 2021]], "x")</f>
        <v>0.3437094682230869</v>
      </c>
      <c r="AY169" s="3">
        <f xml:space="preserve"> IFERROR(Table1[[#This Row],[GP TTM]]/Table1[[#This Row],[Total Assets TTM]], "x")</f>
        <v>0.33516306102680016</v>
      </c>
      <c r="BA169" s="3">
        <f xml:space="preserve"> IFERROR(ABS(Table1[[#This Row],[ROA 2013]]-Table1[[#This Row],[ROA 2012]]), "x")</f>
        <v>7.611121000233162E-2</v>
      </c>
      <c r="BB169" s="3">
        <f xml:space="preserve"> IFERROR(ABS(Table1[[#This Row],[ROA 2014]]-Table1[[#This Row],[ROA 2013]]), "x")</f>
        <v>0.1358245772159104</v>
      </c>
      <c r="BC169" s="3">
        <f xml:space="preserve"> IFERROR(ABS(Table1[[#This Row],[ROA 2015]]-Table1[[#This Row],[ROA 2014]]), "x")</f>
        <v>0.22612661436005282</v>
      </c>
      <c r="BD169" s="3">
        <f xml:space="preserve"> IFERROR(ABS(Table1[[#This Row],[ROA 2016]]-Table1[[#This Row],[ROA 2015]]), "x")</f>
        <v>4.5452449220472257E-2</v>
      </c>
      <c r="BE169" s="3">
        <f xml:space="preserve"> IFERROR(ABS(Table1[[#This Row],[ROA 2017]]-Table1[[#This Row],[ROA 2016]]), "x")</f>
        <v>7.7661952316972482E-3</v>
      </c>
      <c r="BF169" s="3">
        <f xml:space="preserve"> IFERROR(ABS(Table1[[#This Row],[ROA 2018]]-Table1[[#This Row],[ROA 2017]]), "x")</f>
        <v>2.4228898964850643E-2</v>
      </c>
      <c r="BG169" s="3">
        <f xml:space="preserve"> IFERROR(ABS(Table1[[#This Row],[ROA 2019]]-Table1[[#This Row],[ROA 2018]]), "x")</f>
        <v>4.9135435517978499E-2</v>
      </c>
      <c r="BH169" s="3">
        <f xml:space="preserve"> IFERROR(ABS(Table1[[#This Row],[ROA 2020]]-Table1[[#This Row],[ROA 2019]]), "x")</f>
        <v>2.1961687196788482E-2</v>
      </c>
      <c r="BI169" s="3">
        <f xml:space="preserve"> IFERROR(ABS(Table1[[#This Row],[ROA 2021]]-Table1[[#This Row],[ROA 2020]]), "x")</f>
        <v>3.2728747351335019E-2</v>
      </c>
      <c r="BJ169" s="3">
        <f xml:space="preserve"> IFERROR(AVERAGE(Table1[[#This Row],[ROA 2013-2012]:[ROA 2021-2020]]), "x")</f>
        <v>6.8815090562379666E-2</v>
      </c>
      <c r="BK169" s="3">
        <f>IFERROR(AVERAGE(Table1[[#This Row],[ROA 2012]:[ROA 2021]]), "x")</f>
        <v>0.33530577712538945</v>
      </c>
      <c r="BN169" s="1">
        <f>SUM(Table1[[#This Row],[B/M Rank]:[ROA Rank]])</f>
        <v>0</v>
      </c>
    </row>
    <row r="170" spans="1:66" x14ac:dyDescent="0.25">
      <c r="A170" s="1" t="s">
        <v>782</v>
      </c>
      <c r="B170" s="1" t="s">
        <v>783</v>
      </c>
      <c r="C170" s="1" t="s">
        <v>1038</v>
      </c>
      <c r="D170" s="1" t="s">
        <v>103</v>
      </c>
      <c r="E170" s="1" t="s">
        <v>102</v>
      </c>
      <c r="F170" s="1">
        <v>311.87</v>
      </c>
      <c r="G170" s="19"/>
      <c r="H170" s="19"/>
      <c r="I170" s="19"/>
      <c r="J170" s="19"/>
      <c r="K170" s="1"/>
      <c r="L170" s="19"/>
      <c r="M170" s="1">
        <v>2012</v>
      </c>
      <c r="N170" s="1">
        <v>85.1</v>
      </c>
      <c r="O170" s="1">
        <v>216.8</v>
      </c>
      <c r="P170" s="1">
        <v>151.80000000000001</v>
      </c>
      <c r="Q170" s="1">
        <v>229.5</v>
      </c>
      <c r="R170" s="1">
        <v>218.1</v>
      </c>
      <c r="S170" s="1">
        <v>209.4</v>
      </c>
      <c r="T170" s="1">
        <v>311.5</v>
      </c>
      <c r="U170" s="1">
        <v>320.2</v>
      </c>
      <c r="V170" s="1">
        <v>373.7</v>
      </c>
      <c r="W170" s="1">
        <v>562.5</v>
      </c>
      <c r="X170" s="1">
        <v>905.9</v>
      </c>
      <c r="Z170" s="3">
        <f xml:space="preserve"> IFERROR(AVEDEV(Table1[[#This Row],[GP 2012]:[GP 2021]]) / Table1[[#This Row],[Avg GP]], "x")</f>
        <v>0.37068617934742026</v>
      </c>
      <c r="AA170" s="2">
        <f xml:space="preserve"> IFERROR(AVERAGE(Table1[[#This Row],[GP 2012]:[GP 2021]]), "x")</f>
        <v>267.86</v>
      </c>
      <c r="AB170" s="11">
        <f>Table1[Equity]/Table1[Market Capital]</f>
        <v>2.3612402603648954</v>
      </c>
      <c r="AC170" s="1">
        <v>148.4</v>
      </c>
      <c r="AD170" s="1">
        <v>301.3</v>
      </c>
      <c r="AE170" s="1">
        <v>334</v>
      </c>
      <c r="AF170" s="1">
        <v>403</v>
      </c>
      <c r="AG170" s="1">
        <v>415</v>
      </c>
      <c r="AH170" s="1">
        <v>532.20000000000005</v>
      </c>
      <c r="AI170" s="1">
        <v>672.8</v>
      </c>
      <c r="AJ170" s="1">
        <v>630.79999999999995</v>
      </c>
      <c r="AK170" s="1">
        <v>848.5</v>
      </c>
      <c r="AL170" s="15">
        <v>1327.2</v>
      </c>
      <c r="AM170" s="15">
        <v>2560.4</v>
      </c>
      <c r="AN170" s="1">
        <v>736.4</v>
      </c>
      <c r="AO170" s="3">
        <f xml:space="preserve"> IFERROR(Table1[[#This Row],[GP 2012]]/Table1[[#This Row],[Total Assets 2012]], "x")</f>
        <v>0.57345013477088946</v>
      </c>
      <c r="AP170" s="3">
        <f xml:space="preserve"> IFERROR(Table1[[#This Row],[GP 2013]]/Table1[[#This Row],[Total Assets 2013]], "x")</f>
        <v>0.71954862263524733</v>
      </c>
      <c r="AQ170" s="3">
        <f xml:space="preserve"> IFERROR(Table1[[#This Row],[GP 2014]]/Table1[[#This Row],[Total Assets 2014]], "x")</f>
        <v>0.45449101796407188</v>
      </c>
      <c r="AR170" s="3">
        <f xml:space="preserve"> IFERROR(Table1[[#This Row],[GP 2015]]/Table1[[#This Row],[Total Assets 2015]], "x")</f>
        <v>0.5694789081885856</v>
      </c>
      <c r="AS170" s="3">
        <f xml:space="preserve"> IFERROR(Table1[[#This Row],[GP 2016]]/Table1[[#This Row],[Total Assets 2016]], "x")</f>
        <v>0.52554216867469883</v>
      </c>
      <c r="AT170" s="3">
        <f xml:space="preserve"> IFERROR(Table1[[#This Row],[GP 2017]]/Table1[[#This Row],[Total Assets 2017]], "x")</f>
        <v>0.39346110484780156</v>
      </c>
      <c r="AU170" s="3">
        <f xml:space="preserve"> IFERROR(Table1[[#This Row],[GP 2018]]/Table1[[#This Row],[Total Assets 2018]], "x")</f>
        <v>0.46299048751486327</v>
      </c>
      <c r="AV170" s="3">
        <f xml:space="preserve"> IFERROR(Table1[[#This Row],[GP 2019]]/Table1[[#This Row],[Total Assets 2019]], "x")</f>
        <v>0.5076093849080533</v>
      </c>
      <c r="AW170" s="3">
        <f xml:space="preserve"> IFERROR(Table1[[#This Row],[GP 2020]]/Table1[[#This Row],[Total Assets 2020]], "x")</f>
        <v>0.44042427813789037</v>
      </c>
      <c r="AX170" s="3">
        <f xml:space="preserve"> IFERROR(Table1[[#This Row],[GP 2021]]/Table1[[#This Row],[Total Assets 2021]], "x")</f>
        <v>0.4238245931283906</v>
      </c>
      <c r="AY170" s="3">
        <f xml:space="preserve"> IFERROR(Table1[[#This Row],[GP TTM]]/Table1[[#This Row],[Total Assets TTM]], "x")</f>
        <v>0.35381190438993904</v>
      </c>
      <c r="BA170" s="3">
        <f xml:space="preserve"> IFERROR(ABS(Table1[[#This Row],[ROA 2013]]-Table1[[#This Row],[ROA 2012]]), "x")</f>
        <v>0.14609848786435786</v>
      </c>
      <c r="BB170" s="3">
        <f xml:space="preserve"> IFERROR(ABS(Table1[[#This Row],[ROA 2014]]-Table1[[#This Row],[ROA 2013]]), "x")</f>
        <v>0.26505760467117545</v>
      </c>
      <c r="BC170" s="3">
        <f xml:space="preserve"> IFERROR(ABS(Table1[[#This Row],[ROA 2015]]-Table1[[#This Row],[ROA 2014]]), "x")</f>
        <v>0.11498789022451372</v>
      </c>
      <c r="BD170" s="3">
        <f xml:space="preserve"> IFERROR(ABS(Table1[[#This Row],[ROA 2016]]-Table1[[#This Row],[ROA 2015]]), "x")</f>
        <v>4.3936739513886769E-2</v>
      </c>
      <c r="BE170" s="3">
        <f xml:space="preserve"> IFERROR(ABS(Table1[[#This Row],[ROA 2017]]-Table1[[#This Row],[ROA 2016]]), "x")</f>
        <v>0.13208106382689727</v>
      </c>
      <c r="BF170" s="3">
        <f xml:space="preserve"> IFERROR(ABS(Table1[[#This Row],[ROA 2018]]-Table1[[#This Row],[ROA 2017]]), "x")</f>
        <v>6.9529382667061712E-2</v>
      </c>
      <c r="BG170" s="3">
        <f xml:space="preserve"> IFERROR(ABS(Table1[[#This Row],[ROA 2019]]-Table1[[#This Row],[ROA 2018]]), "x")</f>
        <v>4.4618897393190027E-2</v>
      </c>
      <c r="BH170" s="3">
        <f xml:space="preserve"> IFERROR(ABS(Table1[[#This Row],[ROA 2020]]-Table1[[#This Row],[ROA 2019]]), "x")</f>
        <v>6.7185106770162928E-2</v>
      </c>
      <c r="BI170" s="3">
        <f xml:space="preserve"> IFERROR(ABS(Table1[[#This Row],[ROA 2021]]-Table1[[#This Row],[ROA 2020]]), "x")</f>
        <v>1.6599685009499765E-2</v>
      </c>
      <c r="BJ170" s="3">
        <f xml:space="preserve"> IFERROR(AVERAGE(Table1[[#This Row],[ROA 2013-2012]:[ROA 2021-2020]]), "x")</f>
        <v>0.10001053977119397</v>
      </c>
      <c r="BK170" s="3">
        <f>IFERROR(AVERAGE(Table1[[#This Row],[ROA 2012]:[ROA 2021]]), "x")</f>
        <v>0.50708207007704931</v>
      </c>
      <c r="BN170" s="1">
        <f>SUM(Table1[[#This Row],[B/M Rank]:[ROA Rank]])</f>
        <v>0</v>
      </c>
    </row>
    <row r="171" spans="1:66" x14ac:dyDescent="0.25">
      <c r="A171" s="1" t="s">
        <v>396</v>
      </c>
      <c r="B171" s="1" t="s">
        <v>397</v>
      </c>
      <c r="C171" s="1" t="s">
        <v>1039</v>
      </c>
      <c r="D171" s="1" t="s">
        <v>106</v>
      </c>
      <c r="E171" s="1" t="s">
        <v>102</v>
      </c>
      <c r="F171" s="1">
        <v>314.32</v>
      </c>
      <c r="G171" s="19"/>
      <c r="H171" s="19"/>
      <c r="I171" s="19"/>
      <c r="J171" s="19"/>
      <c r="K171" s="1"/>
      <c r="L171" s="19"/>
      <c r="M171" s="1">
        <v>2016</v>
      </c>
      <c r="R171" s="1">
        <v>361.4</v>
      </c>
      <c r="S171" s="1">
        <v>430.9</v>
      </c>
      <c r="T171" s="1">
        <v>449.7</v>
      </c>
      <c r="U171" s="1">
        <v>539.79999999999995</v>
      </c>
      <c r="V171" s="1">
        <v>586.20000000000005</v>
      </c>
      <c r="W171" s="1">
        <v>711.5</v>
      </c>
      <c r="X171" s="1">
        <v>711.5</v>
      </c>
      <c r="Z171" s="3">
        <f xml:space="preserve"> IFERROR(AVEDEV(Table1[[#This Row],[GP 2012]:[GP 2021]]) / Table1[[#This Row],[Avg GP]], "x")</f>
        <v>0.19337554797856796</v>
      </c>
      <c r="AA171" s="2">
        <f xml:space="preserve"> IFERROR(AVERAGE(Table1[[#This Row],[GP 2012]:[GP 2021]]), "x")</f>
        <v>513.25</v>
      </c>
      <c r="AB171" s="11">
        <f>Table1[Equity]/Table1[Market Capital]</f>
        <v>1.8239373886485111</v>
      </c>
      <c r="AG171" s="15">
        <v>1155.0999999999999</v>
      </c>
      <c r="AH171" s="15">
        <v>1100.4000000000001</v>
      </c>
      <c r="AI171" s="1">
        <v>955.4</v>
      </c>
      <c r="AJ171" s="15">
        <v>1204.5</v>
      </c>
      <c r="AK171" s="15">
        <v>1173.0999999999999</v>
      </c>
      <c r="AL171" s="15">
        <v>1544.7</v>
      </c>
      <c r="AM171" s="15">
        <v>1544.7</v>
      </c>
      <c r="AN171" s="1">
        <v>573.29999999999995</v>
      </c>
      <c r="AO171" s="3" t="str">
        <f xml:space="preserve"> IFERROR(Table1[[#This Row],[GP 2012]]/Table1[[#This Row],[Total Assets 2012]], "x")</f>
        <v>x</v>
      </c>
      <c r="AP171" s="3" t="str">
        <f xml:space="preserve"> IFERROR(Table1[[#This Row],[GP 2013]]/Table1[[#This Row],[Total Assets 2013]], "x")</f>
        <v>x</v>
      </c>
      <c r="AQ171" s="3" t="str">
        <f xml:space="preserve"> IFERROR(Table1[[#This Row],[GP 2014]]/Table1[[#This Row],[Total Assets 2014]], "x")</f>
        <v>x</v>
      </c>
      <c r="AR171" s="3" t="str">
        <f xml:space="preserve"> IFERROR(Table1[[#This Row],[GP 2015]]/Table1[[#This Row],[Total Assets 2015]], "x")</f>
        <v>x</v>
      </c>
      <c r="AS171" s="3">
        <f xml:space="preserve"> IFERROR(Table1[[#This Row],[GP 2016]]/Table1[[#This Row],[Total Assets 2016]], "x")</f>
        <v>0.31287334429919489</v>
      </c>
      <c r="AT171" s="3">
        <f xml:space="preserve"> IFERROR(Table1[[#This Row],[GP 2017]]/Table1[[#This Row],[Total Assets 2017]], "x")</f>
        <v>0.39158487822609955</v>
      </c>
      <c r="AU171" s="3">
        <f xml:space="preserve"> IFERROR(Table1[[#This Row],[GP 2018]]/Table1[[#This Row],[Total Assets 2018]], "x")</f>
        <v>0.47069290349591791</v>
      </c>
      <c r="AV171" s="3">
        <f xml:space="preserve"> IFERROR(Table1[[#This Row],[GP 2019]]/Table1[[#This Row],[Total Assets 2019]], "x")</f>
        <v>0.44815276048152758</v>
      </c>
      <c r="AW171" s="3">
        <f xml:space="preserve"> IFERROR(Table1[[#This Row],[GP 2020]]/Table1[[#This Row],[Total Assets 2020]], "x")</f>
        <v>0.49970164521353688</v>
      </c>
      <c r="AX171" s="3">
        <f xml:space="preserve"> IFERROR(Table1[[#This Row],[GP 2021]]/Table1[[#This Row],[Total Assets 2021]], "x")</f>
        <v>0.46060723765132389</v>
      </c>
      <c r="AY171" s="3">
        <f xml:space="preserve"> IFERROR(Table1[[#This Row],[GP TTM]]/Table1[[#This Row],[Total Assets TTM]], "x")</f>
        <v>0.46060723765132389</v>
      </c>
      <c r="BA171" s="3" t="str">
        <f xml:space="preserve"> IFERROR(ABS(Table1[[#This Row],[ROA 2013]]-Table1[[#This Row],[ROA 2012]]), "x")</f>
        <v>x</v>
      </c>
      <c r="BB171" s="3" t="str">
        <f xml:space="preserve"> IFERROR(ABS(Table1[[#This Row],[ROA 2014]]-Table1[[#This Row],[ROA 2013]]), "x")</f>
        <v>x</v>
      </c>
      <c r="BC171" s="3" t="str">
        <f xml:space="preserve"> IFERROR(ABS(Table1[[#This Row],[ROA 2015]]-Table1[[#This Row],[ROA 2014]]), "x")</f>
        <v>x</v>
      </c>
      <c r="BD171" s="3" t="str">
        <f xml:space="preserve"> IFERROR(ABS(Table1[[#This Row],[ROA 2016]]-Table1[[#This Row],[ROA 2015]]), "x")</f>
        <v>x</v>
      </c>
      <c r="BE171" s="3">
        <f xml:space="preserve"> IFERROR(ABS(Table1[[#This Row],[ROA 2017]]-Table1[[#This Row],[ROA 2016]]), "x")</f>
        <v>7.8711533926904664E-2</v>
      </c>
      <c r="BF171" s="3">
        <f xml:space="preserve"> IFERROR(ABS(Table1[[#This Row],[ROA 2018]]-Table1[[#This Row],[ROA 2017]]), "x")</f>
        <v>7.9108025269818361E-2</v>
      </c>
      <c r="BG171" s="3">
        <f xml:space="preserve"> IFERROR(ABS(Table1[[#This Row],[ROA 2019]]-Table1[[#This Row],[ROA 2018]]), "x")</f>
        <v>2.2540143014390335E-2</v>
      </c>
      <c r="BH171" s="3">
        <f xml:space="preserve"> IFERROR(ABS(Table1[[#This Row],[ROA 2020]]-Table1[[#This Row],[ROA 2019]]), "x")</f>
        <v>5.1548884732009304E-2</v>
      </c>
      <c r="BI171" s="3">
        <f xml:space="preserve"> IFERROR(ABS(Table1[[#This Row],[ROA 2021]]-Table1[[#This Row],[ROA 2020]]), "x")</f>
        <v>3.9094407562212996E-2</v>
      </c>
      <c r="BJ171" s="3">
        <f xml:space="preserve"> IFERROR(AVERAGE(Table1[[#This Row],[ROA 2013-2012]:[ROA 2021-2020]]), "x")</f>
        <v>5.4200598901067133E-2</v>
      </c>
      <c r="BK171" s="3">
        <f>IFERROR(AVERAGE(Table1[[#This Row],[ROA 2012]:[ROA 2021]]), "x")</f>
        <v>0.43060212822793348</v>
      </c>
      <c r="BN171" s="1">
        <f>SUM(Table1[[#This Row],[B/M Rank]:[ROA Rank]])</f>
        <v>0</v>
      </c>
    </row>
    <row r="172" spans="1:66" x14ac:dyDescent="0.25">
      <c r="A172" s="1" t="s">
        <v>922</v>
      </c>
      <c r="B172" s="1" t="s">
        <v>923</v>
      </c>
      <c r="C172" s="1" t="s">
        <v>240</v>
      </c>
      <c r="D172" s="1" t="s">
        <v>116</v>
      </c>
      <c r="E172" s="1" t="s">
        <v>102</v>
      </c>
      <c r="F172" s="1">
        <v>316.41000000000003</v>
      </c>
      <c r="G172" s="19"/>
      <c r="H172" s="19"/>
      <c r="I172" s="19"/>
      <c r="J172" s="19"/>
      <c r="K172" s="1"/>
      <c r="L172" s="19"/>
      <c r="M172" s="1">
        <v>2012</v>
      </c>
      <c r="N172" s="1">
        <v>160.69999999999999</v>
      </c>
      <c r="O172" s="1">
        <v>182.8</v>
      </c>
      <c r="P172" s="1">
        <v>232.9</v>
      </c>
      <c r="Q172" s="1">
        <v>212.6</v>
      </c>
      <c r="R172" s="1">
        <v>226.6</v>
      </c>
      <c r="S172" s="1">
        <v>280.8</v>
      </c>
      <c r="T172" s="1">
        <v>104.7</v>
      </c>
      <c r="U172" s="1">
        <v>80.400000000000006</v>
      </c>
      <c r="V172" s="1">
        <v>65.099999999999994</v>
      </c>
      <c r="W172" s="1">
        <v>7.5</v>
      </c>
      <c r="X172" s="1">
        <v>34.700000000000003</v>
      </c>
      <c r="Z172" s="3">
        <f xml:space="preserve"> IFERROR(AVEDEV(Table1[[#This Row],[GP 2012]:[GP 2021]]) / Table1[[#This Row],[Avg GP]], "x")</f>
        <v>0.46836110932372416</v>
      </c>
      <c r="AA172" s="2">
        <f xml:space="preserve"> IFERROR(AVERAGE(Table1[[#This Row],[GP 2012]:[GP 2021]]), "x")</f>
        <v>155.41000000000003</v>
      </c>
      <c r="AB172" s="11">
        <f>Table1[Equity]/Table1[Market Capital]</f>
        <v>0.65105401219936154</v>
      </c>
      <c r="AC172" s="1">
        <v>347.8</v>
      </c>
      <c r="AD172" s="1">
        <v>447.8</v>
      </c>
      <c r="AE172" s="1">
        <v>569.29999999999995</v>
      </c>
      <c r="AF172" s="1">
        <v>718.2</v>
      </c>
      <c r="AG172" s="1">
        <v>664.9</v>
      </c>
      <c r="AH172" s="1">
        <v>685.4</v>
      </c>
      <c r="AI172" s="1">
        <v>703.6</v>
      </c>
      <c r="AJ172" s="1">
        <v>725.8</v>
      </c>
      <c r="AK172" s="1">
        <v>736.7</v>
      </c>
      <c r="AL172" s="1">
        <v>649.5</v>
      </c>
      <c r="AM172" s="1">
        <v>644.5</v>
      </c>
      <c r="AN172" s="1">
        <v>206</v>
      </c>
      <c r="AO172" s="3">
        <f xml:space="preserve"> IFERROR(Table1[[#This Row],[GP 2012]]/Table1[[#This Row],[Total Assets 2012]], "x")</f>
        <v>0.46204715353651521</v>
      </c>
      <c r="AP172" s="3">
        <f xml:space="preserve"> IFERROR(Table1[[#This Row],[GP 2013]]/Table1[[#This Row],[Total Assets 2013]], "x")</f>
        <v>0.40821795444394821</v>
      </c>
      <c r="AQ172" s="3">
        <f xml:space="preserve"> IFERROR(Table1[[#This Row],[GP 2014]]/Table1[[#This Row],[Total Assets 2014]], "x")</f>
        <v>0.40909889337783245</v>
      </c>
      <c r="AR172" s="3">
        <f xml:space="preserve"> IFERROR(Table1[[#This Row],[GP 2015]]/Table1[[#This Row],[Total Assets 2015]], "x")</f>
        <v>0.29601782233361179</v>
      </c>
      <c r="AS172" s="3">
        <f xml:space="preserve"> IFERROR(Table1[[#This Row],[GP 2016]]/Table1[[#This Row],[Total Assets 2016]], "x")</f>
        <v>0.34080312828996839</v>
      </c>
      <c r="AT172" s="3">
        <f xml:space="preserve"> IFERROR(Table1[[#This Row],[GP 2017]]/Table1[[#This Row],[Total Assets 2017]], "x")</f>
        <v>0.409687773562883</v>
      </c>
      <c r="AU172" s="3">
        <f xml:space="preserve"> IFERROR(Table1[[#This Row],[GP 2018]]/Table1[[#This Row],[Total Assets 2018]], "x")</f>
        <v>0.14880613985218874</v>
      </c>
      <c r="AV172" s="3">
        <f xml:space="preserve"> IFERROR(Table1[[#This Row],[GP 2019]]/Table1[[#This Row],[Total Assets 2019]], "x")</f>
        <v>0.11077431799393773</v>
      </c>
      <c r="AW172" s="3">
        <f xml:space="preserve"> IFERROR(Table1[[#This Row],[GP 2020]]/Table1[[#This Row],[Total Assets 2020]], "x")</f>
        <v>8.8367042215284367E-2</v>
      </c>
      <c r="AX172" s="3">
        <f xml:space="preserve"> IFERROR(Table1[[#This Row],[GP 2021]]/Table1[[#This Row],[Total Assets 2021]], "x")</f>
        <v>1.1547344110854504E-2</v>
      </c>
      <c r="AY172" s="3">
        <f xml:space="preserve"> IFERROR(Table1[[#This Row],[GP TTM]]/Table1[[#This Row],[Total Assets TTM]], "x")</f>
        <v>5.3840186190845622E-2</v>
      </c>
      <c r="BA172" s="3">
        <f xml:space="preserve"> IFERROR(ABS(Table1[[#This Row],[ROA 2013]]-Table1[[#This Row],[ROA 2012]]), "x")</f>
        <v>5.3829199092567004E-2</v>
      </c>
      <c r="BB172" s="3">
        <f xml:space="preserve"> IFERROR(ABS(Table1[[#This Row],[ROA 2014]]-Table1[[#This Row],[ROA 2013]]), "x")</f>
        <v>8.8093893388424549E-4</v>
      </c>
      <c r="BC172" s="3">
        <f xml:space="preserve"> IFERROR(ABS(Table1[[#This Row],[ROA 2015]]-Table1[[#This Row],[ROA 2014]]), "x")</f>
        <v>0.11308107104422066</v>
      </c>
      <c r="BD172" s="3">
        <f xml:space="preserve"> IFERROR(ABS(Table1[[#This Row],[ROA 2016]]-Table1[[#This Row],[ROA 2015]]), "x")</f>
        <v>4.4785305956356602E-2</v>
      </c>
      <c r="BE172" s="3">
        <f xml:space="preserve"> IFERROR(ABS(Table1[[#This Row],[ROA 2017]]-Table1[[#This Row],[ROA 2016]]), "x")</f>
        <v>6.8884645272914602E-2</v>
      </c>
      <c r="BF172" s="3">
        <f xml:space="preserve"> IFERROR(ABS(Table1[[#This Row],[ROA 2018]]-Table1[[#This Row],[ROA 2017]]), "x")</f>
        <v>0.26088163371069428</v>
      </c>
      <c r="BG172" s="3">
        <f xml:space="preserve"> IFERROR(ABS(Table1[[#This Row],[ROA 2019]]-Table1[[#This Row],[ROA 2018]]), "x")</f>
        <v>3.8031821858251005E-2</v>
      </c>
      <c r="BH172" s="3">
        <f xml:space="preserve"> IFERROR(ABS(Table1[[#This Row],[ROA 2020]]-Table1[[#This Row],[ROA 2019]]), "x")</f>
        <v>2.2407275778653368E-2</v>
      </c>
      <c r="BI172" s="3">
        <f xml:space="preserve"> IFERROR(ABS(Table1[[#This Row],[ROA 2021]]-Table1[[#This Row],[ROA 2020]]), "x")</f>
        <v>7.6819698104429859E-2</v>
      </c>
      <c r="BJ172" s="3">
        <f xml:space="preserve"> IFERROR(AVERAGE(Table1[[#This Row],[ROA 2013-2012]:[ROA 2021-2020]]), "x")</f>
        <v>7.5511287750219078E-2</v>
      </c>
      <c r="BK172" s="3">
        <f>IFERROR(AVERAGE(Table1[[#This Row],[ROA 2012]:[ROA 2021]]), "x")</f>
        <v>0.26853675697170243</v>
      </c>
      <c r="BN172" s="1">
        <f>SUM(Table1[[#This Row],[B/M Rank]:[ROA Rank]])</f>
        <v>0</v>
      </c>
    </row>
    <row r="173" spans="1:66" x14ac:dyDescent="0.25">
      <c r="A173" s="1" t="s">
        <v>689</v>
      </c>
      <c r="B173" s="1" t="s">
        <v>690</v>
      </c>
      <c r="C173" s="1" t="s">
        <v>290</v>
      </c>
      <c r="D173" s="1" t="s">
        <v>106</v>
      </c>
      <c r="E173" s="1" t="s">
        <v>102</v>
      </c>
      <c r="F173" s="1">
        <v>319.12</v>
      </c>
      <c r="G173" s="19"/>
      <c r="H173" s="19"/>
      <c r="I173" s="19"/>
      <c r="J173" s="19"/>
      <c r="K173" s="1"/>
      <c r="L173" s="19"/>
      <c r="M173" s="1" t="s">
        <v>1033</v>
      </c>
      <c r="N173" s="1" t="s">
        <v>616</v>
      </c>
      <c r="O173" s="1" t="s">
        <v>616</v>
      </c>
      <c r="P173" s="1" t="s">
        <v>616</v>
      </c>
      <c r="Q173" s="1" t="s">
        <v>616</v>
      </c>
      <c r="R173" s="1" t="s">
        <v>616</v>
      </c>
      <c r="S173" s="1" t="s">
        <v>616</v>
      </c>
      <c r="T173" s="1" t="s">
        <v>616</v>
      </c>
      <c r="U173" s="1" t="s">
        <v>616</v>
      </c>
      <c r="V173" s="1">
        <v>63.1</v>
      </c>
      <c r="W173" s="1">
        <v>90.5</v>
      </c>
      <c r="X173" s="1">
        <v>98.9</v>
      </c>
      <c r="Z173" s="3">
        <f xml:space="preserve"> IFERROR(AVEDEV(Table1[[#This Row],[GP 2012]:[GP 2021]]) / Table1[[#This Row],[Avg GP]], "x")</f>
        <v>0.17838541666666666</v>
      </c>
      <c r="AA173" s="2">
        <f xml:space="preserve"> IFERROR(AVERAGE(Table1[[#This Row],[GP 2012]:[GP 2021]]), "x")</f>
        <v>76.8</v>
      </c>
      <c r="AB173" s="11">
        <f>Table1[Equity]/Table1[Market Capital]</f>
        <v>0.86143143645023812</v>
      </c>
      <c r="AC173" s="1" t="s">
        <v>616</v>
      </c>
      <c r="AD173" s="1" t="s">
        <v>616</v>
      </c>
      <c r="AE173" s="1" t="s">
        <v>616</v>
      </c>
      <c r="AF173" s="1" t="s">
        <v>616</v>
      </c>
      <c r="AG173" s="1" t="s">
        <v>616</v>
      </c>
      <c r="AH173" s="1" t="s">
        <v>616</v>
      </c>
      <c r="AI173" s="1" t="s">
        <v>616</v>
      </c>
      <c r="AJ173" s="1" t="s">
        <v>616</v>
      </c>
      <c r="AK173" s="1">
        <v>104.8</v>
      </c>
      <c r="AL173" s="1">
        <v>365.3</v>
      </c>
      <c r="AM173" s="1">
        <v>332.2</v>
      </c>
      <c r="AN173" s="1">
        <v>274.89999999999998</v>
      </c>
      <c r="AO173" s="3" t="str">
        <f xml:space="preserve"> IFERROR(Table1[[#This Row],[GP 2012]]/Table1[[#This Row],[Total Assets 2012]], "x")</f>
        <v>x</v>
      </c>
      <c r="AP173" s="3" t="str">
        <f xml:space="preserve"> IFERROR(Table1[[#This Row],[GP 2013]]/Table1[[#This Row],[Total Assets 2013]], "x")</f>
        <v>x</v>
      </c>
      <c r="AQ173" s="3" t="str">
        <f xml:space="preserve"> IFERROR(Table1[[#This Row],[GP 2014]]/Table1[[#This Row],[Total Assets 2014]], "x")</f>
        <v>x</v>
      </c>
      <c r="AR173" s="3" t="str">
        <f xml:space="preserve"> IFERROR(Table1[[#This Row],[GP 2015]]/Table1[[#This Row],[Total Assets 2015]], "x")</f>
        <v>x</v>
      </c>
      <c r="AS173" s="3" t="str">
        <f xml:space="preserve"> IFERROR(Table1[[#This Row],[GP 2016]]/Table1[[#This Row],[Total Assets 2016]], "x")</f>
        <v>x</v>
      </c>
      <c r="AT173" s="3" t="str">
        <f xml:space="preserve"> IFERROR(Table1[[#This Row],[GP 2017]]/Table1[[#This Row],[Total Assets 2017]], "x")</f>
        <v>x</v>
      </c>
      <c r="AU173" s="3" t="str">
        <f xml:space="preserve"> IFERROR(Table1[[#This Row],[GP 2018]]/Table1[[#This Row],[Total Assets 2018]], "x")</f>
        <v>x</v>
      </c>
      <c r="AV173" s="3" t="str">
        <f xml:space="preserve"> IFERROR(Table1[[#This Row],[GP 2019]]/Table1[[#This Row],[Total Assets 2019]], "x")</f>
        <v>x</v>
      </c>
      <c r="AW173" s="3">
        <f xml:space="preserve"> IFERROR(Table1[[#This Row],[GP 2020]]/Table1[[#This Row],[Total Assets 2020]], "x")</f>
        <v>0.60209923664122145</v>
      </c>
      <c r="AX173" s="3">
        <f xml:space="preserve"> IFERROR(Table1[[#This Row],[GP 2021]]/Table1[[#This Row],[Total Assets 2021]], "x")</f>
        <v>0.2477415822611552</v>
      </c>
      <c r="AY173" s="3">
        <f xml:space="preserve"> IFERROR(Table1[[#This Row],[GP TTM]]/Table1[[#This Row],[Total Assets TTM]], "x")</f>
        <v>0.2977122215532812</v>
      </c>
      <c r="BA173" s="3" t="str">
        <f xml:space="preserve"> IFERROR(ABS(Table1[[#This Row],[ROA 2013]]-Table1[[#This Row],[ROA 2012]]), "x")</f>
        <v>x</v>
      </c>
      <c r="BB173" s="3" t="str">
        <f xml:space="preserve"> IFERROR(ABS(Table1[[#This Row],[ROA 2014]]-Table1[[#This Row],[ROA 2013]]), "x")</f>
        <v>x</v>
      </c>
      <c r="BC173" s="3" t="str">
        <f xml:space="preserve"> IFERROR(ABS(Table1[[#This Row],[ROA 2015]]-Table1[[#This Row],[ROA 2014]]), "x")</f>
        <v>x</v>
      </c>
      <c r="BD173" s="3" t="str">
        <f xml:space="preserve"> IFERROR(ABS(Table1[[#This Row],[ROA 2016]]-Table1[[#This Row],[ROA 2015]]), "x")</f>
        <v>x</v>
      </c>
      <c r="BE173" s="3" t="str">
        <f xml:space="preserve"> IFERROR(ABS(Table1[[#This Row],[ROA 2017]]-Table1[[#This Row],[ROA 2016]]), "x")</f>
        <v>x</v>
      </c>
      <c r="BF173" s="3" t="str">
        <f xml:space="preserve"> IFERROR(ABS(Table1[[#This Row],[ROA 2018]]-Table1[[#This Row],[ROA 2017]]), "x")</f>
        <v>x</v>
      </c>
      <c r="BG173" s="3" t="str">
        <f xml:space="preserve"> IFERROR(ABS(Table1[[#This Row],[ROA 2019]]-Table1[[#This Row],[ROA 2018]]), "x")</f>
        <v>x</v>
      </c>
      <c r="BH173" s="3" t="str">
        <f xml:space="preserve"> IFERROR(ABS(Table1[[#This Row],[ROA 2020]]-Table1[[#This Row],[ROA 2019]]), "x")</f>
        <v>x</v>
      </c>
      <c r="BI173" s="3">
        <f xml:space="preserve"> IFERROR(ABS(Table1[[#This Row],[ROA 2021]]-Table1[[#This Row],[ROA 2020]]), "x")</f>
        <v>0.35435765438006628</v>
      </c>
      <c r="BJ173" s="3">
        <f xml:space="preserve"> IFERROR(AVERAGE(Table1[[#This Row],[ROA 2013-2012]:[ROA 2021-2020]]), "x")</f>
        <v>0.35435765438006628</v>
      </c>
      <c r="BK173" s="3">
        <f>IFERROR(AVERAGE(Table1[[#This Row],[ROA 2012]:[ROA 2021]]), "x")</f>
        <v>0.42492040945118831</v>
      </c>
      <c r="BN173" s="1">
        <f>SUM(Table1[[#This Row],[B/M Rank]:[ROA Rank]])</f>
        <v>0</v>
      </c>
    </row>
    <row r="174" spans="1:66" x14ac:dyDescent="0.25">
      <c r="A174" s="1" t="s">
        <v>1006</v>
      </c>
      <c r="B174" s="1" t="s">
        <v>1007</v>
      </c>
      <c r="C174" s="1" t="s">
        <v>444</v>
      </c>
      <c r="D174" s="1" t="s">
        <v>106</v>
      </c>
      <c r="E174" s="1" t="s">
        <v>102</v>
      </c>
      <c r="F174" s="1">
        <v>324.81</v>
      </c>
      <c r="G174" s="19"/>
      <c r="H174" s="19"/>
      <c r="I174" s="19"/>
      <c r="J174" s="19"/>
      <c r="K174" s="1"/>
      <c r="L174" s="19"/>
      <c r="M174" s="1">
        <v>2017</v>
      </c>
      <c r="S174" s="1">
        <v>182.3</v>
      </c>
      <c r="T174" s="1">
        <v>213.1</v>
      </c>
      <c r="U174" s="1">
        <v>232.8</v>
      </c>
      <c r="V174" s="1">
        <v>246</v>
      </c>
      <c r="W174" s="1">
        <v>262.39999999999998</v>
      </c>
      <c r="X174" s="1">
        <v>254.6</v>
      </c>
      <c r="Z174" s="3">
        <f xml:space="preserve"> IFERROR(AVEDEV(Table1[[#This Row],[GP 2012]:[GP 2021]]) / Table1[[#This Row],[Avg GP]], "x")</f>
        <v>0.10424071793067041</v>
      </c>
      <c r="AA174" s="2">
        <f xml:space="preserve"> IFERROR(AVERAGE(Table1[[#This Row],[GP 2012]:[GP 2021]]), "x")</f>
        <v>227.32</v>
      </c>
      <c r="AB174" s="11">
        <f>Table1[Equity]/Table1[Market Capital]</f>
        <v>0.43163695699024041</v>
      </c>
      <c r="AH174" s="1">
        <v>259.8</v>
      </c>
      <c r="AI174" s="1">
        <v>280.60000000000002</v>
      </c>
      <c r="AJ174" s="1">
        <v>310.89999999999998</v>
      </c>
      <c r="AK174" s="1">
        <v>285.89999999999998</v>
      </c>
      <c r="AL174" s="1">
        <v>344.6</v>
      </c>
      <c r="AM174" s="1">
        <v>409.3</v>
      </c>
      <c r="AN174" s="1">
        <v>140.19999999999999</v>
      </c>
      <c r="AO174" s="3" t="str">
        <f xml:space="preserve"> IFERROR(Table1[[#This Row],[GP 2012]]/Table1[[#This Row],[Total Assets 2012]], "x")</f>
        <v>x</v>
      </c>
      <c r="AP174" s="3" t="str">
        <f xml:space="preserve"> IFERROR(Table1[[#This Row],[GP 2013]]/Table1[[#This Row],[Total Assets 2013]], "x")</f>
        <v>x</v>
      </c>
      <c r="AQ174" s="3" t="str">
        <f xml:space="preserve"> IFERROR(Table1[[#This Row],[GP 2014]]/Table1[[#This Row],[Total Assets 2014]], "x")</f>
        <v>x</v>
      </c>
      <c r="AR174" s="3" t="str">
        <f xml:space="preserve"> IFERROR(Table1[[#This Row],[GP 2015]]/Table1[[#This Row],[Total Assets 2015]], "x")</f>
        <v>x</v>
      </c>
      <c r="AS174" s="3" t="str">
        <f xml:space="preserve"> IFERROR(Table1[[#This Row],[GP 2016]]/Table1[[#This Row],[Total Assets 2016]], "x")</f>
        <v>x</v>
      </c>
      <c r="AT174" s="3">
        <f xml:space="preserve"> IFERROR(Table1[[#This Row],[GP 2017]]/Table1[[#This Row],[Total Assets 2017]], "x")</f>
        <v>0.701693610469592</v>
      </c>
      <c r="AU174" s="3">
        <f xml:space="preserve"> IFERROR(Table1[[#This Row],[GP 2018]]/Table1[[#This Row],[Total Assets 2018]], "x")</f>
        <v>0.75944404846756941</v>
      </c>
      <c r="AV174" s="3">
        <f xml:space="preserve"> IFERROR(Table1[[#This Row],[GP 2019]]/Table1[[#This Row],[Total Assets 2019]], "x")</f>
        <v>0.74879382438082998</v>
      </c>
      <c r="AW174" s="3">
        <f xml:space="preserve"> IFERROR(Table1[[#This Row],[GP 2020]]/Table1[[#This Row],[Total Assets 2020]], "x")</f>
        <v>0.86044071353620155</v>
      </c>
      <c r="AX174" s="3">
        <f xml:space="preserve"> IFERROR(Table1[[#This Row],[GP 2021]]/Table1[[#This Row],[Total Assets 2021]], "x")</f>
        <v>0.76146256529309331</v>
      </c>
      <c r="AY174" s="3">
        <f xml:space="preserve"> IFERROR(Table1[[#This Row],[GP TTM]]/Table1[[#This Row],[Total Assets TTM]], "x")</f>
        <v>0.62203762521377959</v>
      </c>
      <c r="BA174" s="3" t="str">
        <f xml:space="preserve"> IFERROR(ABS(Table1[[#This Row],[ROA 2013]]-Table1[[#This Row],[ROA 2012]]), "x")</f>
        <v>x</v>
      </c>
      <c r="BB174" s="3" t="str">
        <f xml:space="preserve"> IFERROR(ABS(Table1[[#This Row],[ROA 2014]]-Table1[[#This Row],[ROA 2013]]), "x")</f>
        <v>x</v>
      </c>
      <c r="BC174" s="3" t="str">
        <f xml:space="preserve"> IFERROR(ABS(Table1[[#This Row],[ROA 2015]]-Table1[[#This Row],[ROA 2014]]), "x")</f>
        <v>x</v>
      </c>
      <c r="BD174" s="3" t="str">
        <f xml:space="preserve"> IFERROR(ABS(Table1[[#This Row],[ROA 2016]]-Table1[[#This Row],[ROA 2015]]), "x")</f>
        <v>x</v>
      </c>
      <c r="BE174" s="3" t="str">
        <f xml:space="preserve"> IFERROR(ABS(Table1[[#This Row],[ROA 2017]]-Table1[[#This Row],[ROA 2016]]), "x")</f>
        <v>x</v>
      </c>
      <c r="BF174" s="3">
        <f xml:space="preserve"> IFERROR(ABS(Table1[[#This Row],[ROA 2018]]-Table1[[#This Row],[ROA 2017]]), "x")</f>
        <v>5.7750437997977411E-2</v>
      </c>
      <c r="BG174" s="3">
        <f xml:space="preserve"> IFERROR(ABS(Table1[[#This Row],[ROA 2019]]-Table1[[#This Row],[ROA 2018]]), "x")</f>
        <v>1.0650224086739435E-2</v>
      </c>
      <c r="BH174" s="3">
        <f xml:space="preserve"> IFERROR(ABS(Table1[[#This Row],[ROA 2020]]-Table1[[#This Row],[ROA 2019]]), "x")</f>
        <v>0.11164688915537158</v>
      </c>
      <c r="BI174" s="3">
        <f xml:space="preserve"> IFERROR(ABS(Table1[[#This Row],[ROA 2021]]-Table1[[#This Row],[ROA 2020]]), "x")</f>
        <v>9.8978148243108244E-2</v>
      </c>
      <c r="BJ174" s="3">
        <f xml:space="preserve"> IFERROR(AVERAGE(Table1[[#This Row],[ROA 2013-2012]:[ROA 2021-2020]]), "x")</f>
        <v>6.9756424870799166E-2</v>
      </c>
      <c r="BK174" s="3">
        <f>IFERROR(AVERAGE(Table1[[#This Row],[ROA 2012]:[ROA 2021]]), "x")</f>
        <v>0.76636695242945729</v>
      </c>
      <c r="BN174" s="1">
        <f>SUM(Table1[[#This Row],[B/M Rank]:[ROA Rank]])</f>
        <v>0</v>
      </c>
    </row>
    <row r="175" spans="1:66" x14ac:dyDescent="0.25">
      <c r="A175" s="1" t="s">
        <v>960</v>
      </c>
      <c r="B175" s="1" t="s">
        <v>961</v>
      </c>
      <c r="C175" s="1" t="s">
        <v>105</v>
      </c>
      <c r="D175" s="1" t="s">
        <v>106</v>
      </c>
      <c r="E175" s="1" t="s">
        <v>102</v>
      </c>
      <c r="F175" s="1">
        <v>326.17</v>
      </c>
      <c r="G175" s="19"/>
      <c r="H175" s="19"/>
      <c r="I175" s="19"/>
      <c r="J175" s="19"/>
      <c r="K175" s="1"/>
      <c r="L175" s="19"/>
      <c r="M175" s="1">
        <v>2019</v>
      </c>
      <c r="T175" s="1">
        <v>351.9</v>
      </c>
      <c r="U175" s="1">
        <v>337.3</v>
      </c>
      <c r="V175" s="1">
        <v>297.60000000000002</v>
      </c>
      <c r="W175" s="1">
        <v>307.10000000000002</v>
      </c>
      <c r="X175" s="1">
        <v>307.10000000000002</v>
      </c>
      <c r="Z175" s="3">
        <f xml:space="preserve"> IFERROR(AVEDEV(Table1[[#This Row],[GP 2012]:[GP 2021]]) / Table1[[#This Row],[Avg GP]], "x")</f>
        <v>6.5306437900919653E-2</v>
      </c>
      <c r="AA175" s="2">
        <f xml:space="preserve"> IFERROR(AVERAGE(Table1[[#This Row],[GP 2012]:[GP 2021]]), "x")</f>
        <v>323.47500000000002</v>
      </c>
      <c r="AB175" s="11">
        <f>Table1[Equity]/Table1[Market Capital]</f>
        <v>0.20756047459913543</v>
      </c>
      <c r="AI175" s="1">
        <v>585.70000000000005</v>
      </c>
      <c r="AJ175" s="1">
        <v>668</v>
      </c>
      <c r="AK175" s="1">
        <v>629.9</v>
      </c>
      <c r="AL175" s="1">
        <v>594</v>
      </c>
      <c r="AM175" s="1">
        <v>594</v>
      </c>
      <c r="AN175" s="1">
        <v>67.7</v>
      </c>
      <c r="AO175" s="3" t="str">
        <f xml:space="preserve"> IFERROR(Table1[[#This Row],[GP 2012]]/Table1[[#This Row],[Total Assets 2012]], "x")</f>
        <v>x</v>
      </c>
      <c r="AP175" s="3" t="str">
        <f xml:space="preserve"> IFERROR(Table1[[#This Row],[GP 2013]]/Table1[[#This Row],[Total Assets 2013]], "x")</f>
        <v>x</v>
      </c>
      <c r="AQ175" s="3" t="str">
        <f xml:space="preserve"> IFERROR(Table1[[#This Row],[GP 2014]]/Table1[[#This Row],[Total Assets 2014]], "x")</f>
        <v>x</v>
      </c>
      <c r="AR175" s="3" t="str">
        <f xml:space="preserve"> IFERROR(Table1[[#This Row],[GP 2015]]/Table1[[#This Row],[Total Assets 2015]], "x")</f>
        <v>x</v>
      </c>
      <c r="AS175" s="3" t="str">
        <f xml:space="preserve"> IFERROR(Table1[[#This Row],[GP 2016]]/Table1[[#This Row],[Total Assets 2016]], "x")</f>
        <v>x</v>
      </c>
      <c r="AT175" s="3" t="str">
        <f xml:space="preserve"> IFERROR(Table1[[#This Row],[GP 2017]]/Table1[[#This Row],[Total Assets 2017]], "x")</f>
        <v>x</v>
      </c>
      <c r="AU175" s="3">
        <f xml:space="preserve"> IFERROR(Table1[[#This Row],[GP 2018]]/Table1[[#This Row],[Total Assets 2018]], "x")</f>
        <v>0.60081953218371176</v>
      </c>
      <c r="AV175" s="3">
        <f xml:space="preserve"> IFERROR(Table1[[#This Row],[GP 2019]]/Table1[[#This Row],[Total Assets 2019]], "x")</f>
        <v>0.50494011976047903</v>
      </c>
      <c r="AW175" s="3">
        <f xml:space="preserve"> IFERROR(Table1[[#This Row],[GP 2020]]/Table1[[#This Row],[Total Assets 2020]], "x")</f>
        <v>0.47245594538815688</v>
      </c>
      <c r="AX175" s="3">
        <f xml:space="preserve"> IFERROR(Table1[[#This Row],[GP 2021]]/Table1[[#This Row],[Total Assets 2021]], "x")</f>
        <v>0.51700336700336702</v>
      </c>
      <c r="AY175" s="3">
        <f xml:space="preserve"> IFERROR(Table1[[#This Row],[GP TTM]]/Table1[[#This Row],[Total Assets TTM]], "x")</f>
        <v>0.51700336700336702</v>
      </c>
      <c r="BA175" s="3" t="str">
        <f xml:space="preserve"> IFERROR(ABS(Table1[[#This Row],[ROA 2013]]-Table1[[#This Row],[ROA 2012]]), "x")</f>
        <v>x</v>
      </c>
      <c r="BB175" s="3" t="str">
        <f xml:space="preserve"> IFERROR(ABS(Table1[[#This Row],[ROA 2014]]-Table1[[#This Row],[ROA 2013]]), "x")</f>
        <v>x</v>
      </c>
      <c r="BC175" s="3" t="str">
        <f xml:space="preserve"> IFERROR(ABS(Table1[[#This Row],[ROA 2015]]-Table1[[#This Row],[ROA 2014]]), "x")</f>
        <v>x</v>
      </c>
      <c r="BD175" s="3" t="str">
        <f xml:space="preserve"> IFERROR(ABS(Table1[[#This Row],[ROA 2016]]-Table1[[#This Row],[ROA 2015]]), "x")</f>
        <v>x</v>
      </c>
      <c r="BE175" s="3" t="str">
        <f xml:space="preserve"> IFERROR(ABS(Table1[[#This Row],[ROA 2017]]-Table1[[#This Row],[ROA 2016]]), "x")</f>
        <v>x</v>
      </c>
      <c r="BF175" s="3" t="str">
        <f xml:space="preserve"> IFERROR(ABS(Table1[[#This Row],[ROA 2018]]-Table1[[#This Row],[ROA 2017]]), "x")</f>
        <v>x</v>
      </c>
      <c r="BG175" s="3">
        <f xml:space="preserve"> IFERROR(ABS(Table1[[#This Row],[ROA 2019]]-Table1[[#This Row],[ROA 2018]]), "x")</f>
        <v>9.5879412423232724E-2</v>
      </c>
      <c r="BH175" s="3">
        <f xml:space="preserve"> IFERROR(ABS(Table1[[#This Row],[ROA 2020]]-Table1[[#This Row],[ROA 2019]]), "x")</f>
        <v>3.248417437232215E-2</v>
      </c>
      <c r="BI175" s="3">
        <f xml:space="preserve"> IFERROR(ABS(Table1[[#This Row],[ROA 2021]]-Table1[[#This Row],[ROA 2020]]), "x")</f>
        <v>4.4547421615210137E-2</v>
      </c>
      <c r="BJ175" s="3">
        <f xml:space="preserve"> IFERROR(AVERAGE(Table1[[#This Row],[ROA 2013-2012]:[ROA 2021-2020]]), "x")</f>
        <v>5.7637002803588334E-2</v>
      </c>
      <c r="BK175" s="3">
        <f>IFERROR(AVERAGE(Table1[[#This Row],[ROA 2012]:[ROA 2021]]), "x")</f>
        <v>0.52380474108392872</v>
      </c>
      <c r="BN175" s="1">
        <f>SUM(Table1[[#This Row],[B/M Rank]:[ROA Rank]])</f>
        <v>0</v>
      </c>
    </row>
    <row r="176" spans="1:66" x14ac:dyDescent="0.25">
      <c r="A176" s="1" t="s">
        <v>731</v>
      </c>
      <c r="B176" s="1" t="s">
        <v>732</v>
      </c>
      <c r="C176" s="1" t="s">
        <v>1038</v>
      </c>
      <c r="D176" s="1" t="s">
        <v>103</v>
      </c>
      <c r="E176" s="1" t="s">
        <v>102</v>
      </c>
      <c r="F176" s="1">
        <v>352.12</v>
      </c>
      <c r="G176" s="19"/>
      <c r="H176" s="19"/>
      <c r="I176" s="19"/>
      <c r="J176" s="19"/>
      <c r="K176" s="1"/>
      <c r="L176" s="19"/>
      <c r="M176" s="1">
        <v>2012</v>
      </c>
      <c r="N176" s="1">
        <v>292.3</v>
      </c>
      <c r="O176" s="1">
        <v>371.5</v>
      </c>
      <c r="P176" s="1">
        <v>317.5</v>
      </c>
      <c r="Q176" s="1">
        <v>390.7</v>
      </c>
      <c r="R176" s="1">
        <v>336.4</v>
      </c>
      <c r="S176" s="1">
        <v>173.6</v>
      </c>
      <c r="T176" s="1">
        <v>66.400000000000006</v>
      </c>
      <c r="U176" s="1">
        <v>80.8</v>
      </c>
      <c r="V176" s="1">
        <v>69.400000000000006</v>
      </c>
      <c r="W176" s="1">
        <v>78.8</v>
      </c>
      <c r="X176" s="1">
        <v>78.8</v>
      </c>
      <c r="Z176" s="3">
        <f xml:space="preserve"> IFERROR(AVEDEV(Table1[[#This Row],[GP 2012]:[GP 2021]]) / Table1[[#This Row],[Avg GP]], "x")</f>
        <v>0.56921098557913097</v>
      </c>
      <c r="AA176" s="2">
        <f xml:space="preserve"> IFERROR(AVERAGE(Table1[[#This Row],[GP 2012]:[GP 2021]]), "x")</f>
        <v>217.74</v>
      </c>
      <c r="AB176" s="11">
        <f>Table1[Equity]/Table1[Market Capital]</f>
        <v>0.87044189480858802</v>
      </c>
      <c r="AC176" s="1">
        <v>357.3</v>
      </c>
      <c r="AD176" s="1">
        <v>452.9</v>
      </c>
      <c r="AE176" s="1">
        <v>640.6</v>
      </c>
      <c r="AF176" s="1">
        <v>638.29999999999995</v>
      </c>
      <c r="AG176" s="1">
        <v>605</v>
      </c>
      <c r="AH176" s="1">
        <v>431.3</v>
      </c>
      <c r="AI176" s="1">
        <v>364.7</v>
      </c>
      <c r="AJ176" s="1">
        <v>389.2</v>
      </c>
      <c r="AK176" s="1">
        <v>396.5</v>
      </c>
      <c r="AL176" s="1">
        <v>354.3</v>
      </c>
      <c r="AM176" s="1">
        <v>354.3</v>
      </c>
      <c r="AN176" s="1">
        <v>306.5</v>
      </c>
      <c r="AO176" s="3">
        <f xml:space="preserve"> IFERROR(Table1[[#This Row],[GP 2012]]/Table1[[#This Row],[Total Assets 2012]], "x")</f>
        <v>0.81808004478029672</v>
      </c>
      <c r="AP176" s="3">
        <f xml:space="preserve"> IFERROR(Table1[[#This Row],[GP 2013]]/Table1[[#This Row],[Total Assets 2013]], "x")</f>
        <v>0.82026937513799958</v>
      </c>
      <c r="AQ176" s="3">
        <f xml:space="preserve"> IFERROR(Table1[[#This Row],[GP 2014]]/Table1[[#This Row],[Total Assets 2014]], "x")</f>
        <v>0.49562909772088665</v>
      </c>
      <c r="AR176" s="3">
        <f xml:space="preserve"> IFERROR(Table1[[#This Row],[GP 2015]]/Table1[[#This Row],[Total Assets 2015]], "x")</f>
        <v>0.61209462635124556</v>
      </c>
      <c r="AS176" s="3">
        <f xml:space="preserve"> IFERROR(Table1[[#This Row],[GP 2016]]/Table1[[#This Row],[Total Assets 2016]], "x")</f>
        <v>0.55603305785123969</v>
      </c>
      <c r="AT176" s="3">
        <f xml:space="preserve"> IFERROR(Table1[[#This Row],[GP 2017]]/Table1[[#This Row],[Total Assets 2017]], "x")</f>
        <v>0.4025040575005796</v>
      </c>
      <c r="AU176" s="3">
        <f xml:space="preserve"> IFERROR(Table1[[#This Row],[GP 2018]]/Table1[[#This Row],[Total Assets 2018]], "x")</f>
        <v>0.18206745270085004</v>
      </c>
      <c r="AV176" s="3">
        <f xml:space="preserve"> IFERROR(Table1[[#This Row],[GP 2019]]/Table1[[#This Row],[Total Assets 2019]], "x")</f>
        <v>0.20760534429599178</v>
      </c>
      <c r="AW176" s="3">
        <f xml:space="preserve"> IFERROR(Table1[[#This Row],[GP 2020]]/Table1[[#This Row],[Total Assets 2020]], "x")</f>
        <v>0.17503152585119799</v>
      </c>
      <c r="AX176" s="3">
        <f xml:space="preserve"> IFERROR(Table1[[#This Row],[GP 2021]]/Table1[[#This Row],[Total Assets 2021]], "x")</f>
        <v>0.22241038667795651</v>
      </c>
      <c r="AY176" s="3">
        <f xml:space="preserve"> IFERROR(Table1[[#This Row],[GP TTM]]/Table1[[#This Row],[Total Assets TTM]], "x")</f>
        <v>0.22241038667795651</v>
      </c>
      <c r="BA176" s="3">
        <f xml:space="preserve"> IFERROR(ABS(Table1[[#This Row],[ROA 2013]]-Table1[[#This Row],[ROA 2012]]), "x")</f>
        <v>2.1893303577028567E-3</v>
      </c>
      <c r="BB176" s="3">
        <f xml:space="preserve"> IFERROR(ABS(Table1[[#This Row],[ROA 2014]]-Table1[[#This Row],[ROA 2013]]), "x")</f>
        <v>0.32464027741711293</v>
      </c>
      <c r="BC176" s="3">
        <f xml:space="preserve"> IFERROR(ABS(Table1[[#This Row],[ROA 2015]]-Table1[[#This Row],[ROA 2014]]), "x")</f>
        <v>0.11646552863035892</v>
      </c>
      <c r="BD176" s="3">
        <f xml:space="preserve"> IFERROR(ABS(Table1[[#This Row],[ROA 2016]]-Table1[[#This Row],[ROA 2015]]), "x")</f>
        <v>5.6061568500005876E-2</v>
      </c>
      <c r="BE176" s="3">
        <f xml:space="preserve"> IFERROR(ABS(Table1[[#This Row],[ROA 2017]]-Table1[[#This Row],[ROA 2016]]), "x")</f>
        <v>0.15352900035066008</v>
      </c>
      <c r="BF176" s="3">
        <f xml:space="preserve"> IFERROR(ABS(Table1[[#This Row],[ROA 2018]]-Table1[[#This Row],[ROA 2017]]), "x")</f>
        <v>0.22043660479972957</v>
      </c>
      <c r="BG176" s="3">
        <f xml:space="preserve"> IFERROR(ABS(Table1[[#This Row],[ROA 2019]]-Table1[[#This Row],[ROA 2018]]), "x")</f>
        <v>2.5537891595141748E-2</v>
      </c>
      <c r="BH176" s="3">
        <f xml:space="preserve"> IFERROR(ABS(Table1[[#This Row],[ROA 2020]]-Table1[[#This Row],[ROA 2019]]), "x")</f>
        <v>3.257381844479379E-2</v>
      </c>
      <c r="BI176" s="3">
        <f xml:space="preserve"> IFERROR(ABS(Table1[[#This Row],[ROA 2021]]-Table1[[#This Row],[ROA 2020]]), "x")</f>
        <v>4.7378860826758518E-2</v>
      </c>
      <c r="BJ176" s="3">
        <f xml:space="preserve"> IFERROR(AVERAGE(Table1[[#This Row],[ROA 2013-2012]:[ROA 2021-2020]]), "x")</f>
        <v>0.10875698676914047</v>
      </c>
      <c r="BK176" s="3">
        <f>IFERROR(AVERAGE(Table1[[#This Row],[ROA 2012]:[ROA 2021]]), "x")</f>
        <v>0.44917249688682437</v>
      </c>
      <c r="BN176" s="1">
        <f>SUM(Table1[[#This Row],[B/M Rank]:[ROA Rank]])</f>
        <v>0</v>
      </c>
    </row>
    <row r="177" spans="1:66" x14ac:dyDescent="0.25">
      <c r="A177" s="1" t="s">
        <v>792</v>
      </c>
      <c r="B177" s="1" t="s">
        <v>1053</v>
      </c>
      <c r="C177" s="1" t="s">
        <v>1040</v>
      </c>
      <c r="D177" s="1" t="s">
        <v>130</v>
      </c>
      <c r="E177" s="1" t="s">
        <v>102</v>
      </c>
      <c r="F177" s="1">
        <v>358.74</v>
      </c>
      <c r="G177" s="19"/>
      <c r="H177" s="19"/>
      <c r="I177" s="19"/>
      <c r="J177" s="19"/>
      <c r="K177" s="1"/>
      <c r="L177" s="19"/>
      <c r="M177" s="1">
        <v>2012</v>
      </c>
      <c r="N177" s="1">
        <v>25.8</v>
      </c>
      <c r="O177" s="1">
        <v>2.8</v>
      </c>
      <c r="P177" s="1">
        <v>-1.9</v>
      </c>
      <c r="Q177" s="1">
        <v>1.3</v>
      </c>
      <c r="R177" s="1">
        <v>23.9</v>
      </c>
      <c r="S177" s="1">
        <v>63.4</v>
      </c>
      <c r="T177" s="1">
        <v>57.1</v>
      </c>
      <c r="U177" s="1">
        <v>59</v>
      </c>
      <c r="V177" s="1">
        <v>82.3</v>
      </c>
      <c r="W177" s="1">
        <v>69.5</v>
      </c>
      <c r="X177" s="1">
        <v>69.7</v>
      </c>
      <c r="Z177" s="3">
        <f xml:space="preserve"> IFERROR(AVEDEV(Table1[[#This Row],[GP 2012]:[GP 2021]]) / Table1[[#This Row],[Avg GP]], "x")</f>
        <v>0.72912317327766174</v>
      </c>
      <c r="AA177" s="2">
        <f xml:space="preserve"> IFERROR(AVERAGE(Table1[[#This Row],[GP 2012]:[GP 2021]]), "x")</f>
        <v>38.32</v>
      </c>
      <c r="AB177" s="11">
        <f>Table1[Equity]/Table1[Market Capital]</f>
        <v>1.6513352288565535</v>
      </c>
      <c r="AC177" s="1">
        <v>44.3</v>
      </c>
      <c r="AD177" s="1">
        <v>31.1</v>
      </c>
      <c r="AE177" s="1">
        <v>48.4</v>
      </c>
      <c r="AF177" s="1">
        <v>373</v>
      </c>
      <c r="AG177" s="15">
        <v>1032.9000000000001</v>
      </c>
      <c r="AH177" s="15">
        <v>1094</v>
      </c>
      <c r="AI177" s="15">
        <v>1147.0999999999999</v>
      </c>
      <c r="AJ177" s="15">
        <v>1378.7</v>
      </c>
      <c r="AK177" s="15">
        <v>1677.4</v>
      </c>
      <c r="AL177" s="15">
        <v>1625.3</v>
      </c>
      <c r="AM177" s="15">
        <v>1705.6</v>
      </c>
      <c r="AN177" s="1">
        <v>592.4</v>
      </c>
      <c r="AO177" s="3">
        <f xml:space="preserve"> IFERROR(Table1[[#This Row],[GP 2012]]/Table1[[#This Row],[Total Assets 2012]], "x")</f>
        <v>0.58239277652370214</v>
      </c>
      <c r="AP177" s="3">
        <f xml:space="preserve"> IFERROR(Table1[[#This Row],[GP 2013]]/Table1[[#This Row],[Total Assets 2013]], "x")</f>
        <v>9.0032154340836001E-2</v>
      </c>
      <c r="AQ177" s="3">
        <f xml:space="preserve"> IFERROR(Table1[[#This Row],[GP 2014]]/Table1[[#This Row],[Total Assets 2014]], "x")</f>
        <v>-3.9256198347107439E-2</v>
      </c>
      <c r="AR177" s="3">
        <f xml:space="preserve"> IFERROR(Table1[[#This Row],[GP 2015]]/Table1[[#This Row],[Total Assets 2015]], "x")</f>
        <v>3.4852546916890083E-3</v>
      </c>
      <c r="AS177" s="3">
        <f xml:space="preserve"> IFERROR(Table1[[#This Row],[GP 2016]]/Table1[[#This Row],[Total Assets 2016]], "x")</f>
        <v>2.3138735598799493E-2</v>
      </c>
      <c r="AT177" s="3">
        <f xml:space="preserve"> IFERROR(Table1[[#This Row],[GP 2017]]/Table1[[#This Row],[Total Assets 2017]], "x")</f>
        <v>5.7952468007312616E-2</v>
      </c>
      <c r="AU177" s="3">
        <f xml:space="preserve"> IFERROR(Table1[[#This Row],[GP 2018]]/Table1[[#This Row],[Total Assets 2018]], "x")</f>
        <v>4.9777700287681984E-2</v>
      </c>
      <c r="AV177" s="3">
        <f xml:space="preserve"> IFERROR(Table1[[#This Row],[GP 2019]]/Table1[[#This Row],[Total Assets 2019]], "x")</f>
        <v>4.2793936316820193E-2</v>
      </c>
      <c r="AW177" s="3">
        <f xml:space="preserve"> IFERROR(Table1[[#This Row],[GP 2020]]/Table1[[#This Row],[Total Assets 2020]], "x")</f>
        <v>4.9064027661857634E-2</v>
      </c>
      <c r="AX177" s="3">
        <f xml:space="preserve"> IFERROR(Table1[[#This Row],[GP 2021]]/Table1[[#This Row],[Total Assets 2021]], "x")</f>
        <v>4.2761336368670404E-2</v>
      </c>
      <c r="AY177" s="3">
        <f xml:space="preserve"> IFERROR(Table1[[#This Row],[GP TTM]]/Table1[[#This Row],[Total Assets TTM]], "x")</f>
        <v>4.0865384615384616E-2</v>
      </c>
      <c r="BA177" s="3">
        <f xml:space="preserve"> IFERROR(ABS(Table1[[#This Row],[ROA 2013]]-Table1[[#This Row],[ROA 2012]]), "x")</f>
        <v>0.49236062218286614</v>
      </c>
      <c r="BB177" s="3">
        <f xml:space="preserve"> IFERROR(ABS(Table1[[#This Row],[ROA 2014]]-Table1[[#This Row],[ROA 2013]]), "x")</f>
        <v>0.12928835268794345</v>
      </c>
      <c r="BC177" s="3">
        <f xml:space="preserve"> IFERROR(ABS(Table1[[#This Row],[ROA 2015]]-Table1[[#This Row],[ROA 2014]]), "x")</f>
        <v>4.2741453038796451E-2</v>
      </c>
      <c r="BD177" s="3">
        <f xml:space="preserve"> IFERROR(ABS(Table1[[#This Row],[ROA 2016]]-Table1[[#This Row],[ROA 2015]]), "x")</f>
        <v>1.9653480907110485E-2</v>
      </c>
      <c r="BE177" s="3">
        <f xml:space="preserve"> IFERROR(ABS(Table1[[#This Row],[ROA 2017]]-Table1[[#This Row],[ROA 2016]]), "x")</f>
        <v>3.4813732408513126E-2</v>
      </c>
      <c r="BF177" s="3">
        <f xml:space="preserve"> IFERROR(ABS(Table1[[#This Row],[ROA 2018]]-Table1[[#This Row],[ROA 2017]]), "x")</f>
        <v>8.1747677196306323E-3</v>
      </c>
      <c r="BG177" s="3">
        <f xml:space="preserve"> IFERROR(ABS(Table1[[#This Row],[ROA 2019]]-Table1[[#This Row],[ROA 2018]]), "x")</f>
        <v>6.9837639708617907E-3</v>
      </c>
      <c r="BH177" s="3">
        <f xml:space="preserve"> IFERROR(ABS(Table1[[#This Row],[ROA 2020]]-Table1[[#This Row],[ROA 2019]]), "x")</f>
        <v>6.2700913450374415E-3</v>
      </c>
      <c r="BI177" s="3">
        <f xml:space="preserve"> IFERROR(ABS(Table1[[#This Row],[ROA 2021]]-Table1[[#This Row],[ROA 2020]]), "x")</f>
        <v>6.3026912931872306E-3</v>
      </c>
      <c r="BJ177" s="3">
        <f xml:space="preserve"> IFERROR(AVERAGE(Table1[[#This Row],[ROA 2013-2012]:[ROA 2021-2020]]), "x")</f>
        <v>8.2954328394882981E-2</v>
      </c>
      <c r="BK177" s="3">
        <f>IFERROR(AVERAGE(Table1[[#This Row],[ROA 2012]:[ROA 2021]]), "x")</f>
        <v>9.0214219145026198E-2</v>
      </c>
      <c r="BN177" s="1">
        <f>SUM(Table1[[#This Row],[B/M Rank]:[ROA Rank]])</f>
        <v>0</v>
      </c>
    </row>
    <row r="178" spans="1:66" x14ac:dyDescent="0.25">
      <c r="A178" s="1" t="s">
        <v>398</v>
      </c>
      <c r="B178" s="1" t="s">
        <v>399</v>
      </c>
      <c r="C178" s="1" t="s">
        <v>201</v>
      </c>
      <c r="D178" s="1" t="s">
        <v>110</v>
      </c>
      <c r="E178" s="1" t="s">
        <v>102</v>
      </c>
      <c r="F178" s="1">
        <v>363.17</v>
      </c>
      <c r="G178" s="19"/>
      <c r="H178" s="19"/>
      <c r="I178" s="19"/>
      <c r="J178" s="19"/>
      <c r="K178" s="1"/>
      <c r="L178" s="19"/>
      <c r="M178" s="1">
        <v>2012</v>
      </c>
      <c r="O178" s="1" t="s">
        <v>1035</v>
      </c>
      <c r="P178" s="1" t="s">
        <v>1035</v>
      </c>
      <c r="Q178" s="1">
        <v>0</v>
      </c>
      <c r="R178" s="1">
        <v>-0.1</v>
      </c>
      <c r="S178" s="1">
        <v>0.1</v>
      </c>
      <c r="T178" s="1">
        <v>0.1</v>
      </c>
      <c r="U178" s="1">
        <v>-3.1</v>
      </c>
      <c r="V178" s="1">
        <v>-2.1</v>
      </c>
      <c r="W178" s="1">
        <v>6.1</v>
      </c>
      <c r="X178" s="1">
        <v>6.1</v>
      </c>
      <c r="Z178" s="3">
        <f xml:space="preserve"> IFERROR(AVEDEV(Table1[[#This Row],[GP 2012]:[GP 2021]]) / Table1[[#This Row],[Avg GP]], "x")</f>
        <v>11.914285714285715</v>
      </c>
      <c r="AA178" s="2">
        <f xml:space="preserve"> IFERROR(AVERAGE(Table1[[#This Row],[GP 2012]:[GP 2021]]), "x")</f>
        <v>0.14285714285714285</v>
      </c>
      <c r="AB178" s="11">
        <f>Table1[Equity]/Table1[Market Capital]</f>
        <v>0.48599829281052948</v>
      </c>
      <c r="AD178" s="1">
        <v>0</v>
      </c>
      <c r="AE178" s="1">
        <v>0</v>
      </c>
      <c r="AF178" s="1">
        <v>0.1</v>
      </c>
      <c r="AG178" s="1">
        <v>0.8</v>
      </c>
      <c r="AH178" s="1">
        <v>0.6</v>
      </c>
      <c r="AI178" s="1">
        <v>1.5</v>
      </c>
      <c r="AJ178" s="1">
        <v>8.9</v>
      </c>
      <c r="AK178" s="1">
        <v>12.1</v>
      </c>
      <c r="AL178" s="1">
        <v>502.6</v>
      </c>
      <c r="AM178" s="1">
        <v>502.6</v>
      </c>
      <c r="AN178" s="1">
        <v>176.5</v>
      </c>
      <c r="AO178" s="3" t="str">
        <f xml:space="preserve"> IFERROR(Table1[[#This Row],[GP 2012]]/Table1[[#This Row],[Total Assets 2012]], "x")</f>
        <v>x</v>
      </c>
      <c r="AP178" s="3" t="str">
        <f xml:space="preserve"> IFERROR(Table1[[#This Row],[GP 2013]]/Table1[[#This Row],[Total Assets 2013]], "x")</f>
        <v>x</v>
      </c>
      <c r="AQ178" s="3" t="str">
        <f xml:space="preserve"> IFERROR(Table1[[#This Row],[GP 2014]]/Table1[[#This Row],[Total Assets 2014]], "x")</f>
        <v>x</v>
      </c>
      <c r="AR178" s="3">
        <f xml:space="preserve"> IFERROR(Table1[[#This Row],[GP 2015]]/Table1[[#This Row],[Total Assets 2015]], "x")</f>
        <v>0</v>
      </c>
      <c r="AS178" s="3">
        <f xml:space="preserve"> IFERROR(Table1[[#This Row],[GP 2016]]/Table1[[#This Row],[Total Assets 2016]], "x")</f>
        <v>-0.125</v>
      </c>
      <c r="AT178" s="3">
        <f xml:space="preserve"> IFERROR(Table1[[#This Row],[GP 2017]]/Table1[[#This Row],[Total Assets 2017]], "x")</f>
        <v>0.16666666666666669</v>
      </c>
      <c r="AU178" s="3">
        <f xml:space="preserve"> IFERROR(Table1[[#This Row],[GP 2018]]/Table1[[#This Row],[Total Assets 2018]], "x")</f>
        <v>6.6666666666666666E-2</v>
      </c>
      <c r="AV178" s="3">
        <f xml:space="preserve"> IFERROR(Table1[[#This Row],[GP 2019]]/Table1[[#This Row],[Total Assets 2019]], "x")</f>
        <v>-0.34831460674157305</v>
      </c>
      <c r="AW178" s="3">
        <f xml:space="preserve"> IFERROR(Table1[[#This Row],[GP 2020]]/Table1[[#This Row],[Total Assets 2020]], "x")</f>
        <v>-0.17355371900826447</v>
      </c>
      <c r="AX178" s="3">
        <f xml:space="preserve"> IFERROR(Table1[[#This Row],[GP 2021]]/Table1[[#This Row],[Total Assets 2021]], "x")</f>
        <v>1.2136888181456425E-2</v>
      </c>
      <c r="AY178" s="3">
        <f xml:space="preserve"> IFERROR(Table1[[#This Row],[GP TTM]]/Table1[[#This Row],[Total Assets TTM]], "x")</f>
        <v>1.2136888181456425E-2</v>
      </c>
      <c r="BA178" s="3" t="str">
        <f xml:space="preserve"> IFERROR(ABS(Table1[[#This Row],[ROA 2013]]-Table1[[#This Row],[ROA 2012]]), "x")</f>
        <v>x</v>
      </c>
      <c r="BB178" s="3" t="str">
        <f xml:space="preserve"> IFERROR(ABS(Table1[[#This Row],[ROA 2014]]-Table1[[#This Row],[ROA 2013]]), "x")</f>
        <v>x</v>
      </c>
      <c r="BC178" s="3" t="str">
        <f xml:space="preserve"> IFERROR(ABS(Table1[[#This Row],[ROA 2015]]-Table1[[#This Row],[ROA 2014]]), "x")</f>
        <v>x</v>
      </c>
      <c r="BD178" s="3">
        <f xml:space="preserve"> IFERROR(ABS(Table1[[#This Row],[ROA 2016]]-Table1[[#This Row],[ROA 2015]]), "x")</f>
        <v>0.125</v>
      </c>
      <c r="BE178" s="3">
        <f xml:space="preserve"> IFERROR(ABS(Table1[[#This Row],[ROA 2017]]-Table1[[#This Row],[ROA 2016]]), "x")</f>
        <v>0.29166666666666669</v>
      </c>
      <c r="BF178" s="3">
        <f xml:space="preserve"> IFERROR(ABS(Table1[[#This Row],[ROA 2018]]-Table1[[#This Row],[ROA 2017]]), "x")</f>
        <v>0.10000000000000002</v>
      </c>
      <c r="BG178" s="3">
        <f xml:space="preserve"> IFERROR(ABS(Table1[[#This Row],[ROA 2019]]-Table1[[#This Row],[ROA 2018]]), "x")</f>
        <v>0.4149812734082397</v>
      </c>
      <c r="BH178" s="3">
        <f xml:space="preserve"> IFERROR(ABS(Table1[[#This Row],[ROA 2020]]-Table1[[#This Row],[ROA 2019]]), "x")</f>
        <v>0.17476088773330858</v>
      </c>
      <c r="BI178" s="3">
        <f xml:space="preserve"> IFERROR(ABS(Table1[[#This Row],[ROA 2021]]-Table1[[#This Row],[ROA 2020]]), "x")</f>
        <v>0.18569060718972089</v>
      </c>
      <c r="BJ178" s="3">
        <f xml:space="preserve"> IFERROR(AVERAGE(Table1[[#This Row],[ROA 2013-2012]:[ROA 2021-2020]]), "x")</f>
        <v>0.21534990583298932</v>
      </c>
      <c r="BK178" s="3">
        <f>IFERROR(AVERAGE(Table1[[#This Row],[ROA 2012]:[ROA 2021]]), "x")</f>
        <v>-5.7342586319292531E-2</v>
      </c>
      <c r="BN178" s="1">
        <f>SUM(Table1[[#This Row],[B/M Rank]:[ROA Rank]])</f>
        <v>0</v>
      </c>
    </row>
    <row r="179" spans="1:66" x14ac:dyDescent="0.25">
      <c r="A179" s="1" t="s">
        <v>400</v>
      </c>
      <c r="B179" s="1" t="s">
        <v>401</v>
      </c>
      <c r="C179" s="1" t="s">
        <v>402</v>
      </c>
      <c r="D179" s="1" t="s">
        <v>116</v>
      </c>
      <c r="E179" s="1" t="s">
        <v>102</v>
      </c>
      <c r="F179" s="1">
        <v>365.95</v>
      </c>
      <c r="G179" s="19"/>
      <c r="H179" s="19"/>
      <c r="I179" s="19"/>
      <c r="J179" s="19"/>
      <c r="K179" s="1"/>
      <c r="L179" s="19"/>
      <c r="M179" s="1" t="s">
        <v>1031</v>
      </c>
      <c r="N179" s="1">
        <v>149.6</v>
      </c>
      <c r="O179" s="1">
        <v>159.4</v>
      </c>
      <c r="P179" s="1">
        <v>175.2</v>
      </c>
      <c r="Q179" s="1">
        <v>186.8</v>
      </c>
      <c r="R179" s="1">
        <v>198.9</v>
      </c>
      <c r="S179" s="1">
        <v>184.7</v>
      </c>
      <c r="T179" s="1">
        <v>196.7</v>
      </c>
      <c r="U179" s="1">
        <v>185.7</v>
      </c>
      <c r="V179" s="1">
        <v>142.80000000000001</v>
      </c>
      <c r="W179" s="1">
        <v>125.7</v>
      </c>
      <c r="X179" s="1">
        <v>142.9</v>
      </c>
      <c r="Z179" s="3">
        <f xml:space="preserve"> IFERROR(AVEDEV(Table1[[#This Row],[GP 2012]:[GP 2021]]) / Table1[[#This Row],[Avg GP]], "x")</f>
        <v>0.12277924362357073</v>
      </c>
      <c r="AA179" s="2">
        <f xml:space="preserve"> IFERROR(AVERAGE(Table1[[#This Row],[GP 2012]:[GP 2021]]), "x")</f>
        <v>170.55</v>
      </c>
      <c r="AB179" s="11">
        <f>Table1[Equity]/Table1[Market Capital]</f>
        <v>1.1438721136767318</v>
      </c>
      <c r="AC179" s="1">
        <v>357</v>
      </c>
      <c r="AD179" s="1">
        <v>408.4</v>
      </c>
      <c r="AE179" s="1">
        <v>471.8</v>
      </c>
      <c r="AF179" s="1">
        <v>563</v>
      </c>
      <c r="AG179" s="1">
        <v>763.3</v>
      </c>
      <c r="AH179" s="1">
        <v>778.8</v>
      </c>
      <c r="AI179" s="1">
        <v>788.4</v>
      </c>
      <c r="AJ179" s="1">
        <v>808.7</v>
      </c>
      <c r="AK179" s="1">
        <v>945.5</v>
      </c>
      <c r="AL179" s="1">
        <v>916.4</v>
      </c>
      <c r="AM179" s="1">
        <v>919</v>
      </c>
      <c r="AN179" s="1">
        <v>418.6</v>
      </c>
      <c r="AO179" s="3">
        <f xml:space="preserve"> IFERROR(Table1[[#This Row],[GP 2012]]/Table1[[#This Row],[Total Assets 2012]], "x")</f>
        <v>0.41904761904761906</v>
      </c>
      <c r="AP179" s="3">
        <f xml:space="preserve"> IFERROR(Table1[[#This Row],[GP 2013]]/Table1[[#This Row],[Total Assets 2013]], "x")</f>
        <v>0.39030362389813911</v>
      </c>
      <c r="AQ179" s="3">
        <f xml:space="preserve"> IFERROR(Table1[[#This Row],[GP 2014]]/Table1[[#This Row],[Total Assets 2014]], "x")</f>
        <v>0.3713437897414158</v>
      </c>
      <c r="AR179" s="3">
        <f xml:space="preserve"> IFERROR(Table1[[#This Row],[GP 2015]]/Table1[[#This Row],[Total Assets 2015]], "x")</f>
        <v>0.33179396092362345</v>
      </c>
      <c r="AS179" s="3">
        <f xml:space="preserve"> IFERROR(Table1[[#This Row],[GP 2016]]/Table1[[#This Row],[Total Assets 2016]], "x")</f>
        <v>0.26057906458797331</v>
      </c>
      <c r="AT179" s="3">
        <f xml:space="preserve"> IFERROR(Table1[[#This Row],[GP 2017]]/Table1[[#This Row],[Total Assets 2017]], "x")</f>
        <v>0.2371597329224448</v>
      </c>
      <c r="AU179" s="3">
        <f xml:space="preserve"> IFERROR(Table1[[#This Row],[GP 2018]]/Table1[[#This Row],[Total Assets 2018]], "x")</f>
        <v>0.24949264332825977</v>
      </c>
      <c r="AV179" s="3">
        <f xml:space="preserve"> IFERROR(Table1[[#This Row],[GP 2019]]/Table1[[#This Row],[Total Assets 2019]], "x")</f>
        <v>0.22962779770001235</v>
      </c>
      <c r="AW179" s="3">
        <f xml:space="preserve"> IFERROR(Table1[[#This Row],[GP 2020]]/Table1[[#This Row],[Total Assets 2020]], "x")</f>
        <v>0.15103120042305659</v>
      </c>
      <c r="AX179" s="3">
        <f xml:space="preserve"> IFERROR(Table1[[#This Row],[GP 2021]]/Table1[[#This Row],[Total Assets 2021]], "x")</f>
        <v>0.13716717590571803</v>
      </c>
      <c r="AY179" s="3">
        <f xml:space="preserve"> IFERROR(Table1[[#This Row],[GP TTM]]/Table1[[#This Row],[Total Assets TTM]], "x")</f>
        <v>0.15549510337323177</v>
      </c>
      <c r="BA179" s="3">
        <f xml:space="preserve"> IFERROR(ABS(Table1[[#This Row],[ROA 2013]]-Table1[[#This Row],[ROA 2012]]), "x")</f>
        <v>2.8743995149479951E-2</v>
      </c>
      <c r="BB179" s="3">
        <f xml:space="preserve"> IFERROR(ABS(Table1[[#This Row],[ROA 2014]]-Table1[[#This Row],[ROA 2013]]), "x")</f>
        <v>1.895983415672331E-2</v>
      </c>
      <c r="BC179" s="3">
        <f xml:space="preserve"> IFERROR(ABS(Table1[[#This Row],[ROA 2015]]-Table1[[#This Row],[ROA 2014]]), "x")</f>
        <v>3.9549828817792343E-2</v>
      </c>
      <c r="BD179" s="3">
        <f xml:space="preserve"> IFERROR(ABS(Table1[[#This Row],[ROA 2016]]-Table1[[#This Row],[ROA 2015]]), "x")</f>
        <v>7.1214896335650146E-2</v>
      </c>
      <c r="BE179" s="3">
        <f xml:space="preserve"> IFERROR(ABS(Table1[[#This Row],[ROA 2017]]-Table1[[#This Row],[ROA 2016]]), "x")</f>
        <v>2.3419331665528509E-2</v>
      </c>
      <c r="BF179" s="3">
        <f xml:space="preserve"> IFERROR(ABS(Table1[[#This Row],[ROA 2018]]-Table1[[#This Row],[ROA 2017]]), "x")</f>
        <v>1.2332910405814967E-2</v>
      </c>
      <c r="BG179" s="3">
        <f xml:space="preserve"> IFERROR(ABS(Table1[[#This Row],[ROA 2019]]-Table1[[#This Row],[ROA 2018]]), "x")</f>
        <v>1.9864845628247418E-2</v>
      </c>
      <c r="BH179" s="3">
        <f xml:space="preserve"> IFERROR(ABS(Table1[[#This Row],[ROA 2020]]-Table1[[#This Row],[ROA 2019]]), "x")</f>
        <v>7.8596597276955754E-2</v>
      </c>
      <c r="BI179" s="3">
        <f xml:space="preserve"> IFERROR(ABS(Table1[[#This Row],[ROA 2021]]-Table1[[#This Row],[ROA 2020]]), "x")</f>
        <v>1.3864024517338563E-2</v>
      </c>
      <c r="BJ179" s="3">
        <f xml:space="preserve"> IFERROR(AVERAGE(Table1[[#This Row],[ROA 2013-2012]:[ROA 2021-2020]]), "x")</f>
        <v>3.4060695994836777E-2</v>
      </c>
      <c r="BK179" s="3">
        <f>IFERROR(AVERAGE(Table1[[#This Row],[ROA 2012]:[ROA 2021]]), "x")</f>
        <v>0.27775466084782624</v>
      </c>
      <c r="BN179" s="1">
        <f>SUM(Table1[[#This Row],[B/M Rank]:[ROA Rank]])</f>
        <v>0</v>
      </c>
    </row>
    <row r="180" spans="1:66" x14ac:dyDescent="0.25">
      <c r="A180" s="1" t="s">
        <v>966</v>
      </c>
      <c r="B180" s="1" t="s">
        <v>967</v>
      </c>
      <c r="C180" s="1" t="s">
        <v>182</v>
      </c>
      <c r="D180" s="1" t="s">
        <v>183</v>
      </c>
      <c r="E180" s="1" t="s">
        <v>102</v>
      </c>
      <c r="F180" s="1">
        <v>369.22</v>
      </c>
      <c r="G180" s="19"/>
      <c r="H180" s="19"/>
      <c r="I180" s="19"/>
      <c r="J180" s="19"/>
      <c r="K180" s="1"/>
      <c r="L180" s="19"/>
      <c r="M180" s="1">
        <v>2012</v>
      </c>
      <c r="N180" s="1">
        <v>182.5</v>
      </c>
      <c r="O180" s="1">
        <v>190.5</v>
      </c>
      <c r="P180" s="1">
        <v>198.7</v>
      </c>
      <c r="Q180" s="1">
        <v>199.3</v>
      </c>
      <c r="R180" s="1">
        <v>205.1</v>
      </c>
      <c r="S180" s="1">
        <v>213.3</v>
      </c>
      <c r="T180" s="1">
        <v>223.9</v>
      </c>
      <c r="U180" s="1">
        <v>241.1</v>
      </c>
      <c r="V180" s="1">
        <v>274.7</v>
      </c>
      <c r="W180" s="1">
        <v>300.60000000000002</v>
      </c>
      <c r="X180" s="1">
        <v>295.8</v>
      </c>
      <c r="Z180" s="3">
        <f xml:space="preserve"> IFERROR(AVEDEV(Table1[[#This Row],[GP 2012]:[GP 2021]]) / Table1[[#This Row],[Avg GP]], "x")</f>
        <v>0.13313001749114231</v>
      </c>
      <c r="AA180" s="2">
        <f xml:space="preserve"> IFERROR(AVERAGE(Table1[[#This Row],[GP 2012]:[GP 2021]]), "x")</f>
        <v>222.97000000000003</v>
      </c>
      <c r="AB180" s="11">
        <f>Table1[Equity]/Table1[Market Capital]</f>
        <v>0.37538594875683867</v>
      </c>
      <c r="AC180" s="1">
        <v>235.8</v>
      </c>
      <c r="AD180" s="1">
        <v>234.3</v>
      </c>
      <c r="AE180" s="1">
        <v>217.2</v>
      </c>
      <c r="AF180" s="1">
        <v>219.8</v>
      </c>
      <c r="AG180" s="1">
        <v>231.3</v>
      </c>
      <c r="AH180" s="1">
        <v>259.7</v>
      </c>
      <c r="AI180" s="1">
        <v>289</v>
      </c>
      <c r="AJ180" s="1">
        <v>394.9</v>
      </c>
      <c r="AK180" s="1">
        <v>427.7</v>
      </c>
      <c r="AL180" s="1">
        <v>437.5</v>
      </c>
      <c r="AM180" s="1">
        <v>425.2</v>
      </c>
      <c r="AN180" s="1">
        <v>138.6</v>
      </c>
      <c r="AO180" s="3">
        <f xml:space="preserve"> IFERROR(Table1[[#This Row],[GP 2012]]/Table1[[#This Row],[Total Assets 2012]], "x")</f>
        <v>0.77396098388464796</v>
      </c>
      <c r="AP180" s="3">
        <f xml:space="preserve"> IFERROR(Table1[[#This Row],[GP 2013]]/Table1[[#This Row],[Total Assets 2013]], "x")</f>
        <v>0.81306017925736229</v>
      </c>
      <c r="AQ180" s="3">
        <f xml:space="preserve"> IFERROR(Table1[[#This Row],[GP 2014]]/Table1[[#This Row],[Total Assets 2014]], "x")</f>
        <v>0.91482504604051562</v>
      </c>
      <c r="AR180" s="3">
        <f xml:space="preserve"> IFERROR(Table1[[#This Row],[GP 2015]]/Table1[[#This Row],[Total Assets 2015]], "x")</f>
        <v>0.90673339399454045</v>
      </c>
      <c r="AS180" s="3">
        <f xml:space="preserve"> IFERROR(Table1[[#This Row],[GP 2016]]/Table1[[#This Row],[Total Assets 2016]], "x")</f>
        <v>0.88672719412019019</v>
      </c>
      <c r="AT180" s="3">
        <f xml:space="preserve"> IFERROR(Table1[[#This Row],[GP 2017]]/Table1[[#This Row],[Total Assets 2017]], "x")</f>
        <v>0.82133230650750877</v>
      </c>
      <c r="AU180" s="3">
        <f xml:space="preserve"> IFERROR(Table1[[#This Row],[GP 2018]]/Table1[[#This Row],[Total Assets 2018]], "x")</f>
        <v>0.77474048442906573</v>
      </c>
      <c r="AV180" s="3">
        <f xml:space="preserve"> IFERROR(Table1[[#This Row],[GP 2019]]/Table1[[#This Row],[Total Assets 2019]], "x")</f>
        <v>0.61053431248417322</v>
      </c>
      <c r="AW180" s="3">
        <f xml:space="preserve"> IFERROR(Table1[[#This Row],[GP 2020]]/Table1[[#This Row],[Total Assets 2020]], "x")</f>
        <v>0.64227262099602522</v>
      </c>
      <c r="AX180" s="3">
        <f xml:space="preserve"> IFERROR(Table1[[#This Row],[GP 2021]]/Table1[[#This Row],[Total Assets 2021]], "x")</f>
        <v>0.6870857142857143</v>
      </c>
      <c r="AY180" s="3">
        <f xml:space="preserve"> IFERROR(Table1[[#This Row],[GP TTM]]/Table1[[#This Row],[Total Assets TTM]], "x")</f>
        <v>0.6956726246472249</v>
      </c>
      <c r="BA180" s="3">
        <f xml:space="preserve"> IFERROR(ABS(Table1[[#This Row],[ROA 2013]]-Table1[[#This Row],[ROA 2012]]), "x")</f>
        <v>3.9099195372714335E-2</v>
      </c>
      <c r="BB180" s="3">
        <f xml:space="preserve"> IFERROR(ABS(Table1[[#This Row],[ROA 2014]]-Table1[[#This Row],[ROA 2013]]), "x")</f>
        <v>0.10176486678315333</v>
      </c>
      <c r="BC180" s="3">
        <f xml:space="preserve"> IFERROR(ABS(Table1[[#This Row],[ROA 2015]]-Table1[[#This Row],[ROA 2014]]), "x")</f>
        <v>8.0916520459751728E-3</v>
      </c>
      <c r="BD180" s="3">
        <f xml:space="preserve"> IFERROR(ABS(Table1[[#This Row],[ROA 2016]]-Table1[[#This Row],[ROA 2015]]), "x")</f>
        <v>2.0006199874350261E-2</v>
      </c>
      <c r="BE180" s="3">
        <f xml:space="preserve"> IFERROR(ABS(Table1[[#This Row],[ROA 2017]]-Table1[[#This Row],[ROA 2016]]), "x")</f>
        <v>6.5394887612681418E-2</v>
      </c>
      <c r="BF180" s="3">
        <f xml:space="preserve"> IFERROR(ABS(Table1[[#This Row],[ROA 2018]]-Table1[[#This Row],[ROA 2017]]), "x")</f>
        <v>4.6591822078443035E-2</v>
      </c>
      <c r="BG180" s="3">
        <f xml:space="preserve"> IFERROR(ABS(Table1[[#This Row],[ROA 2019]]-Table1[[#This Row],[ROA 2018]]), "x")</f>
        <v>0.16420617194489251</v>
      </c>
      <c r="BH180" s="3">
        <f xml:space="preserve"> IFERROR(ABS(Table1[[#This Row],[ROA 2020]]-Table1[[#This Row],[ROA 2019]]), "x")</f>
        <v>3.1738308511851998E-2</v>
      </c>
      <c r="BI180" s="3">
        <f xml:space="preserve"> IFERROR(ABS(Table1[[#This Row],[ROA 2021]]-Table1[[#This Row],[ROA 2020]]), "x")</f>
        <v>4.4813093289689077E-2</v>
      </c>
      <c r="BJ180" s="3">
        <f xml:space="preserve"> IFERROR(AVERAGE(Table1[[#This Row],[ROA 2013-2012]:[ROA 2021-2020]]), "x")</f>
        <v>5.7967355279305681E-2</v>
      </c>
      <c r="BK180" s="3">
        <f>IFERROR(AVERAGE(Table1[[#This Row],[ROA 2012]:[ROA 2021]]), "x")</f>
        <v>0.78312722359997444</v>
      </c>
      <c r="BN180" s="1">
        <f>SUM(Table1[[#This Row],[B/M Rank]:[ROA Rank]])</f>
        <v>0</v>
      </c>
    </row>
    <row r="181" spans="1:66" x14ac:dyDescent="0.25">
      <c r="A181" s="1" t="s">
        <v>405</v>
      </c>
      <c r="B181" s="1" t="s">
        <v>406</v>
      </c>
      <c r="C181" s="1" t="s">
        <v>407</v>
      </c>
      <c r="D181" s="1" t="s">
        <v>106</v>
      </c>
      <c r="E181" s="1" t="s">
        <v>102</v>
      </c>
      <c r="F181" s="1">
        <v>370.04</v>
      </c>
      <c r="G181" s="19"/>
      <c r="H181" s="19"/>
      <c r="I181" s="19"/>
      <c r="J181" s="19"/>
      <c r="K181" s="1"/>
      <c r="L181" s="19"/>
      <c r="M181" s="1">
        <v>2012</v>
      </c>
      <c r="N181" s="1">
        <v>220.4</v>
      </c>
      <c r="O181" s="1">
        <v>220.1</v>
      </c>
      <c r="P181" s="1">
        <v>310.3</v>
      </c>
      <c r="Q181" s="1">
        <v>319.7</v>
      </c>
      <c r="R181" s="1">
        <v>324.60000000000002</v>
      </c>
      <c r="S181" s="1">
        <v>357.9</v>
      </c>
      <c r="T181" s="1">
        <v>356.9</v>
      </c>
      <c r="U181" s="1">
        <v>350.3</v>
      </c>
      <c r="V181" s="1">
        <v>339.3</v>
      </c>
      <c r="W181" s="1">
        <v>391.4</v>
      </c>
      <c r="X181" s="1">
        <v>396.6</v>
      </c>
      <c r="Z181" s="3">
        <f xml:space="preserve"> IFERROR(AVEDEV(Table1[[#This Row],[GP 2012]:[GP 2021]]) / Table1[[#This Row],[Avg GP]], "x")</f>
        <v>0.12941176470588228</v>
      </c>
      <c r="AA181" s="2">
        <f xml:space="preserve"> IFERROR(AVERAGE(Table1[[#This Row],[GP 2012]:[GP 2021]]), "x")</f>
        <v>319.09000000000003</v>
      </c>
      <c r="AB181" s="11">
        <f>Table1[Equity]/Table1[Market Capital]</f>
        <v>1.1677115987460815</v>
      </c>
      <c r="AC181" s="1">
        <v>467.3</v>
      </c>
      <c r="AD181" s="1">
        <v>626.1</v>
      </c>
      <c r="AE181" s="1">
        <v>636.70000000000005</v>
      </c>
      <c r="AF181" s="1">
        <v>655.7</v>
      </c>
      <c r="AG181" s="1">
        <v>673.9</v>
      </c>
      <c r="AH181" s="1">
        <v>842.6</v>
      </c>
      <c r="AI181" s="1">
        <v>844.5</v>
      </c>
      <c r="AJ181" s="1">
        <v>780.3</v>
      </c>
      <c r="AK181" s="1">
        <v>798.8</v>
      </c>
      <c r="AL181" s="1">
        <v>795.1</v>
      </c>
      <c r="AM181" s="1">
        <v>820.2</v>
      </c>
      <c r="AN181" s="1">
        <v>432.1</v>
      </c>
      <c r="AO181" s="3">
        <f xml:space="preserve"> IFERROR(Table1[[#This Row],[GP 2012]]/Table1[[#This Row],[Total Assets 2012]], "x")</f>
        <v>0.4716456237962765</v>
      </c>
      <c r="AP181" s="3">
        <f xml:space="preserve"> IFERROR(Table1[[#This Row],[GP 2013]]/Table1[[#This Row],[Total Assets 2013]], "x")</f>
        <v>0.35154128733429163</v>
      </c>
      <c r="AQ181" s="3">
        <f xml:space="preserve"> IFERROR(Table1[[#This Row],[GP 2014]]/Table1[[#This Row],[Total Assets 2014]], "x")</f>
        <v>0.48735668289618345</v>
      </c>
      <c r="AR181" s="3">
        <f xml:space="preserve"> IFERROR(Table1[[#This Row],[GP 2015]]/Table1[[#This Row],[Total Assets 2015]], "x")</f>
        <v>0.48757053530578004</v>
      </c>
      <c r="AS181" s="3">
        <f xml:space="preserve"> IFERROR(Table1[[#This Row],[GP 2016]]/Table1[[#This Row],[Total Assets 2016]], "x")</f>
        <v>0.48167383884849391</v>
      </c>
      <c r="AT181" s="3">
        <f xml:space="preserve"> IFERROR(Table1[[#This Row],[GP 2017]]/Table1[[#This Row],[Total Assets 2017]], "x")</f>
        <v>0.42475670543555655</v>
      </c>
      <c r="AU181" s="3">
        <f xml:space="preserve"> IFERROR(Table1[[#This Row],[GP 2018]]/Table1[[#This Row],[Total Assets 2018]], "x")</f>
        <v>0.42261693309650677</v>
      </c>
      <c r="AV181" s="3">
        <f xml:space="preserve"> IFERROR(Table1[[#This Row],[GP 2019]]/Table1[[#This Row],[Total Assets 2019]], "x")</f>
        <v>0.44892989875688843</v>
      </c>
      <c r="AW181" s="3">
        <f xml:space="preserve"> IFERROR(Table1[[#This Row],[GP 2020]]/Table1[[#This Row],[Total Assets 2020]], "x")</f>
        <v>0.42476214321482225</v>
      </c>
      <c r="AX181" s="3">
        <f xml:space="preserve"> IFERROR(Table1[[#This Row],[GP 2021]]/Table1[[#This Row],[Total Assets 2021]], "x")</f>
        <v>0.49226512388378818</v>
      </c>
      <c r="AY181" s="3">
        <f xml:space="preserve"> IFERROR(Table1[[#This Row],[GP TTM]]/Table1[[#This Row],[Total Assets TTM]], "x")</f>
        <v>0.48354059985369424</v>
      </c>
      <c r="BA181" s="3">
        <f xml:space="preserve"> IFERROR(ABS(Table1[[#This Row],[ROA 2013]]-Table1[[#This Row],[ROA 2012]]), "x")</f>
        <v>0.12010433646198487</v>
      </c>
      <c r="BB181" s="3">
        <f xml:space="preserve"> IFERROR(ABS(Table1[[#This Row],[ROA 2014]]-Table1[[#This Row],[ROA 2013]]), "x")</f>
        <v>0.13581539556189182</v>
      </c>
      <c r="BC181" s="3">
        <f xml:space="preserve"> IFERROR(ABS(Table1[[#This Row],[ROA 2015]]-Table1[[#This Row],[ROA 2014]]), "x")</f>
        <v>2.1385240959659324E-4</v>
      </c>
      <c r="BD181" s="3">
        <f xml:space="preserve"> IFERROR(ABS(Table1[[#This Row],[ROA 2016]]-Table1[[#This Row],[ROA 2015]]), "x")</f>
        <v>5.8966964572861325E-3</v>
      </c>
      <c r="BE181" s="3">
        <f xml:space="preserve"> IFERROR(ABS(Table1[[#This Row],[ROA 2017]]-Table1[[#This Row],[ROA 2016]]), "x")</f>
        <v>5.691713341293736E-2</v>
      </c>
      <c r="BF181" s="3">
        <f xml:space="preserve"> IFERROR(ABS(Table1[[#This Row],[ROA 2018]]-Table1[[#This Row],[ROA 2017]]), "x")</f>
        <v>2.1397723390497725E-3</v>
      </c>
      <c r="BG181" s="3">
        <f xml:space="preserve"> IFERROR(ABS(Table1[[#This Row],[ROA 2019]]-Table1[[#This Row],[ROA 2018]]), "x")</f>
        <v>2.631296566038166E-2</v>
      </c>
      <c r="BH181" s="3">
        <f xml:space="preserve"> IFERROR(ABS(Table1[[#This Row],[ROA 2020]]-Table1[[#This Row],[ROA 2019]]), "x")</f>
        <v>2.4167755542066183E-2</v>
      </c>
      <c r="BI181" s="3">
        <f xml:space="preserve"> IFERROR(ABS(Table1[[#This Row],[ROA 2021]]-Table1[[#This Row],[ROA 2020]]), "x")</f>
        <v>6.7502980668965928E-2</v>
      </c>
      <c r="BJ181" s="3">
        <f xml:space="preserve"> IFERROR(AVERAGE(Table1[[#This Row],[ROA 2013-2012]:[ROA 2021-2020]]), "x")</f>
        <v>4.8785654279351144E-2</v>
      </c>
      <c r="BK181" s="3">
        <f>IFERROR(AVERAGE(Table1[[#This Row],[ROA 2012]:[ROA 2021]]), "x")</f>
        <v>0.44931187725685878</v>
      </c>
      <c r="BN181" s="1">
        <f>SUM(Table1[[#This Row],[B/M Rank]:[ROA Rank]])</f>
        <v>0</v>
      </c>
    </row>
    <row r="182" spans="1:66" x14ac:dyDescent="0.25">
      <c r="A182" s="1" t="s">
        <v>672</v>
      </c>
      <c r="B182" s="1" t="s">
        <v>673</v>
      </c>
      <c r="C182" s="1" t="s">
        <v>147</v>
      </c>
      <c r="D182" s="1" t="s">
        <v>116</v>
      </c>
      <c r="E182" s="1" t="s">
        <v>102</v>
      </c>
      <c r="F182" s="1">
        <v>384.72</v>
      </c>
      <c r="G182" s="19"/>
      <c r="H182" s="19"/>
      <c r="I182" s="19"/>
      <c r="J182" s="19"/>
      <c r="K182" s="1"/>
      <c r="L182" s="19"/>
      <c r="M182" s="1">
        <v>2012</v>
      </c>
      <c r="N182" s="1">
        <v>327.2</v>
      </c>
      <c r="O182" s="1">
        <v>367.2</v>
      </c>
      <c r="P182" s="1">
        <v>327.5</v>
      </c>
      <c r="Q182" s="1">
        <v>338.7</v>
      </c>
      <c r="R182" s="1">
        <v>319.8</v>
      </c>
      <c r="S182" s="1">
        <v>308.89999999999998</v>
      </c>
      <c r="T182" s="1">
        <v>352.6</v>
      </c>
      <c r="U182" s="1">
        <v>351.7</v>
      </c>
      <c r="V182" s="1">
        <v>494.9</v>
      </c>
      <c r="W182" s="1">
        <v>679.3</v>
      </c>
      <c r="X182" s="1">
        <v>609.6</v>
      </c>
      <c r="Z182" s="3">
        <f xml:space="preserve"> IFERROR(AVEDEV(Table1[[#This Row],[GP 2012]:[GP 2021]]) / Table1[[#This Row],[Avg GP]], "x")</f>
        <v>0.20716686488443037</v>
      </c>
      <c r="AA182" s="2">
        <f xml:space="preserve"> IFERROR(AVERAGE(Table1[[#This Row],[GP 2012]:[GP 2021]]), "x")</f>
        <v>386.77999999999992</v>
      </c>
      <c r="AB182" s="11">
        <f>Table1[Equity]/Table1[Market Capital]</f>
        <v>1.4945934705760031</v>
      </c>
      <c r="AC182" s="1">
        <v>824.5</v>
      </c>
      <c r="AD182" s="1">
        <v>852.1</v>
      </c>
      <c r="AE182" s="1">
        <v>826.3</v>
      </c>
      <c r="AF182" s="1">
        <v>937.8</v>
      </c>
      <c r="AG182" s="15">
        <v>1034.5</v>
      </c>
      <c r="AH182" s="1">
        <v>853.2</v>
      </c>
      <c r="AI182" s="1">
        <v>768.8</v>
      </c>
      <c r="AJ182" s="1">
        <v>701.8</v>
      </c>
      <c r="AK182" s="1">
        <v>764.4</v>
      </c>
      <c r="AL182" s="1">
        <v>958.6</v>
      </c>
      <c r="AM182" s="1">
        <v>996.7</v>
      </c>
      <c r="AN182" s="1">
        <v>575</v>
      </c>
      <c r="AO182" s="3">
        <f xml:space="preserve"> IFERROR(Table1[[#This Row],[GP 2012]]/Table1[[#This Row],[Total Assets 2012]], "x")</f>
        <v>0.39684657368101878</v>
      </c>
      <c r="AP182" s="3">
        <f xml:space="preserve"> IFERROR(Table1[[#This Row],[GP 2013]]/Table1[[#This Row],[Total Assets 2013]], "x")</f>
        <v>0.43093533622814223</v>
      </c>
      <c r="AQ182" s="3">
        <f xml:space="preserve"> IFERROR(Table1[[#This Row],[GP 2014]]/Table1[[#This Row],[Total Assets 2014]], "x")</f>
        <v>0.39634515309209734</v>
      </c>
      <c r="AR182" s="3">
        <f xml:space="preserve"> IFERROR(Table1[[#This Row],[GP 2015]]/Table1[[#This Row],[Total Assets 2015]], "x")</f>
        <v>0.3611644273832374</v>
      </c>
      <c r="AS182" s="3">
        <f xml:space="preserve"> IFERROR(Table1[[#This Row],[GP 2016]]/Table1[[#This Row],[Total Assets 2016]], "x")</f>
        <v>0.30913484775253747</v>
      </c>
      <c r="AT182" s="3">
        <f xml:space="preserve"> IFERROR(Table1[[#This Row],[GP 2017]]/Table1[[#This Row],[Total Assets 2017]], "x")</f>
        <v>0.36204875761837785</v>
      </c>
      <c r="AU182" s="3">
        <f xml:space="preserve"> IFERROR(Table1[[#This Row],[GP 2018]]/Table1[[#This Row],[Total Assets 2018]], "x")</f>
        <v>0.45863683662851201</v>
      </c>
      <c r="AV182" s="3">
        <f xml:space="preserve"> IFERROR(Table1[[#This Row],[GP 2019]]/Table1[[#This Row],[Total Assets 2019]], "x")</f>
        <v>0.50113992590481615</v>
      </c>
      <c r="AW182" s="3">
        <f xml:space="preserve"> IFERROR(Table1[[#This Row],[GP 2020]]/Table1[[#This Row],[Total Assets 2020]], "x")</f>
        <v>0.64743589743589747</v>
      </c>
      <c r="AX182" s="3">
        <f xml:space="preserve"> IFERROR(Table1[[#This Row],[GP 2021]]/Table1[[#This Row],[Total Assets 2021]], "x")</f>
        <v>0.70863759649488833</v>
      </c>
      <c r="AY182" s="3">
        <f xml:space="preserve"> IFERROR(Table1[[#This Row],[GP TTM]]/Table1[[#This Row],[Total Assets TTM]], "x")</f>
        <v>0.61161834052372832</v>
      </c>
      <c r="BA182" s="3">
        <f xml:space="preserve"> IFERROR(ABS(Table1[[#This Row],[ROA 2013]]-Table1[[#This Row],[ROA 2012]]), "x")</f>
        <v>3.4088762547123452E-2</v>
      </c>
      <c r="BB182" s="3">
        <f xml:space="preserve"> IFERROR(ABS(Table1[[#This Row],[ROA 2014]]-Table1[[#This Row],[ROA 2013]]), "x")</f>
        <v>3.4590183136044894E-2</v>
      </c>
      <c r="BC182" s="3">
        <f xml:space="preserve"> IFERROR(ABS(Table1[[#This Row],[ROA 2015]]-Table1[[#This Row],[ROA 2014]]), "x")</f>
        <v>3.5180725708859939E-2</v>
      </c>
      <c r="BD182" s="3">
        <f xml:space="preserve"> IFERROR(ABS(Table1[[#This Row],[ROA 2016]]-Table1[[#This Row],[ROA 2015]]), "x")</f>
        <v>5.2029579630699929E-2</v>
      </c>
      <c r="BE182" s="3">
        <f xml:space="preserve"> IFERROR(ABS(Table1[[#This Row],[ROA 2017]]-Table1[[#This Row],[ROA 2016]]), "x")</f>
        <v>5.2913909865840381E-2</v>
      </c>
      <c r="BF182" s="3">
        <f xml:space="preserve"> IFERROR(ABS(Table1[[#This Row],[ROA 2018]]-Table1[[#This Row],[ROA 2017]]), "x")</f>
        <v>9.6588079010134165E-2</v>
      </c>
      <c r="BG182" s="3">
        <f xml:space="preserve"> IFERROR(ABS(Table1[[#This Row],[ROA 2019]]-Table1[[#This Row],[ROA 2018]]), "x")</f>
        <v>4.250308927630414E-2</v>
      </c>
      <c r="BH182" s="3">
        <f xml:space="preserve"> IFERROR(ABS(Table1[[#This Row],[ROA 2020]]-Table1[[#This Row],[ROA 2019]]), "x")</f>
        <v>0.14629597153108131</v>
      </c>
      <c r="BI182" s="3">
        <f xml:space="preserve"> IFERROR(ABS(Table1[[#This Row],[ROA 2021]]-Table1[[#This Row],[ROA 2020]]), "x")</f>
        <v>6.1201699058990866E-2</v>
      </c>
      <c r="BJ182" s="3">
        <f xml:space="preserve"> IFERROR(AVERAGE(Table1[[#This Row],[ROA 2013-2012]:[ROA 2021-2020]]), "x")</f>
        <v>6.1710222196119907E-2</v>
      </c>
      <c r="BK182" s="3">
        <f>IFERROR(AVERAGE(Table1[[#This Row],[ROA 2012]:[ROA 2021]]), "x")</f>
        <v>0.45723253522195251</v>
      </c>
      <c r="BN182" s="1">
        <f>SUM(Table1[[#This Row],[B/M Rank]:[ROA Rank]])</f>
        <v>0</v>
      </c>
    </row>
    <row r="183" spans="1:66" x14ac:dyDescent="0.25">
      <c r="A183" s="1" t="s">
        <v>408</v>
      </c>
      <c r="B183" s="1" t="s">
        <v>409</v>
      </c>
      <c r="C183" s="1" t="s">
        <v>410</v>
      </c>
      <c r="D183" s="1" t="s">
        <v>263</v>
      </c>
      <c r="E183" s="1" t="s">
        <v>102</v>
      </c>
      <c r="F183" s="1">
        <v>391.75</v>
      </c>
      <c r="G183" s="19"/>
      <c r="H183" s="19"/>
      <c r="I183" s="19"/>
      <c r="J183" s="19"/>
      <c r="K183" s="1"/>
      <c r="L183" s="19"/>
      <c r="M183" s="1">
        <v>2015</v>
      </c>
      <c r="Q183" s="1" t="s">
        <v>1035</v>
      </c>
      <c r="R183" s="1">
        <v>0.4</v>
      </c>
      <c r="S183" s="1" t="s">
        <v>1035</v>
      </c>
      <c r="T183" s="1">
        <v>22.7</v>
      </c>
      <c r="U183" s="1">
        <v>48.3</v>
      </c>
      <c r="V183" s="1">
        <v>78.599999999999994</v>
      </c>
      <c r="W183" s="1">
        <v>137</v>
      </c>
      <c r="X183" s="1">
        <v>141.30000000000001</v>
      </c>
      <c r="Z183" s="3">
        <f xml:space="preserve"> IFERROR(AVEDEV(Table1[[#This Row],[GP 2012]:[GP 2021]]) / Table1[[#This Row],[Avg GP]], "x")</f>
        <v>0.70243902439024397</v>
      </c>
      <c r="AA183" s="2">
        <f xml:space="preserve"> IFERROR(AVERAGE(Table1[[#This Row],[GP 2012]:[GP 2021]]), "x")</f>
        <v>57.4</v>
      </c>
      <c r="AB183" s="11">
        <f>Table1[Equity]/Table1[Market Capital]</f>
        <v>0.78085513720485</v>
      </c>
      <c r="AF183" s="1">
        <v>4</v>
      </c>
      <c r="AG183" s="1">
        <v>97.5</v>
      </c>
      <c r="AH183" s="1">
        <v>98.8</v>
      </c>
      <c r="AI183" s="1">
        <v>236.3</v>
      </c>
      <c r="AJ183" s="1">
        <v>312.39999999999998</v>
      </c>
      <c r="AK183" s="1">
        <v>385.8</v>
      </c>
      <c r="AL183" s="1">
        <v>934.1</v>
      </c>
      <c r="AM183" s="1">
        <v>869.1</v>
      </c>
      <c r="AN183" s="1">
        <v>305.89999999999998</v>
      </c>
      <c r="AO183" s="3" t="str">
        <f xml:space="preserve"> IFERROR(Table1[[#This Row],[GP 2012]]/Table1[[#This Row],[Total Assets 2012]], "x")</f>
        <v>x</v>
      </c>
      <c r="AP183" s="3" t="str">
        <f xml:space="preserve"> IFERROR(Table1[[#This Row],[GP 2013]]/Table1[[#This Row],[Total Assets 2013]], "x")</f>
        <v>x</v>
      </c>
      <c r="AQ183" s="3" t="str">
        <f xml:space="preserve"> IFERROR(Table1[[#This Row],[GP 2014]]/Table1[[#This Row],[Total Assets 2014]], "x")</f>
        <v>x</v>
      </c>
      <c r="AR183" s="3" t="str">
        <f xml:space="preserve"> IFERROR(Table1[[#This Row],[GP 2015]]/Table1[[#This Row],[Total Assets 2015]], "x")</f>
        <v>x</v>
      </c>
      <c r="AS183" s="3">
        <f xml:space="preserve"> IFERROR(Table1[[#This Row],[GP 2016]]/Table1[[#This Row],[Total Assets 2016]], "x")</f>
        <v>4.1025641025641026E-3</v>
      </c>
      <c r="AT183" s="3" t="str">
        <f xml:space="preserve"> IFERROR(Table1[[#This Row],[GP 2017]]/Table1[[#This Row],[Total Assets 2017]], "x")</f>
        <v>x</v>
      </c>
      <c r="AU183" s="3">
        <f xml:space="preserve"> IFERROR(Table1[[#This Row],[GP 2018]]/Table1[[#This Row],[Total Assets 2018]], "x")</f>
        <v>9.6064325010579765E-2</v>
      </c>
      <c r="AV183" s="3">
        <f xml:space="preserve"> IFERROR(Table1[[#This Row],[GP 2019]]/Table1[[#This Row],[Total Assets 2019]], "x")</f>
        <v>0.15460947503201025</v>
      </c>
      <c r="AW183" s="3">
        <f xml:space="preserve"> IFERROR(Table1[[#This Row],[GP 2020]]/Table1[[#This Row],[Total Assets 2020]], "x")</f>
        <v>0.20373250388802486</v>
      </c>
      <c r="AX183" s="3">
        <f xml:space="preserve"> IFERROR(Table1[[#This Row],[GP 2021]]/Table1[[#This Row],[Total Assets 2021]], "x")</f>
        <v>0.14666523926774436</v>
      </c>
      <c r="AY183" s="3">
        <f xml:space="preserve"> IFERROR(Table1[[#This Row],[GP TTM]]/Table1[[#This Row],[Total Assets TTM]], "x")</f>
        <v>0.16258198136002763</v>
      </c>
      <c r="BA183" s="3" t="str">
        <f xml:space="preserve"> IFERROR(ABS(Table1[[#This Row],[ROA 2013]]-Table1[[#This Row],[ROA 2012]]), "x")</f>
        <v>x</v>
      </c>
      <c r="BB183" s="3" t="str">
        <f xml:space="preserve"> IFERROR(ABS(Table1[[#This Row],[ROA 2014]]-Table1[[#This Row],[ROA 2013]]), "x")</f>
        <v>x</v>
      </c>
      <c r="BC183" s="3" t="str">
        <f xml:space="preserve"> IFERROR(ABS(Table1[[#This Row],[ROA 2015]]-Table1[[#This Row],[ROA 2014]]), "x")</f>
        <v>x</v>
      </c>
      <c r="BD183" s="3" t="str">
        <f xml:space="preserve"> IFERROR(ABS(Table1[[#This Row],[ROA 2016]]-Table1[[#This Row],[ROA 2015]]), "x")</f>
        <v>x</v>
      </c>
      <c r="BE183" s="3" t="str">
        <f xml:space="preserve"> IFERROR(ABS(Table1[[#This Row],[ROA 2017]]-Table1[[#This Row],[ROA 2016]]), "x")</f>
        <v>x</v>
      </c>
      <c r="BF183" s="3" t="str">
        <f xml:space="preserve"> IFERROR(ABS(Table1[[#This Row],[ROA 2018]]-Table1[[#This Row],[ROA 2017]]), "x")</f>
        <v>x</v>
      </c>
      <c r="BG183" s="3">
        <f xml:space="preserve"> IFERROR(ABS(Table1[[#This Row],[ROA 2019]]-Table1[[#This Row],[ROA 2018]]), "x")</f>
        <v>5.8545150021430487E-2</v>
      </c>
      <c r="BH183" s="3">
        <f xml:space="preserve"> IFERROR(ABS(Table1[[#This Row],[ROA 2020]]-Table1[[#This Row],[ROA 2019]]), "x")</f>
        <v>4.9123028856014606E-2</v>
      </c>
      <c r="BI183" s="3">
        <f xml:space="preserve"> IFERROR(ABS(Table1[[#This Row],[ROA 2021]]-Table1[[#This Row],[ROA 2020]]), "x")</f>
        <v>5.70672646202805E-2</v>
      </c>
      <c r="BJ183" s="3">
        <f xml:space="preserve"> IFERROR(AVERAGE(Table1[[#This Row],[ROA 2013-2012]:[ROA 2021-2020]]), "x")</f>
        <v>5.4911814499241866E-2</v>
      </c>
      <c r="BK183" s="3">
        <f>IFERROR(AVERAGE(Table1[[#This Row],[ROA 2012]:[ROA 2021]]), "x")</f>
        <v>0.12103482146018467</v>
      </c>
      <c r="BN183" s="1">
        <f>SUM(Table1[[#This Row],[B/M Rank]:[ROA Rank]])</f>
        <v>0</v>
      </c>
    </row>
    <row r="184" spans="1:66" x14ac:dyDescent="0.25">
      <c r="A184" s="1" t="s">
        <v>942</v>
      </c>
      <c r="B184" s="1" t="s">
        <v>943</v>
      </c>
      <c r="C184" s="1" t="s">
        <v>299</v>
      </c>
      <c r="D184" s="1" t="s">
        <v>300</v>
      </c>
      <c r="E184" s="1" t="s">
        <v>102</v>
      </c>
      <c r="F184" s="1">
        <v>394.03</v>
      </c>
      <c r="G184" s="19"/>
      <c r="H184" s="19"/>
      <c r="I184" s="19"/>
      <c r="J184" s="19"/>
      <c r="K184" s="1"/>
      <c r="L184" s="19"/>
      <c r="M184" s="1">
        <v>2012</v>
      </c>
      <c r="N184" s="1">
        <v>8.3000000000000007</v>
      </c>
      <c r="O184" s="1">
        <v>7.9</v>
      </c>
      <c r="P184" s="1">
        <v>14.6</v>
      </c>
      <c r="Q184" s="1">
        <v>25.4</v>
      </c>
      <c r="R184" s="1">
        <v>30.3</v>
      </c>
      <c r="S184" s="1">
        <v>33</v>
      </c>
      <c r="T184" s="1">
        <v>40.299999999999997</v>
      </c>
      <c r="U184" s="1">
        <v>43.1</v>
      </c>
      <c r="V184" s="1">
        <v>50.6</v>
      </c>
      <c r="W184" s="1">
        <v>56.2</v>
      </c>
      <c r="X184" s="1">
        <v>56.2</v>
      </c>
      <c r="Z184" s="3">
        <f xml:space="preserve"> IFERROR(AVEDEV(Table1[[#This Row],[GP 2012]:[GP 2021]]) / Table1[[#This Row],[Avg GP]], "x")</f>
        <v>0.4413948982886664</v>
      </c>
      <c r="AA184" s="2">
        <f xml:space="preserve"> IFERROR(AVERAGE(Table1[[#This Row],[GP 2012]:[GP 2021]]), "x")</f>
        <v>30.97</v>
      </c>
      <c r="AB184" s="11">
        <f>Table1[Equity]/Table1[Market Capital]</f>
        <v>0.50072329518057002</v>
      </c>
      <c r="AC184" s="1">
        <v>72.599999999999994</v>
      </c>
      <c r="AD184" s="1">
        <v>107.2</v>
      </c>
      <c r="AE184" s="1">
        <v>207.8</v>
      </c>
      <c r="AF184" s="1">
        <v>264.7</v>
      </c>
      <c r="AG184" s="1">
        <v>285.10000000000002</v>
      </c>
      <c r="AH184" s="1">
        <v>294.39999999999998</v>
      </c>
      <c r="AI184" s="1">
        <v>345</v>
      </c>
      <c r="AJ184" s="1">
        <v>401.3</v>
      </c>
      <c r="AK184" s="1">
        <v>458.5</v>
      </c>
      <c r="AL184" s="1">
        <v>507.9</v>
      </c>
      <c r="AM184" s="1">
        <v>507.9</v>
      </c>
      <c r="AN184" s="1">
        <v>197.3</v>
      </c>
      <c r="AO184" s="3">
        <f xml:space="preserve"> IFERROR(Table1[[#This Row],[GP 2012]]/Table1[[#This Row],[Total Assets 2012]], "x")</f>
        <v>0.11432506887052343</v>
      </c>
      <c r="AP184" s="3">
        <f xml:space="preserve"> IFERROR(Table1[[#This Row],[GP 2013]]/Table1[[#This Row],[Total Assets 2013]], "x")</f>
        <v>7.3694029850746273E-2</v>
      </c>
      <c r="AQ184" s="3">
        <f xml:space="preserve"> IFERROR(Table1[[#This Row],[GP 2014]]/Table1[[#This Row],[Total Assets 2014]], "x")</f>
        <v>7.0259865255052928E-2</v>
      </c>
      <c r="AR184" s="3">
        <f xml:space="preserve"> IFERROR(Table1[[#This Row],[GP 2015]]/Table1[[#This Row],[Total Assets 2015]], "x")</f>
        <v>9.5957687948621084E-2</v>
      </c>
      <c r="AS184" s="3">
        <f xml:space="preserve"> IFERROR(Table1[[#This Row],[GP 2016]]/Table1[[#This Row],[Total Assets 2016]], "x")</f>
        <v>0.10627849877236056</v>
      </c>
      <c r="AT184" s="3">
        <f xml:space="preserve"> IFERROR(Table1[[#This Row],[GP 2017]]/Table1[[#This Row],[Total Assets 2017]], "x")</f>
        <v>0.11209239130434784</v>
      </c>
      <c r="AU184" s="3">
        <f xml:space="preserve"> IFERROR(Table1[[#This Row],[GP 2018]]/Table1[[#This Row],[Total Assets 2018]], "x")</f>
        <v>0.11681159420289854</v>
      </c>
      <c r="AV184" s="3">
        <f xml:space="preserve"> IFERROR(Table1[[#This Row],[GP 2019]]/Table1[[#This Row],[Total Assets 2019]], "x")</f>
        <v>0.10740094692250186</v>
      </c>
      <c r="AW184" s="3">
        <f xml:space="preserve"> IFERROR(Table1[[#This Row],[GP 2020]]/Table1[[#This Row],[Total Assets 2020]], "x")</f>
        <v>0.11035986913849509</v>
      </c>
      <c r="AX184" s="3">
        <f xml:space="preserve"> IFERROR(Table1[[#This Row],[GP 2021]]/Table1[[#This Row],[Total Assets 2021]], "x")</f>
        <v>0.11065170309115968</v>
      </c>
      <c r="AY184" s="3">
        <f xml:space="preserve"> IFERROR(Table1[[#This Row],[GP TTM]]/Table1[[#This Row],[Total Assets TTM]], "x")</f>
        <v>0.11065170309115968</v>
      </c>
      <c r="BA184" s="3">
        <f xml:space="preserve"> IFERROR(ABS(Table1[[#This Row],[ROA 2013]]-Table1[[#This Row],[ROA 2012]]), "x")</f>
        <v>4.063103901977716E-2</v>
      </c>
      <c r="BB184" s="3">
        <f xml:space="preserve"> IFERROR(ABS(Table1[[#This Row],[ROA 2014]]-Table1[[#This Row],[ROA 2013]]), "x")</f>
        <v>3.4341645956933453E-3</v>
      </c>
      <c r="BC184" s="3">
        <f xml:space="preserve"> IFERROR(ABS(Table1[[#This Row],[ROA 2015]]-Table1[[#This Row],[ROA 2014]]), "x")</f>
        <v>2.5697822693568156E-2</v>
      </c>
      <c r="BD184" s="3">
        <f xml:space="preserve"> IFERROR(ABS(Table1[[#This Row],[ROA 2016]]-Table1[[#This Row],[ROA 2015]]), "x")</f>
        <v>1.0320810823739479E-2</v>
      </c>
      <c r="BE184" s="3">
        <f xml:space="preserve"> IFERROR(ABS(Table1[[#This Row],[ROA 2017]]-Table1[[#This Row],[ROA 2016]]), "x")</f>
        <v>5.8138925319872747E-3</v>
      </c>
      <c r="BF184" s="3">
        <f xml:space="preserve"> IFERROR(ABS(Table1[[#This Row],[ROA 2018]]-Table1[[#This Row],[ROA 2017]]), "x")</f>
        <v>4.7192028985506979E-3</v>
      </c>
      <c r="BG184" s="3">
        <f xml:space="preserve"> IFERROR(ABS(Table1[[#This Row],[ROA 2019]]-Table1[[#This Row],[ROA 2018]]), "x")</f>
        <v>9.4106472803966723E-3</v>
      </c>
      <c r="BH184" s="3">
        <f xml:space="preserve"> IFERROR(ABS(Table1[[#This Row],[ROA 2020]]-Table1[[#This Row],[ROA 2019]]), "x")</f>
        <v>2.958922215993226E-3</v>
      </c>
      <c r="BI184" s="3">
        <f xml:space="preserve"> IFERROR(ABS(Table1[[#This Row],[ROA 2021]]-Table1[[#This Row],[ROA 2020]]), "x")</f>
        <v>2.9183395266459133E-4</v>
      </c>
      <c r="BJ184" s="3">
        <f xml:space="preserve"> IFERROR(AVERAGE(Table1[[#This Row],[ROA 2013-2012]:[ROA 2021-2020]]), "x")</f>
        <v>1.1475370668041178E-2</v>
      </c>
      <c r="BK184" s="3">
        <f>IFERROR(AVERAGE(Table1[[#This Row],[ROA 2012]:[ROA 2021]]), "x")</f>
        <v>0.10178316553567072</v>
      </c>
      <c r="BN184" s="1">
        <f>SUM(Table1[[#This Row],[B/M Rank]:[ROA Rank]])</f>
        <v>0</v>
      </c>
    </row>
    <row r="185" spans="1:66" x14ac:dyDescent="0.25">
      <c r="A185" s="1" t="s">
        <v>411</v>
      </c>
      <c r="B185" s="1" t="s">
        <v>412</v>
      </c>
      <c r="C185" s="1" t="s">
        <v>410</v>
      </c>
      <c r="D185" s="1" t="s">
        <v>263</v>
      </c>
      <c r="E185" s="1" t="s">
        <v>102</v>
      </c>
      <c r="F185" s="1">
        <v>396.23</v>
      </c>
      <c r="G185" s="19"/>
      <c r="H185" s="19"/>
      <c r="I185" s="19"/>
      <c r="J185" s="19"/>
      <c r="K185" s="1"/>
      <c r="L185" s="19"/>
      <c r="M185" s="1">
        <v>2012</v>
      </c>
      <c r="N185" s="1">
        <v>206.7</v>
      </c>
      <c r="O185" s="1">
        <v>287.5</v>
      </c>
      <c r="P185" s="1">
        <v>240.4</v>
      </c>
      <c r="Q185" s="1">
        <v>255.4</v>
      </c>
      <c r="R185" s="1">
        <v>350.6</v>
      </c>
      <c r="S185" s="1">
        <v>379.8</v>
      </c>
      <c r="T185" s="1">
        <v>515.9</v>
      </c>
      <c r="U185" s="1">
        <v>431.9</v>
      </c>
      <c r="V185" s="1">
        <v>388</v>
      </c>
      <c r="W185" s="1">
        <v>330</v>
      </c>
      <c r="X185" s="1">
        <v>397.6</v>
      </c>
      <c r="Z185" s="3">
        <f xml:space="preserve"> IFERROR(AVEDEV(Table1[[#This Row],[GP 2012]:[GP 2021]]) / Table1[[#This Row],[Avg GP]], "x")</f>
        <v>0.22036501092670252</v>
      </c>
      <c r="AA185" s="2">
        <f xml:space="preserve"> IFERROR(AVERAGE(Table1[[#This Row],[GP 2012]:[GP 2021]]), "x")</f>
        <v>338.62</v>
      </c>
      <c r="AB185" s="11">
        <f>Table1[Equity]/Table1[Market Capital]</f>
        <v>0.82376397546879332</v>
      </c>
      <c r="AC185" s="1">
        <v>248.7</v>
      </c>
      <c r="AD185" s="1">
        <v>302.39999999999998</v>
      </c>
      <c r="AE185" s="1">
        <v>292.3</v>
      </c>
      <c r="AF185" s="1">
        <v>386.5</v>
      </c>
      <c r="AG185" s="1">
        <v>424.5</v>
      </c>
      <c r="AH185" s="1">
        <v>478.6</v>
      </c>
      <c r="AI185" s="1">
        <v>485.6</v>
      </c>
      <c r="AJ185" s="1">
        <v>500.1</v>
      </c>
      <c r="AK185" s="1">
        <v>518</v>
      </c>
      <c r="AL185" s="1">
        <v>450.5</v>
      </c>
      <c r="AM185" s="1">
        <v>514.4</v>
      </c>
      <c r="AN185" s="1">
        <v>326.39999999999998</v>
      </c>
      <c r="AO185" s="3">
        <f xml:space="preserve"> IFERROR(Table1[[#This Row],[GP 2012]]/Table1[[#This Row],[Total Assets 2012]], "x")</f>
        <v>0.83112183353437874</v>
      </c>
      <c r="AP185" s="3">
        <f xml:space="preserve"> IFERROR(Table1[[#This Row],[GP 2013]]/Table1[[#This Row],[Total Assets 2013]], "x")</f>
        <v>0.95072751322751325</v>
      </c>
      <c r="AQ185" s="3">
        <f xml:space="preserve"> IFERROR(Table1[[#This Row],[GP 2014]]/Table1[[#This Row],[Total Assets 2014]], "x")</f>
        <v>0.82244269586041741</v>
      </c>
      <c r="AR185" s="3">
        <f xml:space="preserve"> IFERROR(Table1[[#This Row],[GP 2015]]/Table1[[#This Row],[Total Assets 2015]], "x")</f>
        <v>0.66080206985769729</v>
      </c>
      <c r="AS185" s="3">
        <f xml:space="preserve"> IFERROR(Table1[[#This Row],[GP 2016]]/Table1[[#This Row],[Total Assets 2016]], "x")</f>
        <v>0.8259128386336867</v>
      </c>
      <c r="AT185" s="3">
        <f xml:space="preserve"> IFERROR(Table1[[#This Row],[GP 2017]]/Table1[[#This Row],[Total Assets 2017]], "x")</f>
        <v>0.79356456330965319</v>
      </c>
      <c r="AU185" s="3">
        <f xml:space="preserve"> IFERROR(Table1[[#This Row],[GP 2018]]/Table1[[#This Row],[Total Assets 2018]], "x")</f>
        <v>1.0623970345963756</v>
      </c>
      <c r="AV185" s="3">
        <f xml:space="preserve"> IFERROR(Table1[[#This Row],[GP 2019]]/Table1[[#This Row],[Total Assets 2019]], "x")</f>
        <v>0.86362727454509092</v>
      </c>
      <c r="AW185" s="3">
        <f xml:space="preserve"> IFERROR(Table1[[#This Row],[GP 2020]]/Table1[[#This Row],[Total Assets 2020]], "x")</f>
        <v>0.74903474903474898</v>
      </c>
      <c r="AX185" s="3">
        <f xml:space="preserve"> IFERROR(Table1[[#This Row],[GP 2021]]/Table1[[#This Row],[Total Assets 2021]], "x")</f>
        <v>0.73251942286348504</v>
      </c>
      <c r="AY185" s="3">
        <f xml:space="preserve"> IFERROR(Table1[[#This Row],[GP TTM]]/Table1[[#This Row],[Total Assets TTM]], "x")</f>
        <v>0.77293934681181964</v>
      </c>
      <c r="BA185" s="3">
        <f xml:space="preserve"> IFERROR(ABS(Table1[[#This Row],[ROA 2013]]-Table1[[#This Row],[ROA 2012]]), "x")</f>
        <v>0.11960567969313451</v>
      </c>
      <c r="BB185" s="3">
        <f xml:space="preserve"> IFERROR(ABS(Table1[[#This Row],[ROA 2014]]-Table1[[#This Row],[ROA 2013]]), "x")</f>
        <v>0.12828481736709585</v>
      </c>
      <c r="BC185" s="3">
        <f xml:space="preserve"> IFERROR(ABS(Table1[[#This Row],[ROA 2015]]-Table1[[#This Row],[ROA 2014]]), "x")</f>
        <v>0.16164062600272011</v>
      </c>
      <c r="BD185" s="3">
        <f xml:space="preserve"> IFERROR(ABS(Table1[[#This Row],[ROA 2016]]-Table1[[#This Row],[ROA 2015]]), "x")</f>
        <v>0.1651107687759894</v>
      </c>
      <c r="BE185" s="3">
        <f xml:space="preserve"> IFERROR(ABS(Table1[[#This Row],[ROA 2017]]-Table1[[#This Row],[ROA 2016]]), "x")</f>
        <v>3.2348275324033504E-2</v>
      </c>
      <c r="BF185" s="3">
        <f xml:space="preserve"> IFERROR(ABS(Table1[[#This Row],[ROA 2018]]-Table1[[#This Row],[ROA 2017]]), "x")</f>
        <v>0.26883247128672239</v>
      </c>
      <c r="BG185" s="3">
        <f xml:space="preserve"> IFERROR(ABS(Table1[[#This Row],[ROA 2019]]-Table1[[#This Row],[ROA 2018]]), "x")</f>
        <v>0.19876976005128466</v>
      </c>
      <c r="BH185" s="3">
        <f xml:space="preserve"> IFERROR(ABS(Table1[[#This Row],[ROA 2020]]-Table1[[#This Row],[ROA 2019]]), "x")</f>
        <v>0.11459252551034194</v>
      </c>
      <c r="BI185" s="3">
        <f xml:space="preserve"> IFERROR(ABS(Table1[[#This Row],[ROA 2021]]-Table1[[#This Row],[ROA 2020]]), "x")</f>
        <v>1.6515326171263944E-2</v>
      </c>
      <c r="BJ185" s="3">
        <f xml:space="preserve"> IFERROR(AVERAGE(Table1[[#This Row],[ROA 2013-2012]:[ROA 2021-2020]]), "x")</f>
        <v>0.13396669446473183</v>
      </c>
      <c r="BK185" s="3">
        <f>IFERROR(AVERAGE(Table1[[#This Row],[ROA 2012]:[ROA 2021]]), "x")</f>
        <v>0.82921499954630451</v>
      </c>
      <c r="BN185" s="1">
        <f>SUM(Table1[[#This Row],[B/M Rank]:[ROA Rank]])</f>
        <v>0</v>
      </c>
    </row>
    <row r="186" spans="1:66" x14ac:dyDescent="0.25">
      <c r="A186" s="1" t="s">
        <v>823</v>
      </c>
      <c r="B186" s="1" t="s">
        <v>824</v>
      </c>
      <c r="C186" s="1" t="s">
        <v>115</v>
      </c>
      <c r="D186" s="1" t="s">
        <v>116</v>
      </c>
      <c r="E186" s="1" t="s">
        <v>102</v>
      </c>
      <c r="F186" s="1">
        <v>398.27</v>
      </c>
      <c r="G186" s="19"/>
      <c r="H186" s="19"/>
      <c r="I186" s="19"/>
      <c r="J186" s="19"/>
      <c r="K186" s="1"/>
      <c r="L186" s="19"/>
      <c r="M186" s="1">
        <v>2012</v>
      </c>
      <c r="N186" s="1">
        <v>48.1</v>
      </c>
      <c r="O186" s="1">
        <v>40.6</v>
      </c>
      <c r="P186" s="1">
        <v>55.6</v>
      </c>
      <c r="Q186" s="1">
        <v>54.1</v>
      </c>
      <c r="R186" s="1">
        <v>55</v>
      </c>
      <c r="S186" s="1">
        <v>63.7</v>
      </c>
      <c r="T186" s="1">
        <v>72.400000000000006</v>
      </c>
      <c r="U186" s="1">
        <v>79.400000000000006</v>
      </c>
      <c r="V186" s="1">
        <v>87</v>
      </c>
      <c r="W186" s="1">
        <v>97.7</v>
      </c>
      <c r="X186" s="1">
        <v>97.7</v>
      </c>
      <c r="Z186" s="3">
        <f xml:space="preserve"> IFERROR(AVEDEV(Table1[[#This Row],[GP 2012]:[GP 2021]]) / Table1[[#This Row],[Avg GP]], "x")</f>
        <v>0.22968176254589964</v>
      </c>
      <c r="AA186" s="2">
        <f xml:space="preserve"> IFERROR(AVERAGE(Table1[[#This Row],[GP 2012]:[GP 2021]]), "x")</f>
        <v>65.36</v>
      </c>
      <c r="AB186" s="11">
        <f>Table1[Equity]/Table1[Market Capital]</f>
        <v>0.23727621964998621</v>
      </c>
      <c r="AC186" s="1">
        <v>94.7</v>
      </c>
      <c r="AD186" s="1">
        <v>88.6</v>
      </c>
      <c r="AE186" s="1">
        <v>92.6</v>
      </c>
      <c r="AF186" s="1">
        <v>95.9</v>
      </c>
      <c r="AG186" s="1">
        <v>111.4</v>
      </c>
      <c r="AH186" s="1">
        <v>116.3</v>
      </c>
      <c r="AI186" s="1">
        <v>124.8</v>
      </c>
      <c r="AJ186" s="1">
        <v>140.9</v>
      </c>
      <c r="AK186" s="1">
        <v>146.6</v>
      </c>
      <c r="AL186" s="1">
        <v>169.7</v>
      </c>
      <c r="AM186" s="1">
        <v>169.7</v>
      </c>
      <c r="AN186" s="1">
        <v>94.5</v>
      </c>
      <c r="AO186" s="3">
        <f xml:space="preserve"> IFERROR(Table1[[#This Row],[GP 2012]]/Table1[[#This Row],[Total Assets 2012]], "x")</f>
        <v>0.50791974656810979</v>
      </c>
      <c r="AP186" s="3">
        <f xml:space="preserve"> IFERROR(Table1[[#This Row],[GP 2013]]/Table1[[#This Row],[Total Assets 2013]], "x")</f>
        <v>0.45823927765237027</v>
      </c>
      <c r="AQ186" s="3">
        <f xml:space="preserve"> IFERROR(Table1[[#This Row],[GP 2014]]/Table1[[#This Row],[Total Assets 2014]], "x")</f>
        <v>0.60043196544276467</v>
      </c>
      <c r="AR186" s="3">
        <f xml:space="preserve"> IFERROR(Table1[[#This Row],[GP 2015]]/Table1[[#This Row],[Total Assets 2015]], "x")</f>
        <v>0.56412930135557871</v>
      </c>
      <c r="AS186" s="3">
        <f xml:space="preserve"> IFERROR(Table1[[#This Row],[GP 2016]]/Table1[[#This Row],[Total Assets 2016]], "x")</f>
        <v>0.49371633752244165</v>
      </c>
      <c r="AT186" s="3">
        <f xml:space="preserve"> IFERROR(Table1[[#This Row],[GP 2017]]/Table1[[#This Row],[Total Assets 2017]], "x")</f>
        <v>0.5477214101461737</v>
      </c>
      <c r="AU186" s="3">
        <f xml:space="preserve"> IFERROR(Table1[[#This Row],[GP 2018]]/Table1[[#This Row],[Total Assets 2018]], "x")</f>
        <v>0.58012820512820518</v>
      </c>
      <c r="AV186" s="3">
        <f xml:space="preserve"> IFERROR(Table1[[#This Row],[GP 2019]]/Table1[[#This Row],[Total Assets 2019]], "x")</f>
        <v>0.56352022711142657</v>
      </c>
      <c r="AW186" s="3">
        <f xml:space="preserve"> IFERROR(Table1[[#This Row],[GP 2020]]/Table1[[#This Row],[Total Assets 2020]], "x")</f>
        <v>0.59345156889495232</v>
      </c>
      <c r="AX186" s="3">
        <f xml:space="preserve"> IFERROR(Table1[[#This Row],[GP 2021]]/Table1[[#This Row],[Total Assets 2021]], "x")</f>
        <v>0.57572186210960519</v>
      </c>
      <c r="AY186" s="3">
        <f xml:space="preserve"> IFERROR(Table1[[#This Row],[GP TTM]]/Table1[[#This Row],[Total Assets TTM]], "x")</f>
        <v>0.57572186210960519</v>
      </c>
      <c r="BA186" s="3">
        <f xml:space="preserve"> IFERROR(ABS(Table1[[#This Row],[ROA 2013]]-Table1[[#This Row],[ROA 2012]]), "x")</f>
        <v>4.9680468915739517E-2</v>
      </c>
      <c r="BB186" s="3">
        <f xml:space="preserve"> IFERROR(ABS(Table1[[#This Row],[ROA 2014]]-Table1[[#This Row],[ROA 2013]]), "x")</f>
        <v>0.1421926877903944</v>
      </c>
      <c r="BC186" s="3">
        <f xml:space="preserve"> IFERROR(ABS(Table1[[#This Row],[ROA 2015]]-Table1[[#This Row],[ROA 2014]]), "x")</f>
        <v>3.6302664087185965E-2</v>
      </c>
      <c r="BD186" s="3">
        <f xml:space="preserve"> IFERROR(ABS(Table1[[#This Row],[ROA 2016]]-Table1[[#This Row],[ROA 2015]]), "x")</f>
        <v>7.0412963833137054E-2</v>
      </c>
      <c r="BE186" s="3">
        <f xml:space="preserve"> IFERROR(ABS(Table1[[#This Row],[ROA 2017]]-Table1[[#This Row],[ROA 2016]]), "x")</f>
        <v>5.4005072623732053E-2</v>
      </c>
      <c r="BF186" s="3">
        <f xml:space="preserve"> IFERROR(ABS(Table1[[#This Row],[ROA 2018]]-Table1[[#This Row],[ROA 2017]]), "x")</f>
        <v>3.2406794982031473E-2</v>
      </c>
      <c r="BG186" s="3">
        <f xml:space="preserve"> IFERROR(ABS(Table1[[#This Row],[ROA 2019]]-Table1[[#This Row],[ROA 2018]]), "x")</f>
        <v>1.6607978016778602E-2</v>
      </c>
      <c r="BH186" s="3">
        <f xml:space="preserve"> IFERROR(ABS(Table1[[#This Row],[ROA 2020]]-Table1[[#This Row],[ROA 2019]]), "x")</f>
        <v>2.9931341783525744E-2</v>
      </c>
      <c r="BI186" s="3">
        <f xml:space="preserve"> IFERROR(ABS(Table1[[#This Row],[ROA 2021]]-Table1[[#This Row],[ROA 2020]]), "x")</f>
        <v>1.7729706785347132E-2</v>
      </c>
      <c r="BJ186" s="3">
        <f xml:space="preserve"> IFERROR(AVERAGE(Table1[[#This Row],[ROA 2013-2012]:[ROA 2021-2020]]), "x")</f>
        <v>4.9918853201985774E-2</v>
      </c>
      <c r="BK186" s="3">
        <f>IFERROR(AVERAGE(Table1[[#This Row],[ROA 2012]:[ROA 2021]]), "x")</f>
        <v>0.5484979901931627</v>
      </c>
      <c r="BN186" s="1">
        <f>SUM(Table1[[#This Row],[B/M Rank]:[ROA Rank]])</f>
        <v>0</v>
      </c>
    </row>
    <row r="187" spans="1:66" x14ac:dyDescent="0.25">
      <c r="A187" s="1" t="s">
        <v>872</v>
      </c>
      <c r="B187" s="1" t="s">
        <v>873</v>
      </c>
      <c r="C187" s="1" t="s">
        <v>240</v>
      </c>
      <c r="D187" s="1" t="s">
        <v>116</v>
      </c>
      <c r="E187" s="1" t="s">
        <v>102</v>
      </c>
      <c r="F187" s="1">
        <v>401.91</v>
      </c>
      <c r="G187" s="19"/>
      <c r="H187" s="19"/>
      <c r="I187" s="19"/>
      <c r="J187" s="19"/>
      <c r="K187" s="1"/>
      <c r="L187" s="19"/>
      <c r="M187" s="1" t="s">
        <v>1031</v>
      </c>
      <c r="N187" s="1">
        <v>123.2</v>
      </c>
      <c r="O187" s="1">
        <v>132.9</v>
      </c>
      <c r="P187" s="1">
        <v>143.80000000000001</v>
      </c>
      <c r="Q187" s="1">
        <v>157.19999999999999</v>
      </c>
      <c r="R187" s="1">
        <v>174.8</v>
      </c>
      <c r="S187" s="1">
        <v>189.7</v>
      </c>
      <c r="T187" s="1">
        <v>207.7</v>
      </c>
      <c r="U187" s="1">
        <v>220.6</v>
      </c>
      <c r="V187" s="1">
        <v>222.5</v>
      </c>
      <c r="W187" s="1">
        <v>255.5</v>
      </c>
      <c r="X187" s="1">
        <v>255.5</v>
      </c>
      <c r="Z187" s="3">
        <f xml:space="preserve"> IFERROR(AVEDEV(Table1[[#This Row],[GP 2012]:[GP 2021]]) / Table1[[#This Row],[Avg GP]], "x")</f>
        <v>0.19919032769845174</v>
      </c>
      <c r="AA187" s="2">
        <f xml:space="preserve"> IFERROR(AVERAGE(Table1[[#This Row],[GP 2012]:[GP 2021]]), "x")</f>
        <v>182.79000000000002</v>
      </c>
      <c r="AB187" s="11">
        <f>Table1[Equity]/Table1[Market Capital]</f>
        <v>0.32295787614142468</v>
      </c>
      <c r="AC187" s="1">
        <v>103.6</v>
      </c>
      <c r="AD187" s="1">
        <v>121.6</v>
      </c>
      <c r="AE187" s="1">
        <v>134.9</v>
      </c>
      <c r="AF187" s="1">
        <v>143.19999999999999</v>
      </c>
      <c r="AG187" s="1">
        <v>183.7</v>
      </c>
      <c r="AH187" s="1">
        <v>194.6</v>
      </c>
      <c r="AI187" s="1">
        <v>198</v>
      </c>
      <c r="AJ187" s="1">
        <v>272.10000000000002</v>
      </c>
      <c r="AK187" s="1">
        <v>277.60000000000002</v>
      </c>
      <c r="AL187" s="1">
        <v>315.7</v>
      </c>
      <c r="AM187" s="1">
        <v>315.7</v>
      </c>
      <c r="AN187" s="1">
        <v>129.80000000000001</v>
      </c>
      <c r="AO187" s="3">
        <f xml:space="preserve"> IFERROR(Table1[[#This Row],[GP 2012]]/Table1[[#This Row],[Total Assets 2012]], "x")</f>
        <v>1.1891891891891893</v>
      </c>
      <c r="AP187" s="3">
        <f xml:space="preserve"> IFERROR(Table1[[#This Row],[GP 2013]]/Table1[[#This Row],[Total Assets 2013]], "x")</f>
        <v>1.0929276315789476</v>
      </c>
      <c r="AQ187" s="3">
        <f xml:space="preserve"> IFERROR(Table1[[#This Row],[GP 2014]]/Table1[[#This Row],[Total Assets 2014]], "x")</f>
        <v>1.0659747961452928</v>
      </c>
      <c r="AR187" s="3">
        <f xml:space="preserve"> IFERROR(Table1[[#This Row],[GP 2015]]/Table1[[#This Row],[Total Assets 2015]], "x")</f>
        <v>1.0977653631284916</v>
      </c>
      <c r="AS187" s="3">
        <f xml:space="preserve"> IFERROR(Table1[[#This Row],[GP 2016]]/Table1[[#This Row],[Total Assets 2016]], "x")</f>
        <v>0.95155144256940671</v>
      </c>
      <c r="AT187" s="3">
        <f xml:space="preserve"> IFERROR(Table1[[#This Row],[GP 2017]]/Table1[[#This Row],[Total Assets 2017]], "x")</f>
        <v>0.97482014388489202</v>
      </c>
      <c r="AU187" s="3">
        <f xml:space="preserve"> IFERROR(Table1[[#This Row],[GP 2018]]/Table1[[#This Row],[Total Assets 2018]], "x")</f>
        <v>1.0489898989898989</v>
      </c>
      <c r="AV187" s="3">
        <f xml:space="preserve"> IFERROR(Table1[[#This Row],[GP 2019]]/Table1[[#This Row],[Total Assets 2019]], "x")</f>
        <v>0.8107313487688349</v>
      </c>
      <c r="AW187" s="3">
        <f xml:space="preserve"> IFERROR(Table1[[#This Row],[GP 2020]]/Table1[[#This Row],[Total Assets 2020]], "x")</f>
        <v>0.80151296829971175</v>
      </c>
      <c r="AX187" s="3">
        <f xml:space="preserve"> IFERROR(Table1[[#This Row],[GP 2021]]/Table1[[#This Row],[Total Assets 2021]], "x")</f>
        <v>0.80931263858093128</v>
      </c>
      <c r="AY187" s="3">
        <f xml:space="preserve"> IFERROR(Table1[[#This Row],[GP TTM]]/Table1[[#This Row],[Total Assets TTM]], "x")</f>
        <v>0.80931263858093128</v>
      </c>
      <c r="BA187" s="3">
        <f xml:space="preserve"> IFERROR(ABS(Table1[[#This Row],[ROA 2013]]-Table1[[#This Row],[ROA 2012]]), "x")</f>
        <v>9.6261557610241688E-2</v>
      </c>
      <c r="BB187" s="3">
        <f xml:space="preserve"> IFERROR(ABS(Table1[[#This Row],[ROA 2014]]-Table1[[#This Row],[ROA 2013]]), "x")</f>
        <v>2.6952835433654787E-2</v>
      </c>
      <c r="BC187" s="3">
        <f xml:space="preserve"> IFERROR(ABS(Table1[[#This Row],[ROA 2015]]-Table1[[#This Row],[ROA 2014]]), "x")</f>
        <v>3.179056698319882E-2</v>
      </c>
      <c r="BD187" s="3">
        <f xml:space="preserve"> IFERROR(ABS(Table1[[#This Row],[ROA 2016]]-Table1[[#This Row],[ROA 2015]]), "x")</f>
        <v>0.14621392055908489</v>
      </c>
      <c r="BE187" s="3">
        <f xml:space="preserve"> IFERROR(ABS(Table1[[#This Row],[ROA 2017]]-Table1[[#This Row],[ROA 2016]]), "x")</f>
        <v>2.3268701315485307E-2</v>
      </c>
      <c r="BF187" s="3">
        <f xml:space="preserve"> IFERROR(ABS(Table1[[#This Row],[ROA 2018]]-Table1[[#This Row],[ROA 2017]]), "x")</f>
        <v>7.4169755105006896E-2</v>
      </c>
      <c r="BG187" s="3">
        <f xml:space="preserve"> IFERROR(ABS(Table1[[#This Row],[ROA 2019]]-Table1[[#This Row],[ROA 2018]]), "x")</f>
        <v>0.23825855022106401</v>
      </c>
      <c r="BH187" s="3">
        <f xml:space="preserve"> IFERROR(ABS(Table1[[#This Row],[ROA 2020]]-Table1[[#This Row],[ROA 2019]]), "x")</f>
        <v>9.2183804691231552E-3</v>
      </c>
      <c r="BI187" s="3">
        <f xml:space="preserve"> IFERROR(ABS(Table1[[#This Row],[ROA 2021]]-Table1[[#This Row],[ROA 2020]]), "x")</f>
        <v>7.7996702812195284E-3</v>
      </c>
      <c r="BJ187" s="3">
        <f xml:space="preserve"> IFERROR(AVERAGE(Table1[[#This Row],[ROA 2013-2012]:[ROA 2021-2020]]), "x")</f>
        <v>7.2659326442008787E-2</v>
      </c>
      <c r="BK187" s="3">
        <f>IFERROR(AVERAGE(Table1[[#This Row],[ROA 2012]:[ROA 2021]]), "x")</f>
        <v>0.98427754211355956</v>
      </c>
      <c r="BN187" s="1">
        <f>SUM(Table1[[#This Row],[B/M Rank]:[ROA Rank]])</f>
        <v>0</v>
      </c>
    </row>
    <row r="188" spans="1:66" x14ac:dyDescent="0.25">
      <c r="A188" s="1" t="s">
        <v>423</v>
      </c>
      <c r="B188" s="1" t="s">
        <v>424</v>
      </c>
      <c r="C188" s="1" t="s">
        <v>109</v>
      </c>
      <c r="D188" s="1" t="s">
        <v>110</v>
      </c>
      <c r="E188" s="1" t="s">
        <v>102</v>
      </c>
      <c r="F188" s="1">
        <v>404.08</v>
      </c>
      <c r="G188" s="19"/>
      <c r="H188" s="19"/>
      <c r="I188" s="19"/>
      <c r="J188" s="19"/>
      <c r="K188" s="1"/>
      <c r="L188" s="19"/>
      <c r="M188" s="1">
        <v>2012</v>
      </c>
      <c r="N188" s="1">
        <v>52.5</v>
      </c>
      <c r="O188" s="1">
        <v>60.3</v>
      </c>
      <c r="P188" s="1">
        <v>56.7</v>
      </c>
      <c r="Q188" s="1">
        <v>67.2</v>
      </c>
      <c r="R188" s="1">
        <v>83.5</v>
      </c>
      <c r="S188" s="1">
        <v>92.3</v>
      </c>
      <c r="T188" s="1">
        <v>112.5</v>
      </c>
      <c r="U188" s="1">
        <v>36.299999999999997</v>
      </c>
      <c r="V188" s="1">
        <v>45.3</v>
      </c>
      <c r="W188" s="1">
        <v>64.400000000000006</v>
      </c>
      <c r="X188" s="1">
        <v>68.3</v>
      </c>
      <c r="Z188" s="3">
        <f xml:space="preserve"> IFERROR(AVEDEV(Table1[[#This Row],[GP 2012]:[GP 2021]]) / Table1[[#This Row],[Avg GP]], "x")</f>
        <v>0.25961251862891205</v>
      </c>
      <c r="AA188" s="2">
        <f xml:space="preserve"> IFERROR(AVERAGE(Table1[[#This Row],[GP 2012]:[GP 2021]]), "x")</f>
        <v>67.099999999999994</v>
      </c>
      <c r="AB188" s="11">
        <f>Table1[Equity]/Table1[Market Capital]</f>
        <v>0.40957236190853297</v>
      </c>
      <c r="AC188" s="1">
        <v>289.60000000000002</v>
      </c>
      <c r="AD188" s="1">
        <v>289.3</v>
      </c>
      <c r="AE188" s="1">
        <v>329.8</v>
      </c>
      <c r="AF188" s="1">
        <v>328</v>
      </c>
      <c r="AG188" s="1">
        <v>344.4</v>
      </c>
      <c r="AH188" s="1">
        <v>337.9</v>
      </c>
      <c r="AI188" s="1">
        <v>535.9</v>
      </c>
      <c r="AJ188" s="1">
        <v>587</v>
      </c>
      <c r="AK188" s="1">
        <v>243.9</v>
      </c>
      <c r="AL188" s="1">
        <v>485</v>
      </c>
      <c r="AM188" s="1">
        <v>486.2</v>
      </c>
      <c r="AN188" s="1">
        <v>165.5</v>
      </c>
      <c r="AO188" s="3">
        <f xml:space="preserve"> IFERROR(Table1[[#This Row],[GP 2012]]/Table1[[#This Row],[Total Assets 2012]], "x")</f>
        <v>0.18128453038674031</v>
      </c>
      <c r="AP188" s="3">
        <f xml:space="preserve"> IFERROR(Table1[[#This Row],[GP 2013]]/Table1[[#This Row],[Total Assets 2013]], "x")</f>
        <v>0.20843415139993085</v>
      </c>
      <c r="AQ188" s="3">
        <f xml:space="preserve"> IFERROR(Table1[[#This Row],[GP 2014]]/Table1[[#This Row],[Total Assets 2014]], "x")</f>
        <v>0.171922377198302</v>
      </c>
      <c r="AR188" s="3">
        <f xml:space="preserve"> IFERROR(Table1[[#This Row],[GP 2015]]/Table1[[#This Row],[Total Assets 2015]], "x")</f>
        <v>0.20487804878048782</v>
      </c>
      <c r="AS188" s="3">
        <f xml:space="preserve"> IFERROR(Table1[[#This Row],[GP 2016]]/Table1[[#This Row],[Total Assets 2016]], "x")</f>
        <v>0.24245063879210221</v>
      </c>
      <c r="AT188" s="3">
        <f xml:space="preserve"> IFERROR(Table1[[#This Row],[GP 2017]]/Table1[[#This Row],[Total Assets 2017]], "x")</f>
        <v>0.27315773897602841</v>
      </c>
      <c r="AU188" s="3">
        <f xml:space="preserve"> IFERROR(Table1[[#This Row],[GP 2018]]/Table1[[#This Row],[Total Assets 2018]], "x")</f>
        <v>0.20992722522858742</v>
      </c>
      <c r="AV188" s="3">
        <f xml:space="preserve"> IFERROR(Table1[[#This Row],[GP 2019]]/Table1[[#This Row],[Total Assets 2019]], "x")</f>
        <v>6.1839863713798973E-2</v>
      </c>
      <c r="AW188" s="3">
        <f xml:space="preserve"> IFERROR(Table1[[#This Row],[GP 2020]]/Table1[[#This Row],[Total Assets 2020]], "x")</f>
        <v>0.18573185731857317</v>
      </c>
      <c r="AX188" s="3">
        <f xml:space="preserve"> IFERROR(Table1[[#This Row],[GP 2021]]/Table1[[#This Row],[Total Assets 2021]], "x")</f>
        <v>0.13278350515463919</v>
      </c>
      <c r="AY188" s="3">
        <f xml:space="preserve"> IFERROR(Table1[[#This Row],[GP TTM]]/Table1[[#This Row],[Total Assets TTM]], "x")</f>
        <v>0.14047716988893461</v>
      </c>
      <c r="BA188" s="3">
        <f xml:space="preserve"> IFERROR(ABS(Table1[[#This Row],[ROA 2013]]-Table1[[#This Row],[ROA 2012]]), "x")</f>
        <v>2.7149621013190545E-2</v>
      </c>
      <c r="BB188" s="3">
        <f xml:space="preserve"> IFERROR(ABS(Table1[[#This Row],[ROA 2014]]-Table1[[#This Row],[ROA 2013]]), "x")</f>
        <v>3.6511774201628849E-2</v>
      </c>
      <c r="BC188" s="3">
        <f xml:space="preserve"> IFERROR(ABS(Table1[[#This Row],[ROA 2015]]-Table1[[#This Row],[ROA 2014]]), "x")</f>
        <v>3.2955671582185819E-2</v>
      </c>
      <c r="BD188" s="3">
        <f xml:space="preserve"> IFERROR(ABS(Table1[[#This Row],[ROA 2016]]-Table1[[#This Row],[ROA 2015]]), "x")</f>
        <v>3.7572590011614393E-2</v>
      </c>
      <c r="BE188" s="3">
        <f xml:space="preserve"> IFERROR(ABS(Table1[[#This Row],[ROA 2017]]-Table1[[#This Row],[ROA 2016]]), "x")</f>
        <v>3.0707100183926195E-2</v>
      </c>
      <c r="BF188" s="3">
        <f xml:space="preserve"> IFERROR(ABS(Table1[[#This Row],[ROA 2018]]-Table1[[#This Row],[ROA 2017]]), "x")</f>
        <v>6.3230513747440986E-2</v>
      </c>
      <c r="BG188" s="3">
        <f xml:space="preserve"> IFERROR(ABS(Table1[[#This Row],[ROA 2019]]-Table1[[#This Row],[ROA 2018]]), "x")</f>
        <v>0.14808736151478846</v>
      </c>
      <c r="BH188" s="3">
        <f xml:space="preserve"> IFERROR(ABS(Table1[[#This Row],[ROA 2020]]-Table1[[#This Row],[ROA 2019]]), "x")</f>
        <v>0.12389199360477419</v>
      </c>
      <c r="BI188" s="3">
        <f xml:space="preserve"> IFERROR(ABS(Table1[[#This Row],[ROA 2021]]-Table1[[#This Row],[ROA 2020]]), "x")</f>
        <v>5.2948352163933982E-2</v>
      </c>
      <c r="BJ188" s="3">
        <f xml:space="preserve"> IFERROR(AVERAGE(Table1[[#This Row],[ROA 2013-2012]:[ROA 2021-2020]]), "x")</f>
        <v>6.1450553113720385E-2</v>
      </c>
      <c r="BK188" s="3">
        <f>IFERROR(AVERAGE(Table1[[#This Row],[ROA 2012]:[ROA 2021]]), "x")</f>
        <v>0.18724099369491901</v>
      </c>
      <c r="BN188" s="1">
        <f>SUM(Table1[[#This Row],[B/M Rank]:[ROA Rank]])</f>
        <v>0</v>
      </c>
    </row>
    <row r="189" spans="1:66" x14ac:dyDescent="0.25">
      <c r="A189" s="1" t="s">
        <v>876</v>
      </c>
      <c r="B189" s="1" t="s">
        <v>877</v>
      </c>
      <c r="C189" s="1" t="s">
        <v>1040</v>
      </c>
      <c r="D189" s="1" t="s">
        <v>130</v>
      </c>
      <c r="E189" s="1" t="s">
        <v>102</v>
      </c>
      <c r="F189" s="1">
        <v>404.64</v>
      </c>
      <c r="G189" s="19"/>
      <c r="H189" s="19"/>
      <c r="I189" s="19"/>
      <c r="J189" s="19"/>
      <c r="K189" s="1"/>
      <c r="L189" s="19"/>
      <c r="M189" s="1">
        <v>2012</v>
      </c>
      <c r="P189" s="1">
        <v>6.2</v>
      </c>
      <c r="Q189" s="1">
        <v>4.4000000000000004</v>
      </c>
      <c r="R189" s="1">
        <v>7.4</v>
      </c>
      <c r="S189" s="1">
        <v>23.3</v>
      </c>
      <c r="T189" s="1">
        <v>41.4</v>
      </c>
      <c r="U189" s="1">
        <v>20.3</v>
      </c>
      <c r="V189" s="1">
        <v>30.2</v>
      </c>
      <c r="W189" s="1">
        <v>9.3000000000000007</v>
      </c>
      <c r="X189" s="1">
        <v>15.6</v>
      </c>
      <c r="Z189" s="3">
        <f xml:space="preserve"> IFERROR(AVEDEV(Table1[[#This Row],[GP 2012]:[GP 2021]]) / Table1[[#This Row],[Avg GP]], "x")</f>
        <v>0.61684210526315786</v>
      </c>
      <c r="AA189" s="2">
        <f xml:space="preserve"> IFERROR(AVERAGE(Table1[[#This Row],[GP 2012]:[GP 2021]]), "x")</f>
        <v>17.8125</v>
      </c>
      <c r="AB189" s="11">
        <f>Table1[Equity]/Table1[Market Capital]</f>
        <v>1.0043495452748121</v>
      </c>
      <c r="AE189" s="1">
        <v>11.3</v>
      </c>
      <c r="AF189" s="1">
        <v>12.5</v>
      </c>
      <c r="AG189" s="1">
        <v>11.9</v>
      </c>
      <c r="AH189" s="1">
        <v>71.3</v>
      </c>
      <c r="AI189" s="1">
        <v>101.8</v>
      </c>
      <c r="AJ189" s="1">
        <v>110</v>
      </c>
      <c r="AK189" s="1">
        <v>187.9</v>
      </c>
      <c r="AL189" s="1">
        <v>878.9</v>
      </c>
      <c r="AM189" s="15">
        <v>1361.5</v>
      </c>
      <c r="AN189" s="1">
        <v>406.4</v>
      </c>
      <c r="AO189" s="3" t="str">
        <f xml:space="preserve"> IFERROR(Table1[[#This Row],[GP 2012]]/Table1[[#This Row],[Total Assets 2012]], "x")</f>
        <v>x</v>
      </c>
      <c r="AP189" s="3" t="str">
        <f xml:space="preserve"> IFERROR(Table1[[#This Row],[GP 2013]]/Table1[[#This Row],[Total Assets 2013]], "x")</f>
        <v>x</v>
      </c>
      <c r="AQ189" s="3">
        <f xml:space="preserve"> IFERROR(Table1[[#This Row],[GP 2014]]/Table1[[#This Row],[Total Assets 2014]], "x")</f>
        <v>0.54867256637168138</v>
      </c>
      <c r="AR189" s="3">
        <f xml:space="preserve"> IFERROR(Table1[[#This Row],[GP 2015]]/Table1[[#This Row],[Total Assets 2015]], "x")</f>
        <v>0.35200000000000004</v>
      </c>
      <c r="AS189" s="3">
        <f xml:space="preserve"> IFERROR(Table1[[#This Row],[GP 2016]]/Table1[[#This Row],[Total Assets 2016]], "x")</f>
        <v>0.62184873949579833</v>
      </c>
      <c r="AT189" s="3">
        <f xml:space="preserve"> IFERROR(Table1[[#This Row],[GP 2017]]/Table1[[#This Row],[Total Assets 2017]], "x")</f>
        <v>0.32678821879382891</v>
      </c>
      <c r="AU189" s="3">
        <f xml:space="preserve"> IFERROR(Table1[[#This Row],[GP 2018]]/Table1[[#This Row],[Total Assets 2018]], "x")</f>
        <v>0.40667976424361491</v>
      </c>
      <c r="AV189" s="3">
        <f xml:space="preserve"> IFERROR(Table1[[#This Row],[GP 2019]]/Table1[[#This Row],[Total Assets 2019]], "x")</f>
        <v>0.18454545454545454</v>
      </c>
      <c r="AW189" s="3">
        <f xml:space="preserve"> IFERROR(Table1[[#This Row],[GP 2020]]/Table1[[#This Row],[Total Assets 2020]], "x")</f>
        <v>0.16072378924960085</v>
      </c>
      <c r="AX189" s="3">
        <f xml:space="preserve"> IFERROR(Table1[[#This Row],[GP 2021]]/Table1[[#This Row],[Total Assets 2021]], "x")</f>
        <v>1.0581408578905452E-2</v>
      </c>
      <c r="AY189" s="3">
        <f xml:space="preserve"> IFERROR(Table1[[#This Row],[GP TTM]]/Table1[[#This Row],[Total Assets TTM]], "x")</f>
        <v>1.1457950789570327E-2</v>
      </c>
      <c r="BA189" s="3" t="str">
        <f xml:space="preserve"> IFERROR(ABS(Table1[[#This Row],[ROA 2013]]-Table1[[#This Row],[ROA 2012]]), "x")</f>
        <v>x</v>
      </c>
      <c r="BB189" s="3" t="str">
        <f xml:space="preserve"> IFERROR(ABS(Table1[[#This Row],[ROA 2014]]-Table1[[#This Row],[ROA 2013]]), "x")</f>
        <v>x</v>
      </c>
      <c r="BC189" s="3">
        <f xml:space="preserve"> IFERROR(ABS(Table1[[#This Row],[ROA 2015]]-Table1[[#This Row],[ROA 2014]]), "x")</f>
        <v>0.19667256637168135</v>
      </c>
      <c r="BD189" s="3">
        <f xml:space="preserve"> IFERROR(ABS(Table1[[#This Row],[ROA 2016]]-Table1[[#This Row],[ROA 2015]]), "x")</f>
        <v>0.2698487394957983</v>
      </c>
      <c r="BE189" s="3">
        <f xml:space="preserve"> IFERROR(ABS(Table1[[#This Row],[ROA 2017]]-Table1[[#This Row],[ROA 2016]]), "x")</f>
        <v>0.29506052070196942</v>
      </c>
      <c r="BF189" s="3">
        <f xml:space="preserve"> IFERROR(ABS(Table1[[#This Row],[ROA 2018]]-Table1[[#This Row],[ROA 2017]]), "x")</f>
        <v>7.9891545449785994E-2</v>
      </c>
      <c r="BG189" s="3">
        <f xml:space="preserve"> IFERROR(ABS(Table1[[#This Row],[ROA 2019]]-Table1[[#This Row],[ROA 2018]]), "x")</f>
        <v>0.22213430969816036</v>
      </c>
      <c r="BH189" s="3">
        <f xml:space="preserve"> IFERROR(ABS(Table1[[#This Row],[ROA 2020]]-Table1[[#This Row],[ROA 2019]]), "x")</f>
        <v>2.3821665295853695E-2</v>
      </c>
      <c r="BI189" s="3">
        <f xml:space="preserve"> IFERROR(ABS(Table1[[#This Row],[ROA 2021]]-Table1[[#This Row],[ROA 2020]]), "x")</f>
        <v>0.15014238067069541</v>
      </c>
      <c r="BJ189" s="3">
        <f xml:space="preserve"> IFERROR(AVERAGE(Table1[[#This Row],[ROA 2013-2012]:[ROA 2021-2020]]), "x")</f>
        <v>0.17679596109770634</v>
      </c>
      <c r="BK189" s="3">
        <f>IFERROR(AVERAGE(Table1[[#This Row],[ROA 2012]:[ROA 2021]]), "x")</f>
        <v>0.32647999265986055</v>
      </c>
      <c r="BN189" s="1">
        <f>SUM(Table1[[#This Row],[B/M Rank]:[ROA Rank]])</f>
        <v>0</v>
      </c>
    </row>
    <row r="190" spans="1:66" x14ac:dyDescent="0.25">
      <c r="A190" s="1" t="s">
        <v>425</v>
      </c>
      <c r="B190" s="1" t="s">
        <v>426</v>
      </c>
      <c r="C190" s="1" t="s">
        <v>168</v>
      </c>
      <c r="D190" s="1" t="s">
        <v>110</v>
      </c>
      <c r="E190" s="1" t="s">
        <v>102</v>
      </c>
      <c r="F190" s="1">
        <v>417.21</v>
      </c>
      <c r="G190" s="19"/>
      <c r="H190" s="19"/>
      <c r="I190" s="19"/>
      <c r="J190" s="19"/>
      <c r="K190" s="1"/>
      <c r="L190" s="19"/>
      <c r="M190" s="1">
        <v>2012</v>
      </c>
      <c r="N190" s="1">
        <v>25.2</v>
      </c>
      <c r="O190" s="1">
        <v>8.5</v>
      </c>
      <c r="P190" s="1">
        <v>13.8</v>
      </c>
      <c r="Q190" s="1">
        <v>16.7</v>
      </c>
      <c r="R190" s="1">
        <v>20.399999999999999</v>
      </c>
      <c r="S190" s="1">
        <v>19.100000000000001</v>
      </c>
      <c r="T190" s="1">
        <v>31.1</v>
      </c>
      <c r="U190" s="1">
        <v>37.700000000000003</v>
      </c>
      <c r="V190" s="1">
        <v>43.2</v>
      </c>
      <c r="W190" s="1">
        <v>46.8</v>
      </c>
      <c r="X190" s="1">
        <v>49.8</v>
      </c>
      <c r="Z190" s="3">
        <f xml:space="preserve"> IFERROR(AVEDEV(Table1[[#This Row],[GP 2012]:[GP 2021]]) / Table1[[#This Row],[Avg GP]], "x")</f>
        <v>0.40990476190476188</v>
      </c>
      <c r="AA190" s="2">
        <f xml:space="preserve"> IFERROR(AVERAGE(Table1[[#This Row],[GP 2012]:[GP 2021]]), "x")</f>
        <v>26.25</v>
      </c>
      <c r="AB190" s="11">
        <f>Table1[Equity]/Table1[Market Capital]</f>
        <v>0.20229620574770502</v>
      </c>
      <c r="AC190" s="1">
        <v>103.7</v>
      </c>
      <c r="AD190" s="1">
        <v>92.4</v>
      </c>
      <c r="AE190" s="1">
        <v>89</v>
      </c>
      <c r="AF190" s="1">
        <v>88.3</v>
      </c>
      <c r="AG190" s="1">
        <v>94.7</v>
      </c>
      <c r="AH190" s="1">
        <v>119.1</v>
      </c>
      <c r="AI190" s="1">
        <v>162.19999999999999</v>
      </c>
      <c r="AJ190" s="1">
        <v>180.9</v>
      </c>
      <c r="AK190" s="1">
        <v>177.2</v>
      </c>
      <c r="AL190" s="1">
        <v>240.2</v>
      </c>
      <c r="AM190" s="1">
        <v>254.4</v>
      </c>
      <c r="AN190" s="1">
        <v>84.4</v>
      </c>
      <c r="AO190" s="3">
        <f xml:space="preserve"> IFERROR(Table1[[#This Row],[GP 2012]]/Table1[[#This Row],[Total Assets 2012]], "x")</f>
        <v>0.24300867888138861</v>
      </c>
      <c r="AP190" s="3">
        <f xml:space="preserve"> IFERROR(Table1[[#This Row],[GP 2013]]/Table1[[#This Row],[Total Assets 2013]], "x")</f>
        <v>9.1991341991341985E-2</v>
      </c>
      <c r="AQ190" s="3">
        <f xml:space="preserve"> IFERROR(Table1[[#This Row],[GP 2014]]/Table1[[#This Row],[Total Assets 2014]], "x")</f>
        <v>0.15505617977528091</v>
      </c>
      <c r="AR190" s="3">
        <f xml:space="preserve"> IFERROR(Table1[[#This Row],[GP 2015]]/Table1[[#This Row],[Total Assets 2015]], "x")</f>
        <v>0.18912797281993204</v>
      </c>
      <c r="AS190" s="3">
        <f xml:space="preserve"> IFERROR(Table1[[#This Row],[GP 2016]]/Table1[[#This Row],[Total Assets 2016]], "x")</f>
        <v>0.21541710665258709</v>
      </c>
      <c r="AT190" s="3">
        <f xml:space="preserve"> IFERROR(Table1[[#This Row],[GP 2017]]/Table1[[#This Row],[Total Assets 2017]], "x")</f>
        <v>0.16036943744752311</v>
      </c>
      <c r="AU190" s="3">
        <f xml:space="preserve"> IFERROR(Table1[[#This Row],[GP 2018]]/Table1[[#This Row],[Total Assets 2018]], "x")</f>
        <v>0.19173859432799015</v>
      </c>
      <c r="AV190" s="3">
        <f xml:space="preserve"> IFERROR(Table1[[#This Row],[GP 2019]]/Table1[[#This Row],[Total Assets 2019]], "x")</f>
        <v>0.20840243228302932</v>
      </c>
      <c r="AW190" s="3">
        <f xml:space="preserve"> IFERROR(Table1[[#This Row],[GP 2020]]/Table1[[#This Row],[Total Assets 2020]], "x")</f>
        <v>0.24379232505643345</v>
      </c>
      <c r="AX190" s="3">
        <f xml:space="preserve"> IFERROR(Table1[[#This Row],[GP 2021]]/Table1[[#This Row],[Total Assets 2021]], "x")</f>
        <v>0.1948376353039134</v>
      </c>
      <c r="AY190" s="3">
        <f xml:space="preserve"> IFERROR(Table1[[#This Row],[GP TTM]]/Table1[[#This Row],[Total Assets TTM]], "x")</f>
        <v>0.19575471698113206</v>
      </c>
      <c r="BA190" s="3">
        <f xml:space="preserve"> IFERROR(ABS(Table1[[#This Row],[ROA 2013]]-Table1[[#This Row],[ROA 2012]]), "x")</f>
        <v>0.15101733689004662</v>
      </c>
      <c r="BB190" s="3">
        <f xml:space="preserve"> IFERROR(ABS(Table1[[#This Row],[ROA 2014]]-Table1[[#This Row],[ROA 2013]]), "x")</f>
        <v>6.3064837783938926E-2</v>
      </c>
      <c r="BC190" s="3">
        <f xml:space="preserve"> IFERROR(ABS(Table1[[#This Row],[ROA 2015]]-Table1[[#This Row],[ROA 2014]]), "x")</f>
        <v>3.4071793044651133E-2</v>
      </c>
      <c r="BD190" s="3">
        <f xml:space="preserve"> IFERROR(ABS(Table1[[#This Row],[ROA 2016]]-Table1[[#This Row],[ROA 2015]]), "x")</f>
        <v>2.6289133832655048E-2</v>
      </c>
      <c r="BE190" s="3">
        <f xml:space="preserve"> IFERROR(ABS(Table1[[#This Row],[ROA 2017]]-Table1[[#This Row],[ROA 2016]]), "x")</f>
        <v>5.5047669205063987E-2</v>
      </c>
      <c r="BF190" s="3">
        <f xml:space="preserve"> IFERROR(ABS(Table1[[#This Row],[ROA 2018]]-Table1[[#This Row],[ROA 2017]]), "x")</f>
        <v>3.1369156880467042E-2</v>
      </c>
      <c r="BG190" s="3">
        <f xml:space="preserve"> IFERROR(ABS(Table1[[#This Row],[ROA 2019]]-Table1[[#This Row],[ROA 2018]]), "x")</f>
        <v>1.6663837955039174E-2</v>
      </c>
      <c r="BH190" s="3">
        <f xml:space="preserve"> IFERROR(ABS(Table1[[#This Row],[ROA 2020]]-Table1[[#This Row],[ROA 2019]]), "x")</f>
        <v>3.5389892773404125E-2</v>
      </c>
      <c r="BI190" s="3">
        <f xml:space="preserve"> IFERROR(ABS(Table1[[#This Row],[ROA 2021]]-Table1[[#This Row],[ROA 2020]]), "x")</f>
        <v>4.8954689752520042E-2</v>
      </c>
      <c r="BJ190" s="3">
        <f xml:space="preserve"> IFERROR(AVERAGE(Table1[[#This Row],[ROA 2013-2012]:[ROA 2021-2020]]), "x")</f>
        <v>5.1318705346420676E-2</v>
      </c>
      <c r="BK190" s="3">
        <f>IFERROR(AVERAGE(Table1[[#This Row],[ROA 2012]:[ROA 2021]]), "x")</f>
        <v>0.18937417045394203</v>
      </c>
      <c r="BN190" s="1">
        <f>SUM(Table1[[#This Row],[B/M Rank]:[ROA Rank]])</f>
        <v>0</v>
      </c>
    </row>
    <row r="191" spans="1:66" x14ac:dyDescent="0.25">
      <c r="A191" s="1" t="s">
        <v>433</v>
      </c>
      <c r="B191" s="1" t="s">
        <v>434</v>
      </c>
      <c r="C191" s="1" t="s">
        <v>147</v>
      </c>
      <c r="D191" s="1" t="s">
        <v>116</v>
      </c>
      <c r="E191" s="1" t="s">
        <v>102</v>
      </c>
      <c r="F191" s="1">
        <v>445.24</v>
      </c>
      <c r="G191" s="19"/>
      <c r="H191" s="19"/>
      <c r="I191" s="19"/>
      <c r="J191" s="19"/>
      <c r="K191" s="1"/>
      <c r="L191" s="19"/>
      <c r="M191" s="1">
        <v>2012</v>
      </c>
      <c r="O191" s="15">
        <v>1411.4</v>
      </c>
      <c r="P191" s="15">
        <v>1308.9000000000001</v>
      </c>
      <c r="Q191" s="15">
        <v>1243.4000000000001</v>
      </c>
      <c r="R191" s="15">
        <v>1341</v>
      </c>
      <c r="S191" s="15">
        <v>1397</v>
      </c>
      <c r="T191" s="15">
        <v>1379.9</v>
      </c>
      <c r="U191" s="15">
        <v>1395.2</v>
      </c>
      <c r="V191" s="15">
        <v>1293.7</v>
      </c>
      <c r="W191" s="1">
        <v>988.2</v>
      </c>
      <c r="X191" s="15">
        <v>1188.4000000000001</v>
      </c>
      <c r="Z191" s="3">
        <f xml:space="preserve"> IFERROR(AVEDEV(Table1[[#This Row],[GP 2012]:[GP 2021]]) / Table1[[#This Row],[Avg GP]], "x")</f>
        <v>6.7059567242410481E-2</v>
      </c>
      <c r="AA191" s="2">
        <f xml:space="preserve"> IFERROR(AVERAGE(Table1[[#This Row],[GP 2012]:[GP 2021]]), "x")</f>
        <v>1306.5222222222226</v>
      </c>
      <c r="AB191" s="11">
        <f>Table1[Equity]/Table1[Market Capital]</f>
        <v>0.54352708651513792</v>
      </c>
      <c r="AD191" s="15">
        <v>2338.1999999999998</v>
      </c>
      <c r="AE191" s="15">
        <v>2244</v>
      </c>
      <c r="AF191" s="15">
        <v>2293.1999999999998</v>
      </c>
      <c r="AG191" s="15">
        <v>2202</v>
      </c>
      <c r="AH191" s="15">
        <v>2219</v>
      </c>
      <c r="AI191" s="15">
        <v>2255.6999999999998</v>
      </c>
      <c r="AJ191" s="15">
        <v>2328.8000000000002</v>
      </c>
      <c r="AK191" s="15">
        <v>2602.6999999999998</v>
      </c>
      <c r="AL191" s="15">
        <v>2169</v>
      </c>
      <c r="AM191" s="15">
        <v>2183.1999999999998</v>
      </c>
      <c r="AN191" s="1">
        <v>242</v>
      </c>
      <c r="AO191" s="3" t="str">
        <f xml:space="preserve"> IFERROR(Table1[[#This Row],[GP 2012]]/Table1[[#This Row],[Total Assets 2012]], "x")</f>
        <v>x</v>
      </c>
      <c r="AP191" s="3">
        <f xml:space="preserve"> IFERROR(Table1[[#This Row],[GP 2013]]/Table1[[#This Row],[Total Assets 2013]], "x")</f>
        <v>0.60362672140963147</v>
      </c>
      <c r="AQ191" s="3">
        <f xml:space="preserve"> IFERROR(Table1[[#This Row],[GP 2014]]/Table1[[#This Row],[Total Assets 2014]], "x")</f>
        <v>0.58328877005347601</v>
      </c>
      <c r="AR191" s="3">
        <f xml:space="preserve"> IFERROR(Table1[[#This Row],[GP 2015]]/Table1[[#This Row],[Total Assets 2015]], "x")</f>
        <v>0.54221175649747089</v>
      </c>
      <c r="AS191" s="3">
        <f xml:space="preserve"> IFERROR(Table1[[#This Row],[GP 2016]]/Table1[[#This Row],[Total Assets 2016]], "x")</f>
        <v>0.60899182561307907</v>
      </c>
      <c r="AT191" s="3">
        <f xml:space="preserve"> IFERROR(Table1[[#This Row],[GP 2017]]/Table1[[#This Row],[Total Assets 2017]], "x")</f>
        <v>0.62956286615592605</v>
      </c>
      <c r="AU191" s="3">
        <f xml:space="preserve"> IFERROR(Table1[[#This Row],[GP 2018]]/Table1[[#This Row],[Total Assets 2018]], "x")</f>
        <v>0.61173914970962462</v>
      </c>
      <c r="AV191" s="3">
        <f xml:space="preserve"> IFERROR(Table1[[#This Row],[GP 2019]]/Table1[[#This Row],[Total Assets 2019]], "x")</f>
        <v>0.5991068361387839</v>
      </c>
      <c r="AW191" s="3">
        <f xml:space="preserve"> IFERROR(Table1[[#This Row],[GP 2020]]/Table1[[#This Row],[Total Assets 2020]], "x")</f>
        <v>0.49706074461136518</v>
      </c>
      <c r="AX191" s="3">
        <f xml:space="preserve"> IFERROR(Table1[[#This Row],[GP 2021]]/Table1[[#This Row],[Total Assets 2021]], "x")</f>
        <v>0.45560165975103739</v>
      </c>
      <c r="AY191" s="3">
        <f xml:space="preserve"> IFERROR(Table1[[#This Row],[GP TTM]]/Table1[[#This Row],[Total Assets TTM]], "x")</f>
        <v>0.54433858556247716</v>
      </c>
      <c r="BA191" s="3" t="str">
        <f xml:space="preserve"> IFERROR(ABS(Table1[[#This Row],[ROA 2013]]-Table1[[#This Row],[ROA 2012]]), "x")</f>
        <v>x</v>
      </c>
      <c r="BB191" s="3">
        <f xml:space="preserve"> IFERROR(ABS(Table1[[#This Row],[ROA 2014]]-Table1[[#This Row],[ROA 2013]]), "x")</f>
        <v>2.0337951356155459E-2</v>
      </c>
      <c r="BC191" s="3">
        <f xml:space="preserve"> IFERROR(ABS(Table1[[#This Row],[ROA 2015]]-Table1[[#This Row],[ROA 2014]]), "x")</f>
        <v>4.1077013556005126E-2</v>
      </c>
      <c r="BD191" s="3">
        <f xml:space="preserve"> IFERROR(ABS(Table1[[#This Row],[ROA 2016]]-Table1[[#This Row],[ROA 2015]]), "x")</f>
        <v>6.6780069115608187E-2</v>
      </c>
      <c r="BE191" s="3">
        <f xml:space="preserve"> IFERROR(ABS(Table1[[#This Row],[ROA 2017]]-Table1[[#This Row],[ROA 2016]]), "x")</f>
        <v>2.0571040542846974E-2</v>
      </c>
      <c r="BF191" s="3">
        <f xml:space="preserve"> IFERROR(ABS(Table1[[#This Row],[ROA 2018]]-Table1[[#This Row],[ROA 2017]]), "x")</f>
        <v>1.782371644630143E-2</v>
      </c>
      <c r="BG191" s="3">
        <f xml:space="preserve"> IFERROR(ABS(Table1[[#This Row],[ROA 2019]]-Table1[[#This Row],[ROA 2018]]), "x")</f>
        <v>1.2632313570840714E-2</v>
      </c>
      <c r="BH191" s="3">
        <f xml:space="preserve"> IFERROR(ABS(Table1[[#This Row],[ROA 2020]]-Table1[[#This Row],[ROA 2019]]), "x")</f>
        <v>0.10204609152741873</v>
      </c>
      <c r="BI191" s="3">
        <f xml:space="preserve"> IFERROR(ABS(Table1[[#This Row],[ROA 2021]]-Table1[[#This Row],[ROA 2020]]), "x")</f>
        <v>4.1459084860327788E-2</v>
      </c>
      <c r="BJ191" s="3">
        <f xml:space="preserve"> IFERROR(AVERAGE(Table1[[#This Row],[ROA 2013-2012]:[ROA 2021-2020]]), "x")</f>
        <v>4.0340910121938051E-2</v>
      </c>
      <c r="BK191" s="3">
        <f>IFERROR(AVERAGE(Table1[[#This Row],[ROA 2012]:[ROA 2021]]), "x")</f>
        <v>0.57013225888226604</v>
      </c>
      <c r="BN191" s="1">
        <f>SUM(Table1[[#This Row],[B/M Rank]:[ROA Rank]])</f>
        <v>0</v>
      </c>
    </row>
    <row r="192" spans="1:66" x14ac:dyDescent="0.25">
      <c r="A192" s="1" t="s">
        <v>926</v>
      </c>
      <c r="B192" s="1" t="s">
        <v>927</v>
      </c>
      <c r="C192" s="1" t="s">
        <v>336</v>
      </c>
      <c r="D192" s="1" t="s">
        <v>116</v>
      </c>
      <c r="E192" s="1" t="s">
        <v>102</v>
      </c>
      <c r="F192" s="1">
        <v>450.77</v>
      </c>
      <c r="G192" s="19"/>
      <c r="H192" s="19"/>
      <c r="I192" s="19"/>
      <c r="J192" s="19"/>
      <c r="K192" s="1"/>
      <c r="L192" s="19"/>
      <c r="M192" s="1" t="s">
        <v>1031</v>
      </c>
      <c r="N192" s="1">
        <v>863.6</v>
      </c>
      <c r="O192" s="1">
        <v>889.3</v>
      </c>
      <c r="P192" s="1">
        <v>988.3</v>
      </c>
      <c r="Q192" s="15">
        <v>1082.2</v>
      </c>
      <c r="R192" s="15">
        <v>1170.2</v>
      </c>
      <c r="S192" s="15">
        <v>1361</v>
      </c>
      <c r="T192" s="15">
        <v>1511.8</v>
      </c>
      <c r="U192" s="15">
        <v>1598.8</v>
      </c>
      <c r="V192" s="15">
        <v>1544.5</v>
      </c>
      <c r="W192" s="15">
        <v>1735.3</v>
      </c>
      <c r="X192" s="15">
        <v>1753.4</v>
      </c>
      <c r="Z192" s="3">
        <f xml:space="preserve"> IFERROR(AVEDEV(Table1[[#This Row],[GP 2012]:[GP 2021]]) / Table1[[#This Row],[Avg GP]], "x")</f>
        <v>0.21638289525304041</v>
      </c>
      <c r="AA192" s="2">
        <f xml:space="preserve"> IFERROR(AVERAGE(Table1[[#This Row],[GP 2012]:[GP 2021]]), "x")</f>
        <v>1274.4999999999998</v>
      </c>
      <c r="AB192" s="11">
        <f>Table1[Equity]/Table1[Market Capital]</f>
        <v>1.6545022960711671</v>
      </c>
      <c r="AC192" s="15">
        <v>2060.6999999999998</v>
      </c>
      <c r="AD192" s="15">
        <v>2296.5</v>
      </c>
      <c r="AE192" s="15">
        <v>2146</v>
      </c>
      <c r="AF192" s="15">
        <v>2304</v>
      </c>
      <c r="AG192" s="15">
        <v>2362.1</v>
      </c>
      <c r="AH192" s="15">
        <v>2884.8</v>
      </c>
      <c r="AI192" s="15">
        <v>3114.7</v>
      </c>
      <c r="AJ192" s="15">
        <v>3664.9</v>
      </c>
      <c r="AK192" s="15">
        <v>3509.5</v>
      </c>
      <c r="AL192" s="15">
        <v>4065</v>
      </c>
      <c r="AM192" s="15">
        <v>3914.3</v>
      </c>
      <c r="AN192" s="1">
        <v>745.8</v>
      </c>
      <c r="AO192" s="3">
        <f xml:space="preserve"> IFERROR(Table1[[#This Row],[GP 2012]]/Table1[[#This Row],[Total Assets 2012]], "x")</f>
        <v>0.41908089484155875</v>
      </c>
      <c r="AP192" s="3">
        <f xml:space="preserve"> IFERROR(Table1[[#This Row],[GP 2013]]/Table1[[#This Row],[Total Assets 2013]], "x")</f>
        <v>0.38724145438711083</v>
      </c>
      <c r="AQ192" s="3">
        <f xml:space="preserve"> IFERROR(Table1[[#This Row],[GP 2014]]/Table1[[#This Row],[Total Assets 2014]], "x")</f>
        <v>0.46053122087604842</v>
      </c>
      <c r="AR192" s="3">
        <f xml:space="preserve"> IFERROR(Table1[[#This Row],[GP 2015]]/Table1[[#This Row],[Total Assets 2015]], "x")</f>
        <v>0.46970486111111115</v>
      </c>
      <c r="AS192" s="3">
        <f xml:space="preserve"> IFERROR(Table1[[#This Row],[GP 2016]]/Table1[[#This Row],[Total Assets 2016]], "x")</f>
        <v>0.49540662969391647</v>
      </c>
      <c r="AT192" s="3">
        <f xml:space="preserve"> IFERROR(Table1[[#This Row],[GP 2017]]/Table1[[#This Row],[Total Assets 2017]], "x")</f>
        <v>0.47178313921242371</v>
      </c>
      <c r="AU192" s="3">
        <f xml:space="preserve"> IFERROR(Table1[[#This Row],[GP 2018]]/Table1[[#This Row],[Total Assets 2018]], "x")</f>
        <v>0.48537579863229202</v>
      </c>
      <c r="AV192" s="3">
        <f xml:space="preserve"> IFERROR(Table1[[#This Row],[GP 2019]]/Table1[[#This Row],[Total Assets 2019]], "x")</f>
        <v>0.4362465551583945</v>
      </c>
      <c r="AW192" s="3">
        <f xml:space="preserve"> IFERROR(Table1[[#This Row],[GP 2020]]/Table1[[#This Row],[Total Assets 2020]], "x")</f>
        <v>0.4400911810799259</v>
      </c>
      <c r="AX192" s="3">
        <f xml:space="preserve"> IFERROR(Table1[[#This Row],[GP 2021]]/Table1[[#This Row],[Total Assets 2021]], "x")</f>
        <v>0.42688806888068881</v>
      </c>
      <c r="AY192" s="3">
        <f xml:space="preserve"> IFERROR(Table1[[#This Row],[GP TTM]]/Table1[[#This Row],[Total Assets TTM]], "x")</f>
        <v>0.44794727026543701</v>
      </c>
      <c r="BA192" s="3">
        <f xml:space="preserve"> IFERROR(ABS(Table1[[#This Row],[ROA 2013]]-Table1[[#This Row],[ROA 2012]]), "x")</f>
        <v>3.183944045444792E-2</v>
      </c>
      <c r="BB192" s="3">
        <f xml:space="preserve"> IFERROR(ABS(Table1[[#This Row],[ROA 2014]]-Table1[[#This Row],[ROA 2013]]), "x")</f>
        <v>7.3289766488937591E-2</v>
      </c>
      <c r="BC192" s="3">
        <f xml:space="preserve"> IFERROR(ABS(Table1[[#This Row],[ROA 2015]]-Table1[[#This Row],[ROA 2014]]), "x")</f>
        <v>9.17364023506273E-3</v>
      </c>
      <c r="BD192" s="3">
        <f xml:space="preserve"> IFERROR(ABS(Table1[[#This Row],[ROA 2016]]-Table1[[#This Row],[ROA 2015]]), "x")</f>
        <v>2.5701768582805318E-2</v>
      </c>
      <c r="BE192" s="3">
        <f xml:space="preserve"> IFERROR(ABS(Table1[[#This Row],[ROA 2017]]-Table1[[#This Row],[ROA 2016]]), "x")</f>
        <v>2.3623490481492759E-2</v>
      </c>
      <c r="BF192" s="3">
        <f xml:space="preserve"> IFERROR(ABS(Table1[[#This Row],[ROA 2018]]-Table1[[#This Row],[ROA 2017]]), "x")</f>
        <v>1.3592659419868314E-2</v>
      </c>
      <c r="BG192" s="3">
        <f xml:space="preserve"> IFERROR(ABS(Table1[[#This Row],[ROA 2019]]-Table1[[#This Row],[ROA 2018]]), "x")</f>
        <v>4.9129243473897521E-2</v>
      </c>
      <c r="BH192" s="3">
        <f xml:space="preserve"> IFERROR(ABS(Table1[[#This Row],[ROA 2020]]-Table1[[#This Row],[ROA 2019]]), "x")</f>
        <v>3.8446259215313972E-3</v>
      </c>
      <c r="BI192" s="3">
        <f xml:space="preserve"> IFERROR(ABS(Table1[[#This Row],[ROA 2021]]-Table1[[#This Row],[ROA 2020]]), "x")</f>
        <v>1.3203112199237088E-2</v>
      </c>
      <c r="BJ192" s="3">
        <f xml:space="preserve"> IFERROR(AVERAGE(Table1[[#This Row],[ROA 2013-2012]:[ROA 2021-2020]]), "x")</f>
        <v>2.7044194139697848E-2</v>
      </c>
      <c r="BK192" s="3">
        <f>IFERROR(AVERAGE(Table1[[#This Row],[ROA 2012]:[ROA 2021]]), "x")</f>
        <v>0.44923498038734699</v>
      </c>
      <c r="BN192" s="1">
        <f>SUM(Table1[[#This Row],[B/M Rank]:[ROA Rank]])</f>
        <v>0</v>
      </c>
    </row>
    <row r="193" spans="1:66" x14ac:dyDescent="0.25">
      <c r="A193" s="1" t="s">
        <v>435</v>
      </c>
      <c r="B193" s="1" t="s">
        <v>436</v>
      </c>
      <c r="C193" s="1" t="s">
        <v>147</v>
      </c>
      <c r="D193" s="1" t="s">
        <v>116</v>
      </c>
      <c r="E193" s="1" t="s">
        <v>102</v>
      </c>
      <c r="F193" s="1">
        <v>457.58</v>
      </c>
      <c r="G193" s="19"/>
      <c r="H193" s="19"/>
      <c r="I193" s="19"/>
      <c r="J193" s="19"/>
      <c r="K193" s="1"/>
      <c r="L193" s="19"/>
      <c r="M193" s="1">
        <v>2012</v>
      </c>
      <c r="N193" s="1">
        <v>174.2</v>
      </c>
      <c r="O193" s="1">
        <v>195.8</v>
      </c>
      <c r="P193" s="1">
        <v>202.6</v>
      </c>
      <c r="Q193" s="1">
        <v>192.6</v>
      </c>
      <c r="R193" s="1">
        <v>218.6</v>
      </c>
      <c r="S193" s="1">
        <v>256.2</v>
      </c>
      <c r="T193" s="1">
        <v>310.5</v>
      </c>
      <c r="U193" s="1">
        <v>330.3</v>
      </c>
      <c r="V193" s="1">
        <v>189.7</v>
      </c>
      <c r="W193" s="1">
        <v>285.60000000000002</v>
      </c>
      <c r="X193" s="1">
        <v>310.10000000000002</v>
      </c>
      <c r="Z193" s="3">
        <f xml:space="preserve"> IFERROR(AVEDEV(Table1[[#This Row],[GP 2012]:[GP 2021]]) / Table1[[#This Row],[Avg GP]], "x")</f>
        <v>0.20386231484232417</v>
      </c>
      <c r="AA193" s="2">
        <f xml:space="preserve"> IFERROR(AVERAGE(Table1[[#This Row],[GP 2012]:[GP 2021]]), "x")</f>
        <v>235.60999999999999</v>
      </c>
      <c r="AB193" s="11">
        <f>Table1[Equity]/Table1[Market Capital]</f>
        <v>1.3140871541588355</v>
      </c>
      <c r="AC193" s="15">
        <v>1035.9000000000001</v>
      </c>
      <c r="AD193" s="15">
        <v>1121</v>
      </c>
      <c r="AE193" s="15">
        <v>1149.2</v>
      </c>
      <c r="AF193" s="15">
        <v>1088.0999999999999</v>
      </c>
      <c r="AG193" s="15">
        <v>1059.7</v>
      </c>
      <c r="AH193" s="15">
        <v>1198.2</v>
      </c>
      <c r="AI193" s="15">
        <v>1249.3</v>
      </c>
      <c r="AJ193" s="15">
        <v>1301.2</v>
      </c>
      <c r="AK193" s="15">
        <v>1180.5</v>
      </c>
      <c r="AL193" s="15">
        <v>1290.0999999999999</v>
      </c>
      <c r="AM193" s="15">
        <v>1336.1</v>
      </c>
      <c r="AN193" s="1">
        <v>601.29999999999995</v>
      </c>
      <c r="AO193" s="3">
        <f xml:space="preserve"> IFERROR(Table1[[#This Row],[GP 2012]]/Table1[[#This Row],[Total Assets 2012]], "x")</f>
        <v>0.16816295009170767</v>
      </c>
      <c r="AP193" s="3">
        <f xml:space="preserve"> IFERROR(Table1[[#This Row],[GP 2013]]/Table1[[#This Row],[Total Assets 2013]], "x")</f>
        <v>0.17466547725245318</v>
      </c>
      <c r="AQ193" s="3">
        <f xml:space="preserve"> IFERROR(Table1[[#This Row],[GP 2014]]/Table1[[#This Row],[Total Assets 2014]], "x")</f>
        <v>0.1762965541246084</v>
      </c>
      <c r="AR193" s="3">
        <f xml:space="preserve"> IFERROR(Table1[[#This Row],[GP 2015]]/Table1[[#This Row],[Total Assets 2015]], "x")</f>
        <v>0.17700578990901572</v>
      </c>
      <c r="AS193" s="3">
        <f xml:space="preserve"> IFERROR(Table1[[#This Row],[GP 2016]]/Table1[[#This Row],[Total Assets 2016]], "x")</f>
        <v>0.20628479758422194</v>
      </c>
      <c r="AT193" s="3">
        <f xml:space="preserve"> IFERROR(Table1[[#This Row],[GP 2017]]/Table1[[#This Row],[Total Assets 2017]], "x")</f>
        <v>0.21382073109664496</v>
      </c>
      <c r="AU193" s="3">
        <f xml:space="preserve"> IFERROR(Table1[[#This Row],[GP 2018]]/Table1[[#This Row],[Total Assets 2018]], "x")</f>
        <v>0.24853918194188745</v>
      </c>
      <c r="AV193" s="3">
        <f xml:space="preserve"> IFERROR(Table1[[#This Row],[GP 2019]]/Table1[[#This Row],[Total Assets 2019]], "x")</f>
        <v>0.25384260682446974</v>
      </c>
      <c r="AW193" s="3">
        <f xml:space="preserve"> IFERROR(Table1[[#This Row],[GP 2020]]/Table1[[#This Row],[Total Assets 2020]], "x")</f>
        <v>0.16069462092333756</v>
      </c>
      <c r="AX193" s="3">
        <f xml:space="preserve"> IFERROR(Table1[[#This Row],[GP 2021]]/Table1[[#This Row],[Total Assets 2021]], "x")</f>
        <v>0.22137818773738474</v>
      </c>
      <c r="AY193" s="3">
        <f xml:space="preserve"> IFERROR(Table1[[#This Row],[GP TTM]]/Table1[[#This Row],[Total Assets TTM]], "x")</f>
        <v>0.23209340618217203</v>
      </c>
      <c r="BA193" s="3">
        <f xml:space="preserve"> IFERROR(ABS(Table1[[#This Row],[ROA 2013]]-Table1[[#This Row],[ROA 2012]]), "x")</f>
        <v>6.5025271607455082E-3</v>
      </c>
      <c r="BB193" s="3">
        <f xml:space="preserve"> IFERROR(ABS(Table1[[#This Row],[ROA 2014]]-Table1[[#This Row],[ROA 2013]]), "x")</f>
        <v>1.6310768721552182E-3</v>
      </c>
      <c r="BC193" s="3">
        <f xml:space="preserve"> IFERROR(ABS(Table1[[#This Row],[ROA 2015]]-Table1[[#This Row],[ROA 2014]]), "x")</f>
        <v>7.0923578440731938E-4</v>
      </c>
      <c r="BD193" s="3">
        <f xml:space="preserve"> IFERROR(ABS(Table1[[#This Row],[ROA 2016]]-Table1[[#This Row],[ROA 2015]]), "x")</f>
        <v>2.927900767520622E-2</v>
      </c>
      <c r="BE193" s="3">
        <f xml:space="preserve"> IFERROR(ABS(Table1[[#This Row],[ROA 2017]]-Table1[[#This Row],[ROA 2016]]), "x")</f>
        <v>7.5359335124230153E-3</v>
      </c>
      <c r="BF193" s="3">
        <f xml:space="preserve"> IFERROR(ABS(Table1[[#This Row],[ROA 2018]]-Table1[[#This Row],[ROA 2017]]), "x")</f>
        <v>3.4718450845242499E-2</v>
      </c>
      <c r="BG193" s="3">
        <f xml:space="preserve"> IFERROR(ABS(Table1[[#This Row],[ROA 2019]]-Table1[[#This Row],[ROA 2018]]), "x")</f>
        <v>5.3034248825822861E-3</v>
      </c>
      <c r="BH193" s="3">
        <f xml:space="preserve"> IFERROR(ABS(Table1[[#This Row],[ROA 2020]]-Table1[[#This Row],[ROA 2019]]), "x")</f>
        <v>9.3147985901132185E-2</v>
      </c>
      <c r="BI193" s="3">
        <f xml:space="preserve"> IFERROR(ABS(Table1[[#This Row],[ROA 2021]]-Table1[[#This Row],[ROA 2020]]), "x")</f>
        <v>6.0683566814047185E-2</v>
      </c>
      <c r="BJ193" s="3">
        <f xml:space="preserve"> IFERROR(AVERAGE(Table1[[#This Row],[ROA 2013-2012]:[ROA 2021-2020]]), "x")</f>
        <v>2.6612356605326827E-2</v>
      </c>
      <c r="BK193" s="3">
        <f>IFERROR(AVERAGE(Table1[[#This Row],[ROA 2012]:[ROA 2021]]), "x")</f>
        <v>0.20006908974857313</v>
      </c>
      <c r="BN193" s="1">
        <f>SUM(Table1[[#This Row],[B/M Rank]:[ROA Rank]])</f>
        <v>0</v>
      </c>
    </row>
    <row r="194" spans="1:66" x14ac:dyDescent="0.25">
      <c r="A194" s="1" t="s">
        <v>815</v>
      </c>
      <c r="B194" s="1" t="s">
        <v>816</v>
      </c>
      <c r="C194" s="1" t="s">
        <v>201</v>
      </c>
      <c r="D194" s="1" t="s">
        <v>110</v>
      </c>
      <c r="E194" s="1" t="s">
        <v>102</v>
      </c>
      <c r="F194" s="1">
        <v>459.83</v>
      </c>
      <c r="G194" s="19"/>
      <c r="H194" s="19"/>
      <c r="I194" s="19"/>
      <c r="J194" s="19"/>
      <c r="K194" s="1"/>
      <c r="L194" s="19"/>
      <c r="M194" s="1">
        <v>2012</v>
      </c>
      <c r="N194" s="1">
        <v>43.7</v>
      </c>
      <c r="O194" s="1">
        <v>40.4</v>
      </c>
      <c r="P194" s="1">
        <v>42.6</v>
      </c>
      <c r="Q194" s="1">
        <v>46.8</v>
      </c>
      <c r="R194" s="1">
        <v>60</v>
      </c>
      <c r="S194" s="1">
        <v>46.5</v>
      </c>
      <c r="T194" s="1">
        <v>49</v>
      </c>
      <c r="U194" s="1">
        <v>55.1</v>
      </c>
      <c r="V194" s="1">
        <v>46.7</v>
      </c>
      <c r="W194" s="1">
        <v>53.9</v>
      </c>
      <c r="X194" s="1">
        <v>51.4</v>
      </c>
      <c r="Z194" s="3">
        <f xml:space="preserve"> IFERROR(AVEDEV(Table1[[#This Row],[GP 2012]:[GP 2021]]) / Table1[[#This Row],[Avg GP]], "x")</f>
        <v>9.9525479678151438E-2</v>
      </c>
      <c r="AA194" s="2">
        <f xml:space="preserve"> IFERROR(AVERAGE(Table1[[#This Row],[GP 2012]:[GP 2021]]), "x")</f>
        <v>48.47</v>
      </c>
      <c r="AB194" s="11">
        <f>Table1[Equity]/Table1[Market Capital]</f>
        <v>0.25444185894787202</v>
      </c>
      <c r="AC194" s="1">
        <v>186.4</v>
      </c>
      <c r="AD194" s="1">
        <v>178.1</v>
      </c>
      <c r="AE194" s="1">
        <v>192.3</v>
      </c>
      <c r="AF194" s="1">
        <v>199.5</v>
      </c>
      <c r="AG194" s="1">
        <v>199.4</v>
      </c>
      <c r="AH194" s="1">
        <v>194</v>
      </c>
      <c r="AI194" s="1">
        <v>208.7</v>
      </c>
      <c r="AJ194" s="1">
        <v>248.8</v>
      </c>
      <c r="AK194" s="1">
        <v>259.39999999999998</v>
      </c>
      <c r="AL194" s="1">
        <v>284.10000000000002</v>
      </c>
      <c r="AM194" s="1">
        <v>293.10000000000002</v>
      </c>
      <c r="AN194" s="1">
        <v>117</v>
      </c>
      <c r="AO194" s="3">
        <f xml:space="preserve"> IFERROR(Table1[[#This Row],[GP 2012]]/Table1[[#This Row],[Total Assets 2012]], "x")</f>
        <v>0.23444206008583693</v>
      </c>
      <c r="AP194" s="3">
        <f xml:space="preserve"> IFERROR(Table1[[#This Row],[GP 2013]]/Table1[[#This Row],[Total Assets 2013]], "x")</f>
        <v>0.22683885457608086</v>
      </c>
      <c r="AQ194" s="3">
        <f xml:space="preserve"> IFERROR(Table1[[#This Row],[GP 2014]]/Table1[[#This Row],[Total Assets 2014]], "x")</f>
        <v>0.22152886115444617</v>
      </c>
      <c r="AR194" s="3">
        <f xml:space="preserve"> IFERROR(Table1[[#This Row],[GP 2015]]/Table1[[#This Row],[Total Assets 2015]], "x")</f>
        <v>0.23458646616541351</v>
      </c>
      <c r="AS194" s="3">
        <f xml:space="preserve"> IFERROR(Table1[[#This Row],[GP 2016]]/Table1[[#This Row],[Total Assets 2016]], "x")</f>
        <v>0.30090270812437309</v>
      </c>
      <c r="AT194" s="3">
        <f xml:space="preserve"> IFERROR(Table1[[#This Row],[GP 2017]]/Table1[[#This Row],[Total Assets 2017]], "x")</f>
        <v>0.23969072164948454</v>
      </c>
      <c r="AU194" s="3">
        <f xml:space="preserve"> IFERROR(Table1[[#This Row],[GP 2018]]/Table1[[#This Row],[Total Assets 2018]], "x")</f>
        <v>0.23478677527551511</v>
      </c>
      <c r="AV194" s="3">
        <f xml:space="preserve"> IFERROR(Table1[[#This Row],[GP 2019]]/Table1[[#This Row],[Total Assets 2019]], "x")</f>
        <v>0.22146302250803859</v>
      </c>
      <c r="AW194" s="3">
        <f xml:space="preserve"> IFERROR(Table1[[#This Row],[GP 2020]]/Table1[[#This Row],[Total Assets 2020]], "x")</f>
        <v>0.18003084040092523</v>
      </c>
      <c r="AX194" s="3">
        <f xml:space="preserve"> IFERROR(Table1[[#This Row],[GP 2021]]/Table1[[#This Row],[Total Assets 2021]], "x")</f>
        <v>0.18972192889827524</v>
      </c>
      <c r="AY194" s="3">
        <f xml:space="preserve"> IFERROR(Table1[[#This Row],[GP TTM]]/Table1[[#This Row],[Total Assets TTM]], "x")</f>
        <v>0.175366769020812</v>
      </c>
      <c r="BA194" s="3">
        <f xml:space="preserve"> IFERROR(ABS(Table1[[#This Row],[ROA 2013]]-Table1[[#This Row],[ROA 2012]]), "x")</f>
        <v>7.6032055097560725E-3</v>
      </c>
      <c r="BB194" s="3">
        <f xml:space="preserve"> IFERROR(ABS(Table1[[#This Row],[ROA 2014]]-Table1[[#This Row],[ROA 2013]]), "x")</f>
        <v>5.3099934216346845E-3</v>
      </c>
      <c r="BC194" s="3">
        <f xml:space="preserve"> IFERROR(ABS(Table1[[#This Row],[ROA 2015]]-Table1[[#This Row],[ROA 2014]]), "x")</f>
        <v>1.3057605010967338E-2</v>
      </c>
      <c r="BD194" s="3">
        <f xml:space="preserve"> IFERROR(ABS(Table1[[#This Row],[ROA 2016]]-Table1[[#This Row],[ROA 2015]]), "x")</f>
        <v>6.6316241958959576E-2</v>
      </c>
      <c r="BE194" s="3">
        <f xml:space="preserve"> IFERROR(ABS(Table1[[#This Row],[ROA 2017]]-Table1[[#This Row],[ROA 2016]]), "x")</f>
        <v>6.1211986474888541E-2</v>
      </c>
      <c r="BF194" s="3">
        <f xml:space="preserve"> IFERROR(ABS(Table1[[#This Row],[ROA 2018]]-Table1[[#This Row],[ROA 2017]]), "x")</f>
        <v>4.9039463739694311E-3</v>
      </c>
      <c r="BG194" s="3">
        <f xml:space="preserve"> IFERROR(ABS(Table1[[#This Row],[ROA 2019]]-Table1[[#This Row],[ROA 2018]]), "x")</f>
        <v>1.3323752767476521E-2</v>
      </c>
      <c r="BH194" s="3">
        <f xml:space="preserve"> IFERROR(ABS(Table1[[#This Row],[ROA 2020]]-Table1[[#This Row],[ROA 2019]]), "x")</f>
        <v>4.1432182107113358E-2</v>
      </c>
      <c r="BI194" s="3">
        <f xml:space="preserve"> IFERROR(ABS(Table1[[#This Row],[ROA 2021]]-Table1[[#This Row],[ROA 2020]]), "x")</f>
        <v>9.6910884973500089E-3</v>
      </c>
      <c r="BJ194" s="3">
        <f xml:space="preserve"> IFERROR(AVERAGE(Table1[[#This Row],[ROA 2013-2012]:[ROA 2021-2020]]), "x")</f>
        <v>2.4761111346901725E-2</v>
      </c>
      <c r="BK194" s="3">
        <f>IFERROR(AVERAGE(Table1[[#This Row],[ROA 2012]:[ROA 2021]]), "x")</f>
        <v>0.2283992238838389</v>
      </c>
      <c r="BN194" s="1">
        <f>SUM(Table1[[#This Row],[B/M Rank]:[ROA Rank]])</f>
        <v>0</v>
      </c>
    </row>
    <row r="195" spans="1:66" x14ac:dyDescent="0.25">
      <c r="A195" s="1" t="s">
        <v>903</v>
      </c>
      <c r="B195" s="1" t="s">
        <v>904</v>
      </c>
      <c r="C195" s="1" t="s">
        <v>115</v>
      </c>
      <c r="D195" s="1" t="s">
        <v>116</v>
      </c>
      <c r="E195" s="1" t="s">
        <v>102</v>
      </c>
      <c r="F195" s="1">
        <v>473.19</v>
      </c>
      <c r="G195" s="19"/>
      <c r="H195" s="19"/>
      <c r="I195" s="19"/>
      <c r="J195" s="19"/>
      <c r="K195" s="1"/>
      <c r="L195" s="19"/>
      <c r="M195" s="1">
        <v>2012</v>
      </c>
      <c r="T195" s="1" t="s">
        <v>1035</v>
      </c>
      <c r="U195" s="1" t="s">
        <v>1035</v>
      </c>
      <c r="V195" s="1">
        <v>1.7</v>
      </c>
      <c r="W195" s="1">
        <v>2.2999999999999998</v>
      </c>
      <c r="X195" s="1">
        <v>2.2999999999999998</v>
      </c>
      <c r="Z195" s="3">
        <f xml:space="preserve"> IFERROR(AVEDEV(Table1[[#This Row],[GP 2012]:[GP 2021]]) / Table1[[#This Row],[Avg GP]], "x")</f>
        <v>0.14999999999999997</v>
      </c>
      <c r="AA195" s="2">
        <f xml:space="preserve"> IFERROR(AVERAGE(Table1[[#This Row],[GP 2012]:[GP 2021]]), "x")</f>
        <v>2</v>
      </c>
      <c r="AB195" s="11">
        <f>Table1[Equity]/Table1[Market Capital]</f>
        <v>1.8385849236036263E-2</v>
      </c>
      <c r="AI195" s="1">
        <v>0.5</v>
      </c>
      <c r="AJ195" s="1">
        <v>0.3</v>
      </c>
      <c r="AK195" s="1">
        <v>8</v>
      </c>
      <c r="AL195" s="1">
        <v>14.5</v>
      </c>
      <c r="AM195" s="1">
        <v>14.5</v>
      </c>
      <c r="AN195" s="1">
        <v>8.6999999999999993</v>
      </c>
      <c r="AO195" s="3" t="str">
        <f xml:space="preserve"> IFERROR(Table1[[#This Row],[GP 2012]]/Table1[[#This Row],[Total Assets 2012]], "x")</f>
        <v>x</v>
      </c>
      <c r="AP195" s="3" t="str">
        <f xml:space="preserve"> IFERROR(Table1[[#This Row],[GP 2013]]/Table1[[#This Row],[Total Assets 2013]], "x")</f>
        <v>x</v>
      </c>
      <c r="AQ195" s="3" t="str">
        <f xml:space="preserve"> IFERROR(Table1[[#This Row],[GP 2014]]/Table1[[#This Row],[Total Assets 2014]], "x")</f>
        <v>x</v>
      </c>
      <c r="AR195" s="3" t="str">
        <f xml:space="preserve"> IFERROR(Table1[[#This Row],[GP 2015]]/Table1[[#This Row],[Total Assets 2015]], "x")</f>
        <v>x</v>
      </c>
      <c r="AS195" s="3" t="str">
        <f xml:space="preserve"> IFERROR(Table1[[#This Row],[GP 2016]]/Table1[[#This Row],[Total Assets 2016]], "x")</f>
        <v>x</v>
      </c>
      <c r="AT195" s="3" t="str">
        <f xml:space="preserve"> IFERROR(Table1[[#This Row],[GP 2017]]/Table1[[#This Row],[Total Assets 2017]], "x")</f>
        <v>x</v>
      </c>
      <c r="AU195" s="3" t="str">
        <f xml:space="preserve"> IFERROR(Table1[[#This Row],[GP 2018]]/Table1[[#This Row],[Total Assets 2018]], "x")</f>
        <v>x</v>
      </c>
      <c r="AV195" s="3" t="str">
        <f xml:space="preserve"> IFERROR(Table1[[#This Row],[GP 2019]]/Table1[[#This Row],[Total Assets 2019]], "x")</f>
        <v>x</v>
      </c>
      <c r="AW195" s="3">
        <f xml:space="preserve"> IFERROR(Table1[[#This Row],[GP 2020]]/Table1[[#This Row],[Total Assets 2020]], "x")</f>
        <v>0.21249999999999999</v>
      </c>
      <c r="AX195" s="3">
        <f xml:space="preserve"> IFERROR(Table1[[#This Row],[GP 2021]]/Table1[[#This Row],[Total Assets 2021]], "x")</f>
        <v>0.1586206896551724</v>
      </c>
      <c r="AY195" s="3">
        <f xml:space="preserve"> IFERROR(Table1[[#This Row],[GP TTM]]/Table1[[#This Row],[Total Assets TTM]], "x")</f>
        <v>0.1586206896551724</v>
      </c>
      <c r="BA195" s="3" t="str">
        <f xml:space="preserve"> IFERROR(ABS(Table1[[#This Row],[ROA 2013]]-Table1[[#This Row],[ROA 2012]]), "x")</f>
        <v>x</v>
      </c>
      <c r="BB195" s="3" t="str">
        <f xml:space="preserve"> IFERROR(ABS(Table1[[#This Row],[ROA 2014]]-Table1[[#This Row],[ROA 2013]]), "x")</f>
        <v>x</v>
      </c>
      <c r="BC195" s="3" t="str">
        <f xml:space="preserve"> IFERROR(ABS(Table1[[#This Row],[ROA 2015]]-Table1[[#This Row],[ROA 2014]]), "x")</f>
        <v>x</v>
      </c>
      <c r="BD195" s="3" t="str">
        <f xml:space="preserve"> IFERROR(ABS(Table1[[#This Row],[ROA 2016]]-Table1[[#This Row],[ROA 2015]]), "x")</f>
        <v>x</v>
      </c>
      <c r="BE195" s="3" t="str">
        <f xml:space="preserve"> IFERROR(ABS(Table1[[#This Row],[ROA 2017]]-Table1[[#This Row],[ROA 2016]]), "x")</f>
        <v>x</v>
      </c>
      <c r="BF195" s="3" t="str">
        <f xml:space="preserve"> IFERROR(ABS(Table1[[#This Row],[ROA 2018]]-Table1[[#This Row],[ROA 2017]]), "x")</f>
        <v>x</v>
      </c>
      <c r="BG195" s="3" t="str">
        <f xml:space="preserve"> IFERROR(ABS(Table1[[#This Row],[ROA 2019]]-Table1[[#This Row],[ROA 2018]]), "x")</f>
        <v>x</v>
      </c>
      <c r="BH195" s="3" t="str">
        <f xml:space="preserve"> IFERROR(ABS(Table1[[#This Row],[ROA 2020]]-Table1[[#This Row],[ROA 2019]]), "x")</f>
        <v>x</v>
      </c>
      <c r="BI195" s="3">
        <f xml:space="preserve"> IFERROR(ABS(Table1[[#This Row],[ROA 2021]]-Table1[[#This Row],[ROA 2020]]), "x")</f>
        <v>5.3879310344827597E-2</v>
      </c>
      <c r="BJ195" s="3">
        <f xml:space="preserve"> IFERROR(AVERAGE(Table1[[#This Row],[ROA 2013-2012]:[ROA 2021-2020]]), "x")</f>
        <v>5.3879310344827597E-2</v>
      </c>
      <c r="BK195" s="3">
        <f>IFERROR(AVERAGE(Table1[[#This Row],[ROA 2012]:[ROA 2021]]), "x")</f>
        <v>0.18556034482758621</v>
      </c>
      <c r="BN195" s="1">
        <f>SUM(Table1[[#This Row],[B/M Rank]:[ROA Rank]])</f>
        <v>0</v>
      </c>
    </row>
    <row r="196" spans="1:66" x14ac:dyDescent="0.25">
      <c r="A196" s="1" t="s">
        <v>439</v>
      </c>
      <c r="B196" s="1" t="s">
        <v>440</v>
      </c>
      <c r="C196" s="1" t="s">
        <v>105</v>
      </c>
      <c r="D196" s="1" t="s">
        <v>106</v>
      </c>
      <c r="E196" s="1" t="s">
        <v>102</v>
      </c>
      <c r="F196" s="1">
        <v>475.54</v>
      </c>
      <c r="G196" s="19"/>
      <c r="H196" s="19"/>
      <c r="I196" s="19"/>
      <c r="J196" s="19"/>
      <c r="K196" s="1"/>
      <c r="L196" s="19"/>
      <c r="M196" s="1">
        <v>2012</v>
      </c>
      <c r="N196" s="1">
        <v>312.2</v>
      </c>
      <c r="O196" s="1">
        <v>325.60000000000002</v>
      </c>
      <c r="P196" s="1">
        <v>358.5</v>
      </c>
      <c r="Q196" s="1">
        <v>374.3</v>
      </c>
      <c r="R196" s="1">
        <v>395.9</v>
      </c>
      <c r="S196" s="1">
        <v>408.4</v>
      </c>
      <c r="T196" s="1">
        <v>370.1</v>
      </c>
      <c r="U196" s="1">
        <v>325.3</v>
      </c>
      <c r="V196" s="1">
        <v>284.89999999999998</v>
      </c>
      <c r="W196" s="1">
        <v>351</v>
      </c>
      <c r="X196" s="1">
        <v>332.6</v>
      </c>
      <c r="Z196" s="3">
        <f xml:space="preserve"> IFERROR(AVEDEV(Table1[[#This Row],[GP 2012]:[GP 2021]]) / Table1[[#This Row],[Avg GP]], "x")</f>
        <v>8.8118190633734522E-2</v>
      </c>
      <c r="AA196" s="2">
        <f xml:space="preserve"> IFERROR(AVERAGE(Table1[[#This Row],[GP 2012]:[GP 2021]]), "x")</f>
        <v>350.62</v>
      </c>
      <c r="AB196" s="11">
        <f>Table1[Equity]/Table1[Market Capital]</f>
        <v>2.0856289691718888</v>
      </c>
      <c r="AC196" s="15">
        <v>1268.5999999999999</v>
      </c>
      <c r="AD196" s="15">
        <v>1392.1</v>
      </c>
      <c r="AE196" s="15">
        <v>1558.8</v>
      </c>
      <c r="AF196" s="15">
        <v>1765.8</v>
      </c>
      <c r="AG196" s="15">
        <v>1878.2</v>
      </c>
      <c r="AH196" s="15">
        <v>2022.4</v>
      </c>
      <c r="AI196" s="15">
        <v>2079.6999999999998</v>
      </c>
      <c r="AJ196" s="15">
        <v>2146.5</v>
      </c>
      <c r="AK196" s="15">
        <v>1963.1</v>
      </c>
      <c r="AL196" s="15">
        <v>2090</v>
      </c>
      <c r="AM196" s="15">
        <v>2141.1</v>
      </c>
      <c r="AN196" s="1">
        <v>991.8</v>
      </c>
      <c r="AO196" s="3">
        <f xml:space="preserve"> IFERROR(Table1[[#This Row],[GP 2012]]/Table1[[#This Row],[Total Assets 2012]], "x")</f>
        <v>0.24609806085448527</v>
      </c>
      <c r="AP196" s="3">
        <f xml:space="preserve"> IFERROR(Table1[[#This Row],[GP 2013]]/Table1[[#This Row],[Total Assets 2013]], "x")</f>
        <v>0.23389124344515483</v>
      </c>
      <c r="AQ196" s="3">
        <f xml:space="preserve"> IFERROR(Table1[[#This Row],[GP 2014]]/Table1[[#This Row],[Total Assets 2014]], "x")</f>
        <v>0.22998460354118552</v>
      </c>
      <c r="AR196" s="3">
        <f xml:space="preserve"> IFERROR(Table1[[#This Row],[GP 2015]]/Table1[[#This Row],[Total Assets 2015]], "x")</f>
        <v>0.21197191074866917</v>
      </c>
      <c r="AS196" s="3">
        <f xml:space="preserve"> IFERROR(Table1[[#This Row],[GP 2016]]/Table1[[#This Row],[Total Assets 2016]], "x")</f>
        <v>0.21078692365030346</v>
      </c>
      <c r="AT196" s="3">
        <f xml:space="preserve"> IFERROR(Table1[[#This Row],[GP 2017]]/Table1[[#This Row],[Total Assets 2017]], "x")</f>
        <v>0.20193829113924047</v>
      </c>
      <c r="AU196" s="3">
        <f xml:space="preserve"> IFERROR(Table1[[#This Row],[GP 2018]]/Table1[[#This Row],[Total Assets 2018]], "x")</f>
        <v>0.17795835937875656</v>
      </c>
      <c r="AV196" s="3">
        <f xml:space="preserve"> IFERROR(Table1[[#This Row],[GP 2019]]/Table1[[#This Row],[Total Assets 2019]], "x")</f>
        <v>0.1515490333100396</v>
      </c>
      <c r="AW196" s="3">
        <f xml:space="preserve"> IFERROR(Table1[[#This Row],[GP 2020]]/Table1[[#This Row],[Total Assets 2020]], "x")</f>
        <v>0.1451276042993225</v>
      </c>
      <c r="AX196" s="3">
        <f xml:space="preserve"> IFERROR(Table1[[#This Row],[GP 2021]]/Table1[[#This Row],[Total Assets 2021]], "x")</f>
        <v>0.16794258373205742</v>
      </c>
      <c r="AY196" s="3">
        <f xml:space="preserve"> IFERROR(Table1[[#This Row],[GP TTM]]/Table1[[#This Row],[Total Assets TTM]], "x")</f>
        <v>0.15534071271776193</v>
      </c>
      <c r="BA196" s="3">
        <f xml:space="preserve"> IFERROR(ABS(Table1[[#This Row],[ROA 2013]]-Table1[[#This Row],[ROA 2012]]), "x")</f>
        <v>1.2206817409330439E-2</v>
      </c>
      <c r="BB196" s="3">
        <f xml:space="preserve"> IFERROR(ABS(Table1[[#This Row],[ROA 2014]]-Table1[[#This Row],[ROA 2013]]), "x")</f>
        <v>3.9066399039693056E-3</v>
      </c>
      <c r="BC196" s="3">
        <f xml:space="preserve"> IFERROR(ABS(Table1[[#This Row],[ROA 2015]]-Table1[[#This Row],[ROA 2014]]), "x")</f>
        <v>1.8012692792516355E-2</v>
      </c>
      <c r="BD196" s="3">
        <f xml:space="preserve"> IFERROR(ABS(Table1[[#This Row],[ROA 2016]]-Table1[[#This Row],[ROA 2015]]), "x")</f>
        <v>1.1849870983657029E-3</v>
      </c>
      <c r="BE196" s="3">
        <f xml:space="preserve"> IFERROR(ABS(Table1[[#This Row],[ROA 2017]]-Table1[[#This Row],[ROA 2016]]), "x")</f>
        <v>8.8486325110629926E-3</v>
      </c>
      <c r="BF196" s="3">
        <f xml:space="preserve"> IFERROR(ABS(Table1[[#This Row],[ROA 2018]]-Table1[[#This Row],[ROA 2017]]), "x")</f>
        <v>2.3979931760483908E-2</v>
      </c>
      <c r="BG196" s="3">
        <f xml:space="preserve"> IFERROR(ABS(Table1[[#This Row],[ROA 2019]]-Table1[[#This Row],[ROA 2018]]), "x")</f>
        <v>2.640932606871696E-2</v>
      </c>
      <c r="BH196" s="3">
        <f xml:space="preserve"> IFERROR(ABS(Table1[[#This Row],[ROA 2020]]-Table1[[#This Row],[ROA 2019]]), "x")</f>
        <v>6.4214290107171001E-3</v>
      </c>
      <c r="BI196" s="3">
        <f xml:space="preserve"> IFERROR(ABS(Table1[[#This Row],[ROA 2021]]-Table1[[#This Row],[ROA 2020]]), "x")</f>
        <v>2.2814979432734916E-2</v>
      </c>
      <c r="BJ196" s="3">
        <f xml:space="preserve"> IFERROR(AVERAGE(Table1[[#This Row],[ROA 2013-2012]:[ROA 2021-2020]]), "x")</f>
        <v>1.3753937331988632E-2</v>
      </c>
      <c r="BK196" s="3">
        <f>IFERROR(AVERAGE(Table1[[#This Row],[ROA 2012]:[ROA 2021]]), "x")</f>
        <v>0.19772486140992146</v>
      </c>
      <c r="BN196" s="1">
        <f>SUM(Table1[[#This Row],[B/M Rank]:[ROA Rank]])</f>
        <v>0</v>
      </c>
    </row>
    <row r="197" spans="1:66" x14ac:dyDescent="0.25">
      <c r="A197" s="1" t="s">
        <v>441</v>
      </c>
      <c r="B197" s="1" t="s">
        <v>442</v>
      </c>
      <c r="C197" s="1" t="s">
        <v>1038</v>
      </c>
      <c r="D197" s="1" t="s">
        <v>103</v>
      </c>
      <c r="E197" s="1" t="s">
        <v>102</v>
      </c>
      <c r="F197" s="1">
        <v>478</v>
      </c>
      <c r="G197" s="19"/>
      <c r="H197" s="19"/>
      <c r="I197" s="19"/>
      <c r="J197" s="19"/>
      <c r="K197" s="1"/>
      <c r="L197" s="19"/>
      <c r="M197" s="1">
        <v>2012</v>
      </c>
      <c r="N197" s="1">
        <v>51.3</v>
      </c>
      <c r="O197" s="1">
        <v>59.9</v>
      </c>
      <c r="P197" s="1">
        <v>72.900000000000006</v>
      </c>
      <c r="Q197" s="1">
        <v>52.8</v>
      </c>
      <c r="R197" s="1">
        <v>77.8</v>
      </c>
      <c r="S197" s="1">
        <v>112.9</v>
      </c>
      <c r="T197" s="1">
        <v>60</v>
      </c>
      <c r="U197" s="1">
        <v>76.599999999999994</v>
      </c>
      <c r="V197" s="1">
        <v>12.4</v>
      </c>
      <c r="W197" s="1">
        <v>220.5</v>
      </c>
      <c r="X197" s="1">
        <v>114.2</v>
      </c>
      <c r="Z197" s="3">
        <f xml:space="preserve"> IFERROR(AVEDEV(Table1[[#This Row],[GP 2012]:[GP 2021]]) / Table1[[#This Row],[Avg GP]], "x")</f>
        <v>0.43653243005896381</v>
      </c>
      <c r="AA197" s="2">
        <f xml:space="preserve"> IFERROR(AVERAGE(Table1[[#This Row],[GP 2012]:[GP 2021]]), "x")</f>
        <v>79.710000000000008</v>
      </c>
      <c r="AB197" s="11">
        <f>Table1[Equity]/Table1[Market Capital]</f>
        <v>1.3215481171548118</v>
      </c>
      <c r="AC197" s="1">
        <v>299</v>
      </c>
      <c r="AD197" s="1">
        <v>310.7</v>
      </c>
      <c r="AE197" s="1">
        <v>332.6</v>
      </c>
      <c r="AF197" s="1">
        <v>327.2</v>
      </c>
      <c r="AG197" s="1">
        <v>404.2</v>
      </c>
      <c r="AH197" s="1">
        <v>464</v>
      </c>
      <c r="AI197" s="1">
        <v>481.3</v>
      </c>
      <c r="AJ197" s="1">
        <v>491.6</v>
      </c>
      <c r="AK197" s="1">
        <v>474.6</v>
      </c>
      <c r="AL197" s="1">
        <v>735</v>
      </c>
      <c r="AM197" s="1">
        <v>666.3</v>
      </c>
      <c r="AN197" s="1">
        <v>631.70000000000005</v>
      </c>
      <c r="AO197" s="3">
        <f xml:space="preserve"> IFERROR(Table1[[#This Row],[GP 2012]]/Table1[[#This Row],[Total Assets 2012]], "x")</f>
        <v>0.17157190635451505</v>
      </c>
      <c r="AP197" s="3">
        <f xml:space="preserve"> IFERROR(Table1[[#This Row],[GP 2013]]/Table1[[#This Row],[Total Assets 2013]], "x")</f>
        <v>0.19279047312520117</v>
      </c>
      <c r="AQ197" s="3">
        <f xml:space="preserve"> IFERROR(Table1[[#This Row],[GP 2014]]/Table1[[#This Row],[Total Assets 2014]], "x")</f>
        <v>0.21918220084185208</v>
      </c>
      <c r="AR197" s="3">
        <f xml:space="preserve"> IFERROR(Table1[[#This Row],[GP 2015]]/Table1[[#This Row],[Total Assets 2015]], "x")</f>
        <v>0.16136919315403422</v>
      </c>
      <c r="AS197" s="3">
        <f xml:space="preserve"> IFERROR(Table1[[#This Row],[GP 2016]]/Table1[[#This Row],[Total Assets 2016]], "x")</f>
        <v>0.19247897080653142</v>
      </c>
      <c r="AT197" s="3">
        <f xml:space="preserve"> IFERROR(Table1[[#This Row],[GP 2017]]/Table1[[#This Row],[Total Assets 2017]], "x")</f>
        <v>0.24331896551724139</v>
      </c>
      <c r="AU197" s="3">
        <f xml:space="preserve"> IFERROR(Table1[[#This Row],[GP 2018]]/Table1[[#This Row],[Total Assets 2018]], "x")</f>
        <v>0.12466237274049449</v>
      </c>
      <c r="AV197" s="3">
        <f xml:space="preserve"> IFERROR(Table1[[#This Row],[GP 2019]]/Table1[[#This Row],[Total Assets 2019]], "x")</f>
        <v>0.15581773799837265</v>
      </c>
      <c r="AW197" s="3">
        <f xml:space="preserve"> IFERROR(Table1[[#This Row],[GP 2020]]/Table1[[#This Row],[Total Assets 2020]], "x")</f>
        <v>2.6127265065318161E-2</v>
      </c>
      <c r="AX197" s="3">
        <f xml:space="preserve"> IFERROR(Table1[[#This Row],[GP 2021]]/Table1[[#This Row],[Total Assets 2021]], "x")</f>
        <v>0.3</v>
      </c>
      <c r="AY197" s="3">
        <f xml:space="preserve"> IFERROR(Table1[[#This Row],[GP TTM]]/Table1[[#This Row],[Total Assets TTM]], "x")</f>
        <v>0.17139426684676573</v>
      </c>
      <c r="BA197" s="3">
        <f xml:space="preserve"> IFERROR(ABS(Table1[[#This Row],[ROA 2013]]-Table1[[#This Row],[ROA 2012]]), "x")</f>
        <v>2.121856677068612E-2</v>
      </c>
      <c r="BB197" s="3">
        <f xml:space="preserve"> IFERROR(ABS(Table1[[#This Row],[ROA 2014]]-Table1[[#This Row],[ROA 2013]]), "x")</f>
        <v>2.6391727716650909E-2</v>
      </c>
      <c r="BC197" s="3">
        <f xml:space="preserve"> IFERROR(ABS(Table1[[#This Row],[ROA 2015]]-Table1[[#This Row],[ROA 2014]]), "x")</f>
        <v>5.7813007687817858E-2</v>
      </c>
      <c r="BD197" s="3">
        <f xml:space="preserve"> IFERROR(ABS(Table1[[#This Row],[ROA 2016]]-Table1[[#This Row],[ROA 2015]]), "x")</f>
        <v>3.11097776524972E-2</v>
      </c>
      <c r="BE197" s="3">
        <f xml:space="preserve"> IFERROR(ABS(Table1[[#This Row],[ROA 2017]]-Table1[[#This Row],[ROA 2016]]), "x")</f>
        <v>5.0839994710709963E-2</v>
      </c>
      <c r="BF197" s="3">
        <f xml:space="preserve"> IFERROR(ABS(Table1[[#This Row],[ROA 2018]]-Table1[[#This Row],[ROA 2017]]), "x")</f>
        <v>0.11865659277674689</v>
      </c>
      <c r="BG197" s="3">
        <f xml:space="preserve"> IFERROR(ABS(Table1[[#This Row],[ROA 2019]]-Table1[[#This Row],[ROA 2018]]), "x")</f>
        <v>3.1155365257878154E-2</v>
      </c>
      <c r="BH197" s="3">
        <f xml:space="preserve"> IFERROR(ABS(Table1[[#This Row],[ROA 2020]]-Table1[[#This Row],[ROA 2019]]), "x")</f>
        <v>0.1296904729330545</v>
      </c>
      <c r="BI197" s="3">
        <f xml:space="preserve"> IFERROR(ABS(Table1[[#This Row],[ROA 2021]]-Table1[[#This Row],[ROA 2020]]), "x")</f>
        <v>0.27387273493468184</v>
      </c>
      <c r="BJ197" s="3">
        <f xml:space="preserve"> IFERROR(AVERAGE(Table1[[#This Row],[ROA 2013-2012]:[ROA 2021-2020]]), "x")</f>
        <v>8.2305360048969281E-2</v>
      </c>
      <c r="BK197" s="3">
        <f>IFERROR(AVERAGE(Table1[[#This Row],[ROA 2012]:[ROA 2021]]), "x")</f>
        <v>0.17873190856035609</v>
      </c>
      <c r="BN197" s="1">
        <f>SUM(Table1[[#This Row],[B/M Rank]:[ROA Rank]])</f>
        <v>0</v>
      </c>
    </row>
    <row r="198" spans="1:66" x14ac:dyDescent="0.25">
      <c r="A198" s="1" t="s">
        <v>445</v>
      </c>
      <c r="B198" s="1" t="s">
        <v>446</v>
      </c>
      <c r="C198" s="1" t="s">
        <v>447</v>
      </c>
      <c r="D198" s="1" t="s">
        <v>106</v>
      </c>
      <c r="E198" s="1" t="s">
        <v>102</v>
      </c>
      <c r="F198" s="1">
        <v>492.7</v>
      </c>
      <c r="G198" s="19"/>
      <c r="H198" s="19"/>
      <c r="I198" s="19"/>
      <c r="J198" s="19"/>
      <c r="K198" s="1"/>
      <c r="L198" s="19"/>
      <c r="M198" s="1">
        <v>2018</v>
      </c>
      <c r="T198" s="1">
        <v>24.3</v>
      </c>
      <c r="U198" s="1">
        <v>44.9</v>
      </c>
      <c r="V198" s="1">
        <v>44.4</v>
      </c>
      <c r="W198" s="1">
        <v>66.5</v>
      </c>
      <c r="X198" s="1">
        <v>66.5</v>
      </c>
      <c r="Z198" s="3">
        <f xml:space="preserve"> IFERROR(AVEDEV(Table1[[#This Row],[GP 2012]:[GP 2021]]) / Table1[[#This Row],[Avg GP]], "x")</f>
        <v>0.23847862298722933</v>
      </c>
      <c r="AA198" s="2">
        <f xml:space="preserve"> IFERROR(AVERAGE(Table1[[#This Row],[GP 2012]:[GP 2021]]), "x")</f>
        <v>45.024999999999999</v>
      </c>
      <c r="AB198" s="11">
        <f>Table1[Equity]/Table1[Market Capital]</f>
        <v>0.57093566064542323</v>
      </c>
      <c r="AI198" s="1">
        <v>37.299999999999997</v>
      </c>
      <c r="AJ198" s="1">
        <v>43.3</v>
      </c>
      <c r="AK198" s="1">
        <v>350.2</v>
      </c>
      <c r="AL198" s="1">
        <v>438</v>
      </c>
      <c r="AM198" s="1">
        <v>438</v>
      </c>
      <c r="AN198" s="1">
        <v>281.3</v>
      </c>
      <c r="AO198" s="3" t="str">
        <f xml:space="preserve"> IFERROR(Table1[[#This Row],[GP 2012]]/Table1[[#This Row],[Total Assets 2012]], "x")</f>
        <v>x</v>
      </c>
      <c r="AP198" s="3" t="str">
        <f xml:space="preserve"> IFERROR(Table1[[#This Row],[GP 2013]]/Table1[[#This Row],[Total Assets 2013]], "x")</f>
        <v>x</v>
      </c>
      <c r="AQ198" s="3" t="str">
        <f xml:space="preserve"> IFERROR(Table1[[#This Row],[GP 2014]]/Table1[[#This Row],[Total Assets 2014]], "x")</f>
        <v>x</v>
      </c>
      <c r="AR198" s="3" t="str">
        <f xml:space="preserve"> IFERROR(Table1[[#This Row],[GP 2015]]/Table1[[#This Row],[Total Assets 2015]], "x")</f>
        <v>x</v>
      </c>
      <c r="AS198" s="3" t="str">
        <f xml:space="preserve"> IFERROR(Table1[[#This Row],[GP 2016]]/Table1[[#This Row],[Total Assets 2016]], "x")</f>
        <v>x</v>
      </c>
      <c r="AT198" s="3" t="str">
        <f xml:space="preserve"> IFERROR(Table1[[#This Row],[GP 2017]]/Table1[[#This Row],[Total Assets 2017]], "x")</f>
        <v>x</v>
      </c>
      <c r="AU198" s="3">
        <f xml:space="preserve"> IFERROR(Table1[[#This Row],[GP 2018]]/Table1[[#This Row],[Total Assets 2018]], "x")</f>
        <v>0.6514745308310993</v>
      </c>
      <c r="AV198" s="3">
        <f xml:space="preserve"> IFERROR(Table1[[#This Row],[GP 2019]]/Table1[[#This Row],[Total Assets 2019]], "x")</f>
        <v>1.0369515011547346</v>
      </c>
      <c r="AW198" s="3">
        <f xml:space="preserve"> IFERROR(Table1[[#This Row],[GP 2020]]/Table1[[#This Row],[Total Assets 2020]], "x")</f>
        <v>0.12678469446030841</v>
      </c>
      <c r="AX198" s="3">
        <f xml:space="preserve"> IFERROR(Table1[[#This Row],[GP 2021]]/Table1[[#This Row],[Total Assets 2021]], "x")</f>
        <v>0.15182648401826485</v>
      </c>
      <c r="AY198" s="3">
        <f xml:space="preserve"> IFERROR(Table1[[#This Row],[GP TTM]]/Table1[[#This Row],[Total Assets TTM]], "x")</f>
        <v>0.15182648401826485</v>
      </c>
      <c r="BA198" s="3" t="str">
        <f xml:space="preserve"> IFERROR(ABS(Table1[[#This Row],[ROA 2013]]-Table1[[#This Row],[ROA 2012]]), "x")</f>
        <v>x</v>
      </c>
      <c r="BB198" s="3" t="str">
        <f xml:space="preserve"> IFERROR(ABS(Table1[[#This Row],[ROA 2014]]-Table1[[#This Row],[ROA 2013]]), "x")</f>
        <v>x</v>
      </c>
      <c r="BC198" s="3" t="str">
        <f xml:space="preserve"> IFERROR(ABS(Table1[[#This Row],[ROA 2015]]-Table1[[#This Row],[ROA 2014]]), "x")</f>
        <v>x</v>
      </c>
      <c r="BD198" s="3" t="str">
        <f xml:space="preserve"> IFERROR(ABS(Table1[[#This Row],[ROA 2016]]-Table1[[#This Row],[ROA 2015]]), "x")</f>
        <v>x</v>
      </c>
      <c r="BE198" s="3" t="str">
        <f xml:space="preserve"> IFERROR(ABS(Table1[[#This Row],[ROA 2017]]-Table1[[#This Row],[ROA 2016]]), "x")</f>
        <v>x</v>
      </c>
      <c r="BF198" s="3" t="str">
        <f xml:space="preserve"> IFERROR(ABS(Table1[[#This Row],[ROA 2018]]-Table1[[#This Row],[ROA 2017]]), "x")</f>
        <v>x</v>
      </c>
      <c r="BG198" s="3">
        <f xml:space="preserve"> IFERROR(ABS(Table1[[#This Row],[ROA 2019]]-Table1[[#This Row],[ROA 2018]]), "x")</f>
        <v>0.38547697032363526</v>
      </c>
      <c r="BH198" s="3">
        <f xml:space="preserve"> IFERROR(ABS(Table1[[#This Row],[ROA 2020]]-Table1[[#This Row],[ROA 2019]]), "x")</f>
        <v>0.91016680669442618</v>
      </c>
      <c r="BI198" s="3">
        <f xml:space="preserve"> IFERROR(ABS(Table1[[#This Row],[ROA 2021]]-Table1[[#This Row],[ROA 2020]]), "x")</f>
        <v>2.504178955795644E-2</v>
      </c>
      <c r="BJ198" s="3">
        <f xml:space="preserve"> IFERROR(AVERAGE(Table1[[#This Row],[ROA 2013-2012]:[ROA 2021-2020]]), "x")</f>
        <v>0.44022852219200598</v>
      </c>
      <c r="BK198" s="3">
        <f>IFERROR(AVERAGE(Table1[[#This Row],[ROA 2012]:[ROA 2021]]), "x")</f>
        <v>0.49175930261610173</v>
      </c>
      <c r="BN198" s="1">
        <f>SUM(Table1[[#This Row],[B/M Rank]:[ROA Rank]])</f>
        <v>0</v>
      </c>
    </row>
    <row r="199" spans="1:66" x14ac:dyDescent="0.25">
      <c r="A199" s="1" t="s">
        <v>448</v>
      </c>
      <c r="B199" s="1" t="s">
        <v>449</v>
      </c>
      <c r="C199" s="1" t="s">
        <v>1040</v>
      </c>
      <c r="D199" s="1" t="s">
        <v>130</v>
      </c>
      <c r="E199" s="1" t="s">
        <v>102</v>
      </c>
      <c r="F199" s="1">
        <v>496.83</v>
      </c>
      <c r="G199" s="19"/>
      <c r="H199" s="19"/>
      <c r="I199" s="19"/>
      <c r="J199" s="19"/>
      <c r="K199" s="1"/>
      <c r="L199" s="19"/>
      <c r="M199" s="1">
        <v>2012</v>
      </c>
      <c r="N199" s="1">
        <v>13.8</v>
      </c>
      <c r="O199" s="1">
        <v>18.8</v>
      </c>
      <c r="P199" s="1">
        <v>27.7</v>
      </c>
      <c r="Q199" s="1">
        <v>56.6</v>
      </c>
      <c r="R199" s="1">
        <v>77.2</v>
      </c>
      <c r="S199" s="1">
        <v>92.7</v>
      </c>
      <c r="T199" s="1">
        <v>112.9</v>
      </c>
      <c r="U199" s="1">
        <v>112.5</v>
      </c>
      <c r="V199" s="1">
        <v>234</v>
      </c>
      <c r="W199" s="1">
        <v>12.5</v>
      </c>
      <c r="X199" s="1">
        <v>19.2</v>
      </c>
      <c r="Z199" s="3">
        <f xml:space="preserve"> IFERROR(AVEDEV(Table1[[#This Row],[GP 2012]:[GP 2021]]) / Table1[[#This Row],[Avg GP]], "x")</f>
        <v>0.65889020693291145</v>
      </c>
      <c r="AA199" s="2">
        <f xml:space="preserve"> IFERROR(AVERAGE(Table1[[#This Row],[GP 2012]:[GP 2021]]), "x")</f>
        <v>75.87</v>
      </c>
      <c r="AB199" s="11">
        <f>Table1[Equity]/Table1[Market Capital]</f>
        <v>7.4043435380311173</v>
      </c>
      <c r="AC199" s="1">
        <v>274.2</v>
      </c>
      <c r="AD199" s="1">
        <v>487.8</v>
      </c>
      <c r="AE199" s="1">
        <v>800.8</v>
      </c>
      <c r="AF199" s="15">
        <v>1670.1</v>
      </c>
      <c r="AG199" s="15">
        <v>2562.4</v>
      </c>
      <c r="AH199" s="15">
        <v>3518.3</v>
      </c>
      <c r="AI199" s="15">
        <v>4170.2</v>
      </c>
      <c r="AJ199" s="15">
        <v>4396.5</v>
      </c>
      <c r="AK199" s="15">
        <v>14911.7</v>
      </c>
      <c r="AL199" s="15">
        <v>13036.3</v>
      </c>
      <c r="AM199" s="15">
        <v>12845.2</v>
      </c>
      <c r="AN199" s="15">
        <v>3678.7</v>
      </c>
      <c r="AO199" s="3">
        <f xml:space="preserve"> IFERROR(Table1[[#This Row],[GP 2012]]/Table1[[#This Row],[Total Assets 2012]], "x")</f>
        <v>5.0328227571115977E-2</v>
      </c>
      <c r="AP199" s="3">
        <f xml:space="preserve"> IFERROR(Table1[[#This Row],[GP 2013]]/Table1[[#This Row],[Total Assets 2013]], "x")</f>
        <v>3.8540385403854037E-2</v>
      </c>
      <c r="AQ199" s="3">
        <f xml:space="preserve"> IFERROR(Table1[[#This Row],[GP 2014]]/Table1[[#This Row],[Total Assets 2014]], "x")</f>
        <v>3.4590409590409592E-2</v>
      </c>
      <c r="AR199" s="3">
        <f xml:space="preserve"> IFERROR(Table1[[#This Row],[GP 2015]]/Table1[[#This Row],[Total Assets 2015]], "x")</f>
        <v>3.3890186216394232E-2</v>
      </c>
      <c r="AS199" s="3">
        <f xml:space="preserve"> IFERROR(Table1[[#This Row],[GP 2016]]/Table1[[#This Row],[Total Assets 2016]], "x")</f>
        <v>3.0128004995316891E-2</v>
      </c>
      <c r="AT199" s="3">
        <f xml:space="preserve"> IFERROR(Table1[[#This Row],[GP 2017]]/Table1[[#This Row],[Total Assets 2017]], "x")</f>
        <v>2.634795213597476E-2</v>
      </c>
      <c r="AU199" s="3">
        <f xml:space="preserve"> IFERROR(Table1[[#This Row],[GP 2018]]/Table1[[#This Row],[Total Assets 2018]], "x")</f>
        <v>2.7073042060332841E-2</v>
      </c>
      <c r="AV199" s="3">
        <f xml:space="preserve"> IFERROR(Table1[[#This Row],[GP 2019]]/Table1[[#This Row],[Total Assets 2019]], "x")</f>
        <v>2.5588536335721598E-2</v>
      </c>
      <c r="AW199" s="3">
        <f xml:space="preserve"> IFERROR(Table1[[#This Row],[GP 2020]]/Table1[[#This Row],[Total Assets 2020]], "x")</f>
        <v>1.5692375785457055E-2</v>
      </c>
      <c r="AX199" s="3">
        <f xml:space="preserve"> IFERROR(Table1[[#This Row],[GP 2021]]/Table1[[#This Row],[Total Assets 2021]], "x")</f>
        <v>9.5886102651826055E-4</v>
      </c>
      <c r="AY199" s="3">
        <f xml:space="preserve"> IFERROR(Table1[[#This Row],[GP TTM]]/Table1[[#This Row],[Total Assets TTM]], "x")</f>
        <v>1.4947217637716812E-3</v>
      </c>
      <c r="BA199" s="3">
        <f xml:space="preserve"> IFERROR(ABS(Table1[[#This Row],[ROA 2013]]-Table1[[#This Row],[ROA 2012]]), "x")</f>
        <v>1.178784216726194E-2</v>
      </c>
      <c r="BB199" s="3">
        <f xml:space="preserve"> IFERROR(ABS(Table1[[#This Row],[ROA 2014]]-Table1[[#This Row],[ROA 2013]]), "x")</f>
        <v>3.9499758134444451E-3</v>
      </c>
      <c r="BC199" s="3">
        <f xml:space="preserve"> IFERROR(ABS(Table1[[#This Row],[ROA 2015]]-Table1[[#This Row],[ROA 2014]]), "x")</f>
        <v>7.0022337401536017E-4</v>
      </c>
      <c r="BD199" s="3">
        <f xml:space="preserve"> IFERROR(ABS(Table1[[#This Row],[ROA 2016]]-Table1[[#This Row],[ROA 2015]]), "x")</f>
        <v>3.7621812210773403E-3</v>
      </c>
      <c r="BE199" s="3">
        <f xml:space="preserve"> IFERROR(ABS(Table1[[#This Row],[ROA 2017]]-Table1[[#This Row],[ROA 2016]]), "x")</f>
        <v>3.7800528593421312E-3</v>
      </c>
      <c r="BF199" s="3">
        <f xml:space="preserve"> IFERROR(ABS(Table1[[#This Row],[ROA 2018]]-Table1[[#This Row],[ROA 2017]]), "x")</f>
        <v>7.2508992435808134E-4</v>
      </c>
      <c r="BG199" s="3">
        <f xml:space="preserve"> IFERROR(ABS(Table1[[#This Row],[ROA 2019]]-Table1[[#This Row],[ROA 2018]]), "x")</f>
        <v>1.4845057246112431E-3</v>
      </c>
      <c r="BH199" s="3">
        <f xml:space="preserve"> IFERROR(ABS(Table1[[#This Row],[ROA 2020]]-Table1[[#This Row],[ROA 2019]]), "x")</f>
        <v>9.8961605502645433E-3</v>
      </c>
      <c r="BI199" s="3">
        <f xml:space="preserve"> IFERROR(ABS(Table1[[#This Row],[ROA 2021]]-Table1[[#This Row],[ROA 2020]]), "x")</f>
        <v>1.4733514758938795E-2</v>
      </c>
      <c r="BJ199" s="3">
        <f xml:space="preserve"> IFERROR(AVERAGE(Table1[[#This Row],[ROA 2013-2012]:[ROA 2021-2020]]), "x")</f>
        <v>5.6466162659237649E-3</v>
      </c>
      <c r="BK199" s="3">
        <f>IFERROR(AVERAGE(Table1[[#This Row],[ROA 2012]:[ROA 2021]]), "x")</f>
        <v>2.8313798112109528E-2</v>
      </c>
      <c r="BN199" s="1">
        <f>SUM(Table1[[#This Row],[B/M Rank]:[ROA Rank]])</f>
        <v>0</v>
      </c>
    </row>
    <row r="200" spans="1:66" x14ac:dyDescent="0.25">
      <c r="A200" s="1" t="s">
        <v>469</v>
      </c>
      <c r="B200" s="1" t="s">
        <v>470</v>
      </c>
      <c r="C200" s="1" t="s">
        <v>1040</v>
      </c>
      <c r="D200" s="1" t="s">
        <v>130</v>
      </c>
      <c r="E200" s="1" t="s">
        <v>102</v>
      </c>
      <c r="F200" s="1">
        <v>532.52</v>
      </c>
      <c r="G200" s="19"/>
      <c r="H200" s="19"/>
      <c r="I200" s="19"/>
      <c r="J200" s="19"/>
      <c r="K200" s="1"/>
      <c r="L200" s="19"/>
      <c r="M200" s="1">
        <v>2014</v>
      </c>
      <c r="P200" s="1">
        <v>8.5</v>
      </c>
      <c r="Q200" s="1">
        <v>51.3</v>
      </c>
      <c r="R200" s="1">
        <v>68.8</v>
      </c>
      <c r="S200" s="1">
        <v>77.3</v>
      </c>
      <c r="T200" s="1">
        <v>97.5</v>
      </c>
      <c r="U200" s="1">
        <v>152.80000000000001</v>
      </c>
      <c r="V200" s="1">
        <v>147.19999999999999</v>
      </c>
      <c r="W200" s="1">
        <v>199.1</v>
      </c>
      <c r="X200" s="1">
        <v>193</v>
      </c>
      <c r="Z200" s="3">
        <f xml:space="preserve"> IFERROR(AVEDEV(Table1[[#This Row],[GP 2012]:[GP 2021]]) / Table1[[#This Row],[Avg GP]], "x")</f>
        <v>0.49386292834890955</v>
      </c>
      <c r="AA200" s="2">
        <f xml:space="preserve"> IFERROR(AVERAGE(Table1[[#This Row],[GP 2012]:[GP 2021]]), "x")</f>
        <v>100.3125</v>
      </c>
      <c r="AB200" s="11">
        <f>Table1[Equity]/Table1[Market Capital]</f>
        <v>1.1201457222263953</v>
      </c>
      <c r="AE200" s="1">
        <v>393.2</v>
      </c>
      <c r="AF200" s="1">
        <v>581.29999999999995</v>
      </c>
      <c r="AG200" s="1">
        <v>685.2</v>
      </c>
      <c r="AH200" s="1">
        <v>789.1</v>
      </c>
      <c r="AI200" s="1">
        <v>686.6</v>
      </c>
      <c r="AJ200" s="15">
        <v>1123.4000000000001</v>
      </c>
      <c r="AK200" s="15">
        <v>1283.0999999999999</v>
      </c>
      <c r="AL200" s="15">
        <v>1520.8</v>
      </c>
      <c r="AM200" s="15">
        <v>1608.8</v>
      </c>
      <c r="AN200" s="1">
        <v>596.5</v>
      </c>
      <c r="AO200" s="3" t="str">
        <f xml:space="preserve"> IFERROR(Table1[[#This Row],[GP 2012]]/Table1[[#This Row],[Total Assets 2012]], "x")</f>
        <v>x</v>
      </c>
      <c r="AP200" s="3" t="str">
        <f xml:space="preserve"> IFERROR(Table1[[#This Row],[GP 2013]]/Table1[[#This Row],[Total Assets 2013]], "x")</f>
        <v>x</v>
      </c>
      <c r="AQ200" s="3">
        <f xml:space="preserve"> IFERROR(Table1[[#This Row],[GP 2014]]/Table1[[#This Row],[Total Assets 2014]], "x")</f>
        <v>2.1617497456765007E-2</v>
      </c>
      <c r="AR200" s="3">
        <f xml:space="preserve"> IFERROR(Table1[[#This Row],[GP 2015]]/Table1[[#This Row],[Total Assets 2015]], "x")</f>
        <v>8.8250473077584726E-2</v>
      </c>
      <c r="AS200" s="3">
        <f xml:space="preserve"> IFERROR(Table1[[#This Row],[GP 2016]]/Table1[[#This Row],[Total Assets 2016]], "x")</f>
        <v>0.10040863981319322</v>
      </c>
      <c r="AT200" s="3">
        <f xml:space="preserve"> IFERROR(Table1[[#This Row],[GP 2017]]/Table1[[#This Row],[Total Assets 2017]], "x")</f>
        <v>9.7959700925104545E-2</v>
      </c>
      <c r="AU200" s="3">
        <f xml:space="preserve"> IFERROR(Table1[[#This Row],[GP 2018]]/Table1[[#This Row],[Total Assets 2018]], "x")</f>
        <v>0.14200407806583162</v>
      </c>
      <c r="AV200" s="3">
        <f xml:space="preserve"> IFERROR(Table1[[#This Row],[GP 2019]]/Table1[[#This Row],[Total Assets 2019]], "x")</f>
        <v>0.13601566672601031</v>
      </c>
      <c r="AW200" s="3">
        <f xml:space="preserve"> IFERROR(Table1[[#This Row],[GP 2020]]/Table1[[#This Row],[Total Assets 2020]], "x")</f>
        <v>0.11472215727534876</v>
      </c>
      <c r="AX200" s="3">
        <f xml:space="preserve"> IFERROR(Table1[[#This Row],[GP 2021]]/Table1[[#This Row],[Total Assets 2021]], "x")</f>
        <v>0.13091793792740664</v>
      </c>
      <c r="AY200" s="3">
        <f xml:space="preserve"> IFERROR(Table1[[#This Row],[GP TTM]]/Table1[[#This Row],[Total Assets TTM]], "x")</f>
        <v>0.11996519144704128</v>
      </c>
      <c r="BA200" s="3" t="str">
        <f xml:space="preserve"> IFERROR(ABS(Table1[[#This Row],[ROA 2013]]-Table1[[#This Row],[ROA 2012]]), "x")</f>
        <v>x</v>
      </c>
      <c r="BB200" s="3" t="str">
        <f xml:space="preserve"> IFERROR(ABS(Table1[[#This Row],[ROA 2014]]-Table1[[#This Row],[ROA 2013]]), "x")</f>
        <v>x</v>
      </c>
      <c r="BC200" s="3">
        <f xml:space="preserve"> IFERROR(ABS(Table1[[#This Row],[ROA 2015]]-Table1[[#This Row],[ROA 2014]]), "x")</f>
        <v>6.6632975620819712E-2</v>
      </c>
      <c r="BD200" s="3">
        <f xml:space="preserve"> IFERROR(ABS(Table1[[#This Row],[ROA 2016]]-Table1[[#This Row],[ROA 2015]]), "x")</f>
        <v>1.2158166735608489E-2</v>
      </c>
      <c r="BE200" s="3">
        <f xml:space="preserve"> IFERROR(ABS(Table1[[#This Row],[ROA 2017]]-Table1[[#This Row],[ROA 2016]]), "x")</f>
        <v>2.4489388880886698E-3</v>
      </c>
      <c r="BF200" s="3">
        <f xml:space="preserve"> IFERROR(ABS(Table1[[#This Row],[ROA 2018]]-Table1[[#This Row],[ROA 2017]]), "x")</f>
        <v>4.4044377140727078E-2</v>
      </c>
      <c r="BG200" s="3">
        <f xml:space="preserve"> IFERROR(ABS(Table1[[#This Row],[ROA 2019]]-Table1[[#This Row],[ROA 2018]]), "x")</f>
        <v>5.988411339821309E-3</v>
      </c>
      <c r="BH200" s="3">
        <f xml:space="preserve"> IFERROR(ABS(Table1[[#This Row],[ROA 2020]]-Table1[[#This Row],[ROA 2019]]), "x")</f>
        <v>2.1293509450661552E-2</v>
      </c>
      <c r="BI200" s="3">
        <f xml:space="preserve"> IFERROR(ABS(Table1[[#This Row],[ROA 2021]]-Table1[[#This Row],[ROA 2020]]), "x")</f>
        <v>1.6195780652057873E-2</v>
      </c>
      <c r="BJ200" s="3">
        <f xml:space="preserve"> IFERROR(AVERAGE(Table1[[#This Row],[ROA 2013-2012]:[ROA 2021-2020]]), "x")</f>
        <v>2.4108879975397811E-2</v>
      </c>
      <c r="BK200" s="3">
        <f>IFERROR(AVERAGE(Table1[[#This Row],[ROA 2012]:[ROA 2021]]), "x")</f>
        <v>0.10398701890840559</v>
      </c>
      <c r="BN200" s="1">
        <f>SUM(Table1[[#This Row],[B/M Rank]:[ROA Rank]])</f>
        <v>0</v>
      </c>
    </row>
    <row r="201" spans="1:66" x14ac:dyDescent="0.25">
      <c r="A201" s="1" t="s">
        <v>709</v>
      </c>
      <c r="B201" s="1" t="s">
        <v>710</v>
      </c>
      <c r="C201" s="1" t="s">
        <v>299</v>
      </c>
      <c r="D201" s="1" t="s">
        <v>300</v>
      </c>
      <c r="E201" s="1" t="s">
        <v>102</v>
      </c>
      <c r="F201" s="1">
        <v>536.66</v>
      </c>
      <c r="G201" s="19"/>
      <c r="H201" s="19"/>
      <c r="I201" s="19"/>
      <c r="J201" s="19"/>
      <c r="K201" s="1"/>
      <c r="L201" s="19"/>
      <c r="M201" s="1">
        <v>2012</v>
      </c>
      <c r="N201" s="1">
        <v>40.6</v>
      </c>
      <c r="O201" s="1">
        <v>38.9</v>
      </c>
      <c r="P201" s="1">
        <v>46.9</v>
      </c>
      <c r="Q201" s="1">
        <v>51.1</v>
      </c>
      <c r="R201" s="1">
        <v>68.400000000000006</v>
      </c>
      <c r="S201" s="1">
        <v>77</v>
      </c>
      <c r="T201" s="1">
        <v>79.2</v>
      </c>
      <c r="U201" s="1">
        <v>82.7</v>
      </c>
      <c r="V201" s="1">
        <v>96.8</v>
      </c>
      <c r="W201" s="1">
        <v>109.2</v>
      </c>
      <c r="X201" s="1">
        <v>109.2</v>
      </c>
      <c r="Z201" s="3">
        <f xml:space="preserve"> IFERROR(AVEDEV(Table1[[#This Row],[GP 2012]:[GP 2021]]) / Table1[[#This Row],[Avg GP]], "x")</f>
        <v>0.28807180081065431</v>
      </c>
      <c r="AA201" s="2">
        <f xml:space="preserve"> IFERROR(AVERAGE(Table1[[#This Row],[GP 2012]:[GP 2021]]), "x")</f>
        <v>69.08</v>
      </c>
      <c r="AB201" s="11">
        <f>Table1[Equity]/Table1[Market Capital]</f>
        <v>0.27932024000298145</v>
      </c>
      <c r="AC201" s="1">
        <v>91.1</v>
      </c>
      <c r="AD201" s="1">
        <v>97.2</v>
      </c>
      <c r="AE201" s="1">
        <v>112</v>
      </c>
      <c r="AF201" s="1">
        <v>125.4</v>
      </c>
      <c r="AG201" s="1">
        <v>146.6</v>
      </c>
      <c r="AH201" s="1">
        <v>173.9</v>
      </c>
      <c r="AI201" s="1">
        <v>194</v>
      </c>
      <c r="AJ201" s="1">
        <v>242.6</v>
      </c>
      <c r="AK201" s="1">
        <v>249.3</v>
      </c>
      <c r="AL201" s="1">
        <v>297.10000000000002</v>
      </c>
      <c r="AM201" s="1">
        <v>297.10000000000002</v>
      </c>
      <c r="AN201" s="1">
        <v>149.9</v>
      </c>
      <c r="AO201" s="3">
        <f xml:space="preserve"> IFERROR(Table1[[#This Row],[GP 2012]]/Table1[[#This Row],[Total Assets 2012]], "x")</f>
        <v>0.44566410537870477</v>
      </c>
      <c r="AP201" s="3">
        <f xml:space="preserve"> IFERROR(Table1[[#This Row],[GP 2013]]/Table1[[#This Row],[Total Assets 2013]], "x")</f>
        <v>0.40020576131687241</v>
      </c>
      <c r="AQ201" s="3">
        <f xml:space="preserve"> IFERROR(Table1[[#This Row],[GP 2014]]/Table1[[#This Row],[Total Assets 2014]], "x")</f>
        <v>0.41875000000000001</v>
      </c>
      <c r="AR201" s="3">
        <f xml:space="preserve"> IFERROR(Table1[[#This Row],[GP 2015]]/Table1[[#This Row],[Total Assets 2015]], "x")</f>
        <v>0.40749601275917063</v>
      </c>
      <c r="AS201" s="3">
        <f xml:space="preserve"> IFERROR(Table1[[#This Row],[GP 2016]]/Table1[[#This Row],[Total Assets 2016]], "x")</f>
        <v>0.46657571623465216</v>
      </c>
      <c r="AT201" s="3">
        <f xml:space="preserve"> IFERROR(Table1[[#This Row],[GP 2017]]/Table1[[#This Row],[Total Assets 2017]], "x")</f>
        <v>0.44278320874065552</v>
      </c>
      <c r="AU201" s="3">
        <f xml:space="preserve"> IFERROR(Table1[[#This Row],[GP 2018]]/Table1[[#This Row],[Total Assets 2018]], "x")</f>
        <v>0.40824742268041236</v>
      </c>
      <c r="AV201" s="3">
        <f xml:space="preserve"> IFERROR(Table1[[#This Row],[GP 2019]]/Table1[[#This Row],[Total Assets 2019]], "x")</f>
        <v>0.3408903544929926</v>
      </c>
      <c r="AW201" s="3">
        <f xml:space="preserve"> IFERROR(Table1[[#This Row],[GP 2020]]/Table1[[#This Row],[Total Assets 2020]], "x")</f>
        <v>0.38828720417168067</v>
      </c>
      <c r="AX201" s="3">
        <f xml:space="preserve"> IFERROR(Table1[[#This Row],[GP 2021]]/Table1[[#This Row],[Total Assets 2021]], "x")</f>
        <v>0.36755301245371924</v>
      </c>
      <c r="AY201" s="3">
        <f xml:space="preserve"> IFERROR(Table1[[#This Row],[GP TTM]]/Table1[[#This Row],[Total Assets TTM]], "x")</f>
        <v>0.36755301245371924</v>
      </c>
      <c r="BA201" s="3">
        <f xml:space="preserve"> IFERROR(ABS(Table1[[#This Row],[ROA 2013]]-Table1[[#This Row],[ROA 2012]]), "x")</f>
        <v>4.5458344061832356E-2</v>
      </c>
      <c r="BB201" s="3">
        <f xml:space="preserve"> IFERROR(ABS(Table1[[#This Row],[ROA 2014]]-Table1[[#This Row],[ROA 2013]]), "x")</f>
        <v>1.8544238683127601E-2</v>
      </c>
      <c r="BC201" s="3">
        <f xml:space="preserve"> IFERROR(ABS(Table1[[#This Row],[ROA 2015]]-Table1[[#This Row],[ROA 2014]]), "x")</f>
        <v>1.1253987240829377E-2</v>
      </c>
      <c r="BD201" s="3">
        <f xml:space="preserve"> IFERROR(ABS(Table1[[#This Row],[ROA 2016]]-Table1[[#This Row],[ROA 2015]]), "x")</f>
        <v>5.9079703475481526E-2</v>
      </c>
      <c r="BE201" s="3">
        <f xml:space="preserve"> IFERROR(ABS(Table1[[#This Row],[ROA 2017]]-Table1[[#This Row],[ROA 2016]]), "x")</f>
        <v>2.379250749399664E-2</v>
      </c>
      <c r="BF201" s="3">
        <f xml:space="preserve"> IFERROR(ABS(Table1[[#This Row],[ROA 2018]]-Table1[[#This Row],[ROA 2017]]), "x")</f>
        <v>3.4535786060243157E-2</v>
      </c>
      <c r="BG201" s="3">
        <f xml:space="preserve"> IFERROR(ABS(Table1[[#This Row],[ROA 2019]]-Table1[[#This Row],[ROA 2018]]), "x")</f>
        <v>6.7357068187419766E-2</v>
      </c>
      <c r="BH201" s="3">
        <f xml:space="preserve"> IFERROR(ABS(Table1[[#This Row],[ROA 2020]]-Table1[[#This Row],[ROA 2019]]), "x")</f>
        <v>4.7396849678688069E-2</v>
      </c>
      <c r="BI201" s="3">
        <f xml:space="preserve"> IFERROR(ABS(Table1[[#This Row],[ROA 2021]]-Table1[[#This Row],[ROA 2020]]), "x")</f>
        <v>2.0734191717961425E-2</v>
      </c>
      <c r="BJ201" s="3">
        <f xml:space="preserve"> IFERROR(AVERAGE(Table1[[#This Row],[ROA 2013-2012]:[ROA 2021-2020]]), "x")</f>
        <v>3.6461408511064435E-2</v>
      </c>
      <c r="BK201" s="3">
        <f>IFERROR(AVERAGE(Table1[[#This Row],[ROA 2012]:[ROA 2021]]), "x")</f>
        <v>0.40864527982288601</v>
      </c>
      <c r="BN201" s="1">
        <f>SUM(Table1[[#This Row],[B/M Rank]:[ROA Rank]])</f>
        <v>0</v>
      </c>
    </row>
    <row r="202" spans="1:66" x14ac:dyDescent="0.25">
      <c r="A202" s="1" t="s">
        <v>984</v>
      </c>
      <c r="B202" s="1" t="s">
        <v>985</v>
      </c>
      <c r="C202" s="1" t="s">
        <v>567</v>
      </c>
      <c r="D202" s="1" t="s">
        <v>103</v>
      </c>
      <c r="E202" s="1" t="s">
        <v>102</v>
      </c>
      <c r="F202" s="1">
        <v>538.61</v>
      </c>
      <c r="G202" s="19"/>
      <c r="H202" s="19"/>
      <c r="I202" s="19"/>
      <c r="J202" s="19"/>
      <c r="K202" s="1"/>
      <c r="L202" s="19"/>
      <c r="M202" s="1">
        <v>2012</v>
      </c>
      <c r="N202" s="1">
        <v>41.8</v>
      </c>
      <c r="O202" s="1">
        <v>51.9</v>
      </c>
      <c r="P202" s="1">
        <v>57.2</v>
      </c>
      <c r="Q202" s="1">
        <v>61.8</v>
      </c>
      <c r="R202" s="1">
        <v>62.1</v>
      </c>
      <c r="S202" s="1">
        <v>58.2</v>
      </c>
      <c r="T202" s="1">
        <v>55.7</v>
      </c>
      <c r="U202" s="1">
        <v>60.2</v>
      </c>
      <c r="V202" s="1">
        <v>66.099999999999994</v>
      </c>
      <c r="W202" s="1">
        <v>73.7</v>
      </c>
      <c r="X202" s="1">
        <v>73.7</v>
      </c>
      <c r="Z202" s="3">
        <f xml:space="preserve"> IFERROR(AVEDEV(Table1[[#This Row],[GP 2012]:[GP 2021]]) / Table1[[#This Row],[Avg GP]], "x")</f>
        <v>0.10039069135383046</v>
      </c>
      <c r="AA202" s="2">
        <f xml:space="preserve"> IFERROR(AVERAGE(Table1[[#This Row],[GP 2012]:[GP 2021]]), "x")</f>
        <v>58.870000000000005</v>
      </c>
      <c r="AB202" s="11">
        <f>Table1[Equity]/Table1[Market Capital]</f>
        <v>0.45506024767456971</v>
      </c>
      <c r="AC202" s="15">
        <v>2332.6999999999998</v>
      </c>
      <c r="AD202" s="15">
        <v>2512.8000000000002</v>
      </c>
      <c r="AE202" s="15">
        <v>2595.4</v>
      </c>
      <c r="AF202" s="15">
        <v>2757.7</v>
      </c>
      <c r="AG202" s="15">
        <v>3206.2</v>
      </c>
      <c r="AH202" s="15">
        <v>3485</v>
      </c>
      <c r="AI202" s="15">
        <v>3699.1</v>
      </c>
      <c r="AJ202" s="15">
        <v>4095</v>
      </c>
      <c r="AK202" s="15">
        <v>4944.3999999999996</v>
      </c>
      <c r="AL202" s="15">
        <v>5927.8</v>
      </c>
      <c r="AM202" s="15">
        <v>5927.8</v>
      </c>
      <c r="AN202" s="1">
        <v>245.1</v>
      </c>
      <c r="AO202" s="3">
        <f xml:space="preserve"> IFERROR(Table1[[#This Row],[GP 2012]]/Table1[[#This Row],[Total Assets 2012]], "x")</f>
        <v>1.7919149483431217E-2</v>
      </c>
      <c r="AP202" s="3">
        <f xml:space="preserve"> IFERROR(Table1[[#This Row],[GP 2013]]/Table1[[#This Row],[Total Assets 2013]], "x")</f>
        <v>2.0654250238777459E-2</v>
      </c>
      <c r="AQ202" s="3">
        <f xml:space="preserve"> IFERROR(Table1[[#This Row],[GP 2014]]/Table1[[#This Row],[Total Assets 2014]], "x")</f>
        <v>2.2038992062880482E-2</v>
      </c>
      <c r="AR202" s="3">
        <f xml:space="preserve"> IFERROR(Table1[[#This Row],[GP 2015]]/Table1[[#This Row],[Total Assets 2015]], "x")</f>
        <v>2.2409979330601588E-2</v>
      </c>
      <c r="AS202" s="3">
        <f xml:space="preserve"> IFERROR(Table1[[#This Row],[GP 2016]]/Table1[[#This Row],[Total Assets 2016]], "x")</f>
        <v>1.9368723098995698E-2</v>
      </c>
      <c r="AT202" s="3">
        <f xml:space="preserve"> IFERROR(Table1[[#This Row],[GP 2017]]/Table1[[#This Row],[Total Assets 2017]], "x")</f>
        <v>1.6700143472022956E-2</v>
      </c>
      <c r="AU202" s="3">
        <f xml:space="preserve"> IFERROR(Table1[[#This Row],[GP 2018]]/Table1[[#This Row],[Total Assets 2018]], "x")</f>
        <v>1.5057716741910195E-2</v>
      </c>
      <c r="AV202" s="3">
        <f xml:space="preserve"> IFERROR(Table1[[#This Row],[GP 2019]]/Table1[[#This Row],[Total Assets 2019]], "x")</f>
        <v>1.4700854700854702E-2</v>
      </c>
      <c r="AW202" s="3">
        <f xml:space="preserve"> IFERROR(Table1[[#This Row],[GP 2020]]/Table1[[#This Row],[Total Assets 2020]], "x")</f>
        <v>1.3368659493568481E-2</v>
      </c>
      <c r="AX202" s="3">
        <f xml:space="preserve"> IFERROR(Table1[[#This Row],[GP 2021]]/Table1[[#This Row],[Total Assets 2021]], "x")</f>
        <v>1.2432943081750397E-2</v>
      </c>
      <c r="AY202" s="3">
        <f xml:space="preserve"> IFERROR(Table1[[#This Row],[GP TTM]]/Table1[[#This Row],[Total Assets TTM]], "x")</f>
        <v>1.2432943081750397E-2</v>
      </c>
      <c r="BA202" s="3">
        <f xml:space="preserve"> IFERROR(ABS(Table1[[#This Row],[ROA 2013]]-Table1[[#This Row],[ROA 2012]]), "x")</f>
        <v>2.7351007553462411E-3</v>
      </c>
      <c r="BB202" s="3">
        <f xml:space="preserve"> IFERROR(ABS(Table1[[#This Row],[ROA 2014]]-Table1[[#This Row],[ROA 2013]]), "x")</f>
        <v>1.3847418241030238E-3</v>
      </c>
      <c r="BC202" s="3">
        <f xml:space="preserve"> IFERROR(ABS(Table1[[#This Row],[ROA 2015]]-Table1[[#This Row],[ROA 2014]]), "x")</f>
        <v>3.7098726772110541E-4</v>
      </c>
      <c r="BD202" s="3">
        <f xml:space="preserve"> IFERROR(ABS(Table1[[#This Row],[ROA 2016]]-Table1[[#This Row],[ROA 2015]]), "x")</f>
        <v>3.0412562316058898E-3</v>
      </c>
      <c r="BE202" s="3">
        <f xml:space="preserve"> IFERROR(ABS(Table1[[#This Row],[ROA 2017]]-Table1[[#This Row],[ROA 2016]]), "x")</f>
        <v>2.6685796269727419E-3</v>
      </c>
      <c r="BF202" s="3">
        <f xml:space="preserve"> IFERROR(ABS(Table1[[#This Row],[ROA 2018]]-Table1[[#This Row],[ROA 2017]]), "x")</f>
        <v>1.6424267301127608E-3</v>
      </c>
      <c r="BG202" s="3">
        <f xml:space="preserve"> IFERROR(ABS(Table1[[#This Row],[ROA 2019]]-Table1[[#This Row],[ROA 2018]]), "x")</f>
        <v>3.5686204105549353E-4</v>
      </c>
      <c r="BH202" s="3">
        <f xml:space="preserve"> IFERROR(ABS(Table1[[#This Row],[ROA 2020]]-Table1[[#This Row],[ROA 2019]]), "x")</f>
        <v>1.3321952072862207E-3</v>
      </c>
      <c r="BI202" s="3">
        <f xml:space="preserve"> IFERROR(ABS(Table1[[#This Row],[ROA 2021]]-Table1[[#This Row],[ROA 2020]]), "x")</f>
        <v>9.3571641181808447E-4</v>
      </c>
      <c r="BJ202" s="3">
        <f xml:space="preserve"> IFERROR(AVERAGE(Table1[[#This Row],[ROA 2013-2012]:[ROA 2021-2020]]), "x")</f>
        <v>1.6075406773357291E-3</v>
      </c>
      <c r="BK202" s="3">
        <f>IFERROR(AVERAGE(Table1[[#This Row],[ROA 2012]:[ROA 2021]]), "x")</f>
        <v>1.7465141170479315E-2</v>
      </c>
      <c r="BN202" s="1">
        <f>SUM(Table1[[#This Row],[B/M Rank]:[ROA Rank]])</f>
        <v>0</v>
      </c>
    </row>
    <row r="203" spans="1:66" x14ac:dyDescent="0.25">
      <c r="A203" s="1" t="s">
        <v>471</v>
      </c>
      <c r="B203" s="1" t="s">
        <v>472</v>
      </c>
      <c r="C203" s="1" t="s">
        <v>147</v>
      </c>
      <c r="D203" s="1" t="s">
        <v>116</v>
      </c>
      <c r="E203" s="1" t="s">
        <v>102</v>
      </c>
      <c r="F203" s="1">
        <v>540.1</v>
      </c>
      <c r="G203" s="19"/>
      <c r="H203" s="19"/>
      <c r="I203" s="19"/>
      <c r="J203" s="19"/>
      <c r="K203" s="1"/>
      <c r="L203" s="19"/>
      <c r="M203" s="1">
        <v>2012</v>
      </c>
      <c r="N203" s="1">
        <v>248.7</v>
      </c>
      <c r="O203" s="1">
        <v>228</v>
      </c>
      <c r="P203" s="1">
        <v>100.1</v>
      </c>
      <c r="Q203" s="1">
        <v>180.1</v>
      </c>
      <c r="R203" s="1">
        <v>196.5</v>
      </c>
      <c r="S203" s="1">
        <v>205.1</v>
      </c>
      <c r="T203" s="1">
        <v>186.3</v>
      </c>
      <c r="U203" s="1">
        <v>164</v>
      </c>
      <c r="V203" s="1">
        <v>196.4</v>
      </c>
      <c r="W203" s="1">
        <v>217.7</v>
      </c>
      <c r="X203" s="1">
        <v>211.5</v>
      </c>
      <c r="Z203" s="3">
        <f xml:space="preserve"> IFERROR(AVEDEV(Table1[[#This Row],[GP 2012]:[GP 2021]]) / Table1[[#This Row],[Avg GP]], "x")</f>
        <v>0.14421966820947521</v>
      </c>
      <c r="AA203" s="2">
        <f xml:space="preserve"> IFERROR(AVERAGE(Table1[[#This Row],[GP 2012]:[GP 2021]]), "x")</f>
        <v>192.29000000000002</v>
      </c>
      <c r="AB203" s="11">
        <f>Table1[Equity]/Table1[Market Capital]</f>
        <v>1.1073875208294761</v>
      </c>
      <c r="AC203" s="15">
        <v>1500</v>
      </c>
      <c r="AD203" s="15">
        <v>1562.4</v>
      </c>
      <c r="AE203" s="15">
        <v>1604.4</v>
      </c>
      <c r="AF203" s="15">
        <v>1389.9</v>
      </c>
      <c r="AG203" s="15">
        <v>1367.2</v>
      </c>
      <c r="AH203" s="15">
        <v>1252.9000000000001</v>
      </c>
      <c r="AI203" s="15">
        <v>1266.9000000000001</v>
      </c>
      <c r="AJ203" s="15">
        <v>1331.4</v>
      </c>
      <c r="AK203" s="15">
        <v>1214.4000000000001</v>
      </c>
      <c r="AL203" s="15">
        <v>1289.4000000000001</v>
      </c>
      <c r="AM203" s="15">
        <v>1326.3</v>
      </c>
      <c r="AN203" s="1">
        <v>598.1</v>
      </c>
      <c r="AO203" s="3">
        <f xml:space="preserve"> IFERROR(Table1[[#This Row],[GP 2012]]/Table1[[#This Row],[Total Assets 2012]], "x")</f>
        <v>0.1658</v>
      </c>
      <c r="AP203" s="3">
        <f xml:space="preserve"> IFERROR(Table1[[#This Row],[GP 2013]]/Table1[[#This Row],[Total Assets 2013]], "x")</f>
        <v>0.14592933947772657</v>
      </c>
      <c r="AQ203" s="3">
        <f xml:space="preserve"> IFERROR(Table1[[#This Row],[GP 2014]]/Table1[[#This Row],[Total Assets 2014]], "x")</f>
        <v>6.2390924956369977E-2</v>
      </c>
      <c r="AR203" s="3">
        <f xml:space="preserve"> IFERROR(Table1[[#This Row],[GP 2015]]/Table1[[#This Row],[Total Assets 2015]], "x")</f>
        <v>0.12957766745809049</v>
      </c>
      <c r="AS203" s="3">
        <f xml:space="preserve"> IFERROR(Table1[[#This Row],[GP 2016]]/Table1[[#This Row],[Total Assets 2016]], "x")</f>
        <v>0.143724400234055</v>
      </c>
      <c r="AT203" s="3">
        <f xml:space="preserve"> IFERROR(Table1[[#This Row],[GP 2017]]/Table1[[#This Row],[Total Assets 2017]], "x")</f>
        <v>0.16370021550003988</v>
      </c>
      <c r="AU203" s="3">
        <f xml:space="preserve"> IFERROR(Table1[[#This Row],[GP 2018]]/Table1[[#This Row],[Total Assets 2018]], "x")</f>
        <v>0.14705185886810324</v>
      </c>
      <c r="AV203" s="3">
        <f xml:space="preserve"> IFERROR(Table1[[#This Row],[GP 2019]]/Table1[[#This Row],[Total Assets 2019]], "x")</f>
        <v>0.12317860898302538</v>
      </c>
      <c r="AW203" s="3">
        <f xml:space="preserve"> IFERROR(Table1[[#This Row],[GP 2020]]/Table1[[#This Row],[Total Assets 2020]], "x")</f>
        <v>0.16172595520421607</v>
      </c>
      <c r="AX203" s="3">
        <f xml:space="preserve"> IFERROR(Table1[[#This Row],[GP 2021]]/Table1[[#This Row],[Total Assets 2021]], "x")</f>
        <v>0.16883821932681867</v>
      </c>
      <c r="AY203" s="3">
        <f xml:space="preserve"> IFERROR(Table1[[#This Row],[GP TTM]]/Table1[[#This Row],[Total Assets TTM]], "x")</f>
        <v>0.15946618412123956</v>
      </c>
      <c r="BA203" s="3">
        <f xml:space="preserve"> IFERROR(ABS(Table1[[#This Row],[ROA 2013]]-Table1[[#This Row],[ROA 2012]]), "x")</f>
        <v>1.9870660522273431E-2</v>
      </c>
      <c r="BB203" s="3">
        <f xml:space="preserve"> IFERROR(ABS(Table1[[#This Row],[ROA 2014]]-Table1[[#This Row],[ROA 2013]]), "x")</f>
        <v>8.3538414521356602E-2</v>
      </c>
      <c r="BC203" s="3">
        <f xml:space="preserve"> IFERROR(ABS(Table1[[#This Row],[ROA 2015]]-Table1[[#This Row],[ROA 2014]]), "x")</f>
        <v>6.718674250172052E-2</v>
      </c>
      <c r="BD203" s="3">
        <f xml:space="preserve"> IFERROR(ABS(Table1[[#This Row],[ROA 2016]]-Table1[[#This Row],[ROA 2015]]), "x")</f>
        <v>1.414673277596451E-2</v>
      </c>
      <c r="BE203" s="3">
        <f xml:space="preserve"> IFERROR(ABS(Table1[[#This Row],[ROA 2017]]-Table1[[#This Row],[ROA 2016]]), "x")</f>
        <v>1.9975815265984881E-2</v>
      </c>
      <c r="BF203" s="3">
        <f xml:space="preserve"> IFERROR(ABS(Table1[[#This Row],[ROA 2018]]-Table1[[#This Row],[ROA 2017]]), "x")</f>
        <v>1.6648356631936645E-2</v>
      </c>
      <c r="BG203" s="3">
        <f xml:space="preserve"> IFERROR(ABS(Table1[[#This Row],[ROA 2019]]-Table1[[#This Row],[ROA 2018]]), "x")</f>
        <v>2.3873249885077857E-2</v>
      </c>
      <c r="BH203" s="3">
        <f xml:space="preserve"> IFERROR(ABS(Table1[[#This Row],[ROA 2020]]-Table1[[#This Row],[ROA 2019]]), "x")</f>
        <v>3.8547346221190687E-2</v>
      </c>
      <c r="BI203" s="3">
        <f xml:space="preserve"> IFERROR(ABS(Table1[[#This Row],[ROA 2021]]-Table1[[#This Row],[ROA 2020]]), "x")</f>
        <v>7.1122641226026018E-3</v>
      </c>
      <c r="BJ203" s="3">
        <f xml:space="preserve"> IFERROR(AVERAGE(Table1[[#This Row],[ROA 2013-2012]:[ROA 2021-2020]]), "x")</f>
        <v>3.232217582756753E-2</v>
      </c>
      <c r="BK203" s="3">
        <f>IFERROR(AVERAGE(Table1[[#This Row],[ROA 2012]:[ROA 2021]]), "x")</f>
        <v>0.14119171900084454</v>
      </c>
      <c r="BN203" s="1">
        <f>SUM(Table1[[#This Row],[B/M Rank]:[ROA Rank]])</f>
        <v>0</v>
      </c>
    </row>
    <row r="204" spans="1:66" x14ac:dyDescent="0.25">
      <c r="A204" s="1" t="s">
        <v>473</v>
      </c>
      <c r="B204" s="1" t="s">
        <v>474</v>
      </c>
      <c r="C204" s="1" t="s">
        <v>147</v>
      </c>
      <c r="D204" s="1" t="s">
        <v>116</v>
      </c>
      <c r="E204" s="1" t="s">
        <v>102</v>
      </c>
      <c r="F204" s="1">
        <v>544.6</v>
      </c>
      <c r="G204" s="19"/>
      <c r="H204" s="19"/>
      <c r="I204" s="19"/>
      <c r="J204" s="19"/>
      <c r="K204" s="1"/>
      <c r="L204" s="19"/>
      <c r="M204" s="1">
        <v>2014</v>
      </c>
      <c r="P204" s="1">
        <v>140.1</v>
      </c>
      <c r="Q204" s="1">
        <v>164.6</v>
      </c>
      <c r="R204" s="1">
        <v>177.9</v>
      </c>
      <c r="S204" s="1">
        <v>193.4</v>
      </c>
      <c r="T204" s="1">
        <v>195.7</v>
      </c>
      <c r="U204" s="1">
        <v>187.5</v>
      </c>
      <c r="V204" s="1">
        <v>228.3</v>
      </c>
      <c r="W204" s="1">
        <v>291.39999999999998</v>
      </c>
      <c r="X204" s="1">
        <v>301.8</v>
      </c>
      <c r="Z204" s="3">
        <f xml:space="preserve"> IFERROR(AVEDEV(Table1[[#This Row],[GP 2012]:[GP 2021]]) / Table1[[#This Row],[Avg GP]], "x")</f>
        <v>0.15830641585914246</v>
      </c>
      <c r="AA204" s="2">
        <f xml:space="preserve"> IFERROR(AVERAGE(Table1[[#This Row],[GP 2012]:[GP 2021]]), "x")</f>
        <v>197.36250000000001</v>
      </c>
      <c r="AB204" s="11">
        <f>Table1[Equity]/Table1[Market Capital]</f>
        <v>0.62871832537642303</v>
      </c>
      <c r="AE204" s="1">
        <v>629.70000000000005</v>
      </c>
      <c r="AF204" s="1">
        <v>627</v>
      </c>
      <c r="AG204" s="1">
        <v>604.4</v>
      </c>
      <c r="AH204" s="1">
        <v>622</v>
      </c>
      <c r="AI204" s="1">
        <v>620</v>
      </c>
      <c r="AJ204" s="1">
        <v>638.6</v>
      </c>
      <c r="AK204" s="1">
        <v>938.6</v>
      </c>
      <c r="AL204" s="1">
        <v>984.9</v>
      </c>
      <c r="AM204" s="15">
        <v>1046.8</v>
      </c>
      <c r="AN204" s="1">
        <v>342.4</v>
      </c>
      <c r="AO204" s="3" t="str">
        <f xml:space="preserve"> IFERROR(Table1[[#This Row],[GP 2012]]/Table1[[#This Row],[Total Assets 2012]], "x")</f>
        <v>x</v>
      </c>
      <c r="AP204" s="3" t="str">
        <f xml:space="preserve"> IFERROR(Table1[[#This Row],[GP 2013]]/Table1[[#This Row],[Total Assets 2013]], "x")</f>
        <v>x</v>
      </c>
      <c r="AQ204" s="3">
        <f xml:space="preserve"> IFERROR(Table1[[#This Row],[GP 2014]]/Table1[[#This Row],[Total Assets 2014]], "x")</f>
        <v>0.22248689852310621</v>
      </c>
      <c r="AR204" s="3">
        <f xml:space="preserve"> IFERROR(Table1[[#This Row],[GP 2015]]/Table1[[#This Row],[Total Assets 2015]], "x")</f>
        <v>0.26251993620414671</v>
      </c>
      <c r="AS204" s="3">
        <f xml:space="preserve"> IFERROR(Table1[[#This Row],[GP 2016]]/Table1[[#This Row],[Total Assets 2016]], "x")</f>
        <v>0.29434149569821311</v>
      </c>
      <c r="AT204" s="3">
        <f xml:space="preserve"> IFERROR(Table1[[#This Row],[GP 2017]]/Table1[[#This Row],[Total Assets 2017]], "x")</f>
        <v>0.31093247588424439</v>
      </c>
      <c r="AU204" s="3">
        <f xml:space="preserve"> IFERROR(Table1[[#This Row],[GP 2018]]/Table1[[#This Row],[Total Assets 2018]], "x")</f>
        <v>0.31564516129032255</v>
      </c>
      <c r="AV204" s="3">
        <f xml:space="preserve"> IFERROR(Table1[[#This Row],[GP 2019]]/Table1[[#This Row],[Total Assets 2019]], "x")</f>
        <v>0.29361102411525208</v>
      </c>
      <c r="AW204" s="3">
        <f xml:space="preserve"> IFERROR(Table1[[#This Row],[GP 2020]]/Table1[[#This Row],[Total Assets 2020]], "x")</f>
        <v>0.24323460473044961</v>
      </c>
      <c r="AX204" s="3">
        <f xml:space="preserve"> IFERROR(Table1[[#This Row],[GP 2021]]/Table1[[#This Row],[Total Assets 2021]], "x")</f>
        <v>0.29586760077165192</v>
      </c>
      <c r="AY204" s="3">
        <f xml:space="preserve"> IFERROR(Table1[[#This Row],[GP TTM]]/Table1[[#This Row],[Total Assets TTM]], "x")</f>
        <v>0.28830722200993508</v>
      </c>
      <c r="BA204" s="3" t="str">
        <f xml:space="preserve"> IFERROR(ABS(Table1[[#This Row],[ROA 2013]]-Table1[[#This Row],[ROA 2012]]), "x")</f>
        <v>x</v>
      </c>
      <c r="BB204" s="3" t="str">
        <f xml:space="preserve"> IFERROR(ABS(Table1[[#This Row],[ROA 2014]]-Table1[[#This Row],[ROA 2013]]), "x")</f>
        <v>x</v>
      </c>
      <c r="BC204" s="3">
        <f xml:space="preserve"> IFERROR(ABS(Table1[[#This Row],[ROA 2015]]-Table1[[#This Row],[ROA 2014]]), "x")</f>
        <v>4.0033037681040495E-2</v>
      </c>
      <c r="BD204" s="3">
        <f xml:space="preserve"> IFERROR(ABS(Table1[[#This Row],[ROA 2016]]-Table1[[#This Row],[ROA 2015]]), "x")</f>
        <v>3.1821559494066398E-2</v>
      </c>
      <c r="BE204" s="3">
        <f xml:space="preserve"> IFERROR(ABS(Table1[[#This Row],[ROA 2017]]-Table1[[#This Row],[ROA 2016]]), "x")</f>
        <v>1.6590980186031279E-2</v>
      </c>
      <c r="BF204" s="3">
        <f xml:space="preserve"> IFERROR(ABS(Table1[[#This Row],[ROA 2018]]-Table1[[#This Row],[ROA 2017]]), "x")</f>
        <v>4.7126854060781653E-3</v>
      </c>
      <c r="BG204" s="3">
        <f xml:space="preserve"> IFERROR(ABS(Table1[[#This Row],[ROA 2019]]-Table1[[#This Row],[ROA 2018]]), "x")</f>
        <v>2.2034137175070467E-2</v>
      </c>
      <c r="BH204" s="3">
        <f xml:space="preserve"> IFERROR(ABS(Table1[[#This Row],[ROA 2020]]-Table1[[#This Row],[ROA 2019]]), "x")</f>
        <v>5.0376419384802473E-2</v>
      </c>
      <c r="BI204" s="3">
        <f xml:space="preserve"> IFERROR(ABS(Table1[[#This Row],[ROA 2021]]-Table1[[#This Row],[ROA 2020]]), "x")</f>
        <v>5.2632996041202307E-2</v>
      </c>
      <c r="BJ204" s="3">
        <f xml:space="preserve"> IFERROR(AVERAGE(Table1[[#This Row],[ROA 2013-2012]:[ROA 2021-2020]]), "x")</f>
        <v>3.1171687909755941E-2</v>
      </c>
      <c r="BK204" s="3">
        <f>IFERROR(AVERAGE(Table1[[#This Row],[ROA 2012]:[ROA 2021]]), "x")</f>
        <v>0.27982989965217336</v>
      </c>
      <c r="BN204" s="1">
        <f>SUM(Table1[[#This Row],[B/M Rank]:[ROA Rank]])</f>
        <v>0</v>
      </c>
    </row>
    <row r="205" spans="1:66" x14ac:dyDescent="0.25">
      <c r="A205" s="1" t="s">
        <v>477</v>
      </c>
      <c r="B205" s="1" t="s">
        <v>478</v>
      </c>
      <c r="C205" s="1" t="s">
        <v>109</v>
      </c>
      <c r="D205" s="1" t="s">
        <v>110</v>
      </c>
      <c r="E205" s="1" t="s">
        <v>102</v>
      </c>
      <c r="F205" s="1">
        <v>564.04</v>
      </c>
      <c r="G205" s="19"/>
      <c r="H205" s="19"/>
      <c r="I205" s="19"/>
      <c r="J205" s="19"/>
      <c r="K205" s="1"/>
      <c r="L205" s="19"/>
      <c r="M205" s="1">
        <v>2012</v>
      </c>
      <c r="N205" s="1">
        <v>23.2</v>
      </c>
      <c r="O205" s="1">
        <v>26.4</v>
      </c>
      <c r="P205" s="1">
        <v>26</v>
      </c>
      <c r="Q205" s="1">
        <v>27.7</v>
      </c>
      <c r="R205" s="1">
        <v>31.5</v>
      </c>
      <c r="S205" s="1">
        <v>39.700000000000003</v>
      </c>
      <c r="T205" s="1">
        <v>57.6</v>
      </c>
      <c r="U205" s="1">
        <v>63.2</v>
      </c>
      <c r="V205" s="1">
        <v>60.1</v>
      </c>
      <c r="W205" s="1">
        <v>82</v>
      </c>
      <c r="X205" s="1">
        <v>89.2</v>
      </c>
      <c r="Z205" s="3">
        <f xml:space="preserve"> IFERROR(AVEDEV(Table1[[#This Row],[GP 2012]:[GP 2021]]) / Table1[[#This Row],[Avg GP]], "x")</f>
        <v>0.40210333790580705</v>
      </c>
      <c r="AA205" s="2">
        <f xml:space="preserve"> IFERROR(AVERAGE(Table1[[#This Row],[GP 2012]:[GP 2021]]), "x")</f>
        <v>43.74</v>
      </c>
      <c r="AB205" s="11">
        <f>Table1[Equity]/Table1[Market Capital]</f>
        <v>0.18917098078150488</v>
      </c>
      <c r="AC205" s="1">
        <v>100.7</v>
      </c>
      <c r="AD205" s="1">
        <v>101.7</v>
      </c>
      <c r="AE205" s="1">
        <v>95.1</v>
      </c>
      <c r="AF205" s="1">
        <v>103.3</v>
      </c>
      <c r="AG205" s="1">
        <v>159.69999999999999</v>
      </c>
      <c r="AH205" s="1">
        <v>213.4</v>
      </c>
      <c r="AI205" s="1">
        <v>215.4</v>
      </c>
      <c r="AJ205" s="1">
        <v>320.10000000000002</v>
      </c>
      <c r="AK205" s="1">
        <v>385.4</v>
      </c>
      <c r="AL205" s="1">
        <v>431.8</v>
      </c>
      <c r="AM205" s="1">
        <v>416</v>
      </c>
      <c r="AN205" s="1">
        <v>106.7</v>
      </c>
      <c r="AO205" s="3">
        <f xml:space="preserve"> IFERROR(Table1[[#This Row],[GP 2012]]/Table1[[#This Row],[Total Assets 2012]], "x")</f>
        <v>0.23038728897715988</v>
      </c>
      <c r="AP205" s="3">
        <f xml:space="preserve"> IFERROR(Table1[[#This Row],[GP 2013]]/Table1[[#This Row],[Total Assets 2013]], "x")</f>
        <v>0.25958702064896755</v>
      </c>
      <c r="AQ205" s="3">
        <f xml:space="preserve"> IFERROR(Table1[[#This Row],[GP 2014]]/Table1[[#This Row],[Total Assets 2014]], "x")</f>
        <v>0.2733964248159832</v>
      </c>
      <c r="AR205" s="3">
        <f xml:space="preserve"> IFERROR(Table1[[#This Row],[GP 2015]]/Table1[[#This Row],[Total Assets 2015]], "x")</f>
        <v>0.26815101645692158</v>
      </c>
      <c r="AS205" s="3">
        <f xml:space="preserve"> IFERROR(Table1[[#This Row],[GP 2016]]/Table1[[#This Row],[Total Assets 2016]], "x")</f>
        <v>0.19724483406386978</v>
      </c>
      <c r="AT205" s="3">
        <f xml:space="preserve"> IFERROR(Table1[[#This Row],[GP 2017]]/Table1[[#This Row],[Total Assets 2017]], "x")</f>
        <v>0.18603561387066542</v>
      </c>
      <c r="AU205" s="3">
        <f xml:space="preserve"> IFERROR(Table1[[#This Row],[GP 2018]]/Table1[[#This Row],[Total Assets 2018]], "x")</f>
        <v>0.26740947075208915</v>
      </c>
      <c r="AV205" s="3">
        <f xml:space="preserve"> IFERROR(Table1[[#This Row],[GP 2019]]/Table1[[#This Row],[Total Assets 2019]], "x")</f>
        <v>0.19743830053108402</v>
      </c>
      <c r="AW205" s="3">
        <f xml:space="preserve"> IFERROR(Table1[[#This Row],[GP 2020]]/Table1[[#This Row],[Total Assets 2020]], "x")</f>
        <v>0.15594187856772185</v>
      </c>
      <c r="AX205" s="3">
        <f xml:space="preserve"> IFERROR(Table1[[#This Row],[GP 2021]]/Table1[[#This Row],[Total Assets 2021]], "x")</f>
        <v>0.18990273274664196</v>
      </c>
      <c r="AY205" s="3">
        <f xml:space="preserve"> IFERROR(Table1[[#This Row],[GP TTM]]/Table1[[#This Row],[Total Assets TTM]], "x")</f>
        <v>0.21442307692307694</v>
      </c>
      <c r="BA205" s="3">
        <f xml:space="preserve"> IFERROR(ABS(Table1[[#This Row],[ROA 2013]]-Table1[[#This Row],[ROA 2012]]), "x")</f>
        <v>2.9199731671807672E-2</v>
      </c>
      <c r="BB205" s="3">
        <f xml:space="preserve"> IFERROR(ABS(Table1[[#This Row],[ROA 2014]]-Table1[[#This Row],[ROA 2013]]), "x")</f>
        <v>1.3809404167015649E-2</v>
      </c>
      <c r="BC205" s="3">
        <f xml:space="preserve"> IFERROR(ABS(Table1[[#This Row],[ROA 2015]]-Table1[[#This Row],[ROA 2014]]), "x")</f>
        <v>5.2454083590616207E-3</v>
      </c>
      <c r="BD205" s="3">
        <f xml:space="preserve"> IFERROR(ABS(Table1[[#This Row],[ROA 2016]]-Table1[[#This Row],[ROA 2015]]), "x")</f>
        <v>7.0906182393051798E-2</v>
      </c>
      <c r="BE205" s="3">
        <f xml:space="preserve"> IFERROR(ABS(Table1[[#This Row],[ROA 2017]]-Table1[[#This Row],[ROA 2016]]), "x")</f>
        <v>1.1209220193204361E-2</v>
      </c>
      <c r="BF205" s="3">
        <f xml:space="preserve"> IFERROR(ABS(Table1[[#This Row],[ROA 2018]]-Table1[[#This Row],[ROA 2017]]), "x")</f>
        <v>8.1373856881423734E-2</v>
      </c>
      <c r="BG205" s="3">
        <f xml:space="preserve"> IFERROR(ABS(Table1[[#This Row],[ROA 2019]]-Table1[[#This Row],[ROA 2018]]), "x")</f>
        <v>6.997117022100513E-2</v>
      </c>
      <c r="BH205" s="3">
        <f xml:space="preserve"> IFERROR(ABS(Table1[[#This Row],[ROA 2020]]-Table1[[#This Row],[ROA 2019]]), "x")</f>
        <v>4.1496421963362173E-2</v>
      </c>
      <c r="BI205" s="3">
        <f xml:space="preserve"> IFERROR(ABS(Table1[[#This Row],[ROA 2021]]-Table1[[#This Row],[ROA 2020]]), "x")</f>
        <v>3.3960854178920113E-2</v>
      </c>
      <c r="BJ205" s="3">
        <f xml:space="preserve"> IFERROR(AVERAGE(Table1[[#This Row],[ROA 2013-2012]:[ROA 2021-2020]]), "x")</f>
        <v>3.9685805558761361E-2</v>
      </c>
      <c r="BK205" s="3">
        <f>IFERROR(AVERAGE(Table1[[#This Row],[ROA 2012]:[ROA 2021]]), "x")</f>
        <v>0.22254945814311045</v>
      </c>
      <c r="BN205" s="1">
        <f>SUM(Table1[[#This Row],[B/M Rank]:[ROA Rank]])</f>
        <v>0</v>
      </c>
    </row>
    <row r="206" spans="1:66" x14ac:dyDescent="0.25">
      <c r="A206" s="1" t="s">
        <v>479</v>
      </c>
      <c r="B206" s="1" t="s">
        <v>480</v>
      </c>
      <c r="C206" s="1" t="s">
        <v>144</v>
      </c>
      <c r="D206" s="1" t="s">
        <v>116</v>
      </c>
      <c r="E206" s="1" t="s">
        <v>102</v>
      </c>
      <c r="F206" s="1">
        <v>568.36</v>
      </c>
      <c r="G206" s="19"/>
      <c r="H206" s="19"/>
      <c r="I206" s="19"/>
      <c r="J206" s="19"/>
      <c r="K206" s="1"/>
      <c r="L206" s="19"/>
      <c r="M206" s="1">
        <v>2012</v>
      </c>
      <c r="N206" s="1">
        <v>330.5</v>
      </c>
      <c r="O206" s="1">
        <v>355.3</v>
      </c>
      <c r="P206" s="1">
        <v>366.7</v>
      </c>
      <c r="Q206" s="1">
        <v>396.3</v>
      </c>
      <c r="R206" s="1">
        <v>430.2</v>
      </c>
      <c r="S206" s="1">
        <v>436.1</v>
      </c>
      <c r="T206" s="1">
        <v>478.5</v>
      </c>
      <c r="U206" s="1">
        <v>538.5</v>
      </c>
      <c r="V206" s="1">
        <v>560.6</v>
      </c>
      <c r="W206" s="1">
        <v>536.4</v>
      </c>
      <c r="X206" s="1">
        <v>528.4</v>
      </c>
      <c r="Z206" s="3">
        <f xml:space="preserve"> IFERROR(AVEDEV(Table1[[#This Row],[GP 2012]:[GP 2021]]) / Table1[[#This Row],[Avg GP]], "x")</f>
        <v>0.15459574179855953</v>
      </c>
      <c r="AA206" s="2">
        <f xml:space="preserve"> IFERROR(AVERAGE(Table1[[#This Row],[GP 2012]:[GP 2021]]), "x")</f>
        <v>442.90999999999997</v>
      </c>
      <c r="AB206" s="11">
        <f>Table1[Equity]/Table1[Market Capital]</f>
        <v>0.56724611161939609</v>
      </c>
      <c r="AC206" s="1">
        <v>323.60000000000002</v>
      </c>
      <c r="AD206" s="1">
        <v>333.9</v>
      </c>
      <c r="AE206" s="1">
        <v>339.7</v>
      </c>
      <c r="AF206" s="1">
        <v>357.3</v>
      </c>
      <c r="AG206" s="1">
        <v>381</v>
      </c>
      <c r="AH206" s="1">
        <v>406.1</v>
      </c>
      <c r="AI206" s="1">
        <v>472.2</v>
      </c>
      <c r="AJ206" s="1">
        <v>567.1</v>
      </c>
      <c r="AK206" s="1">
        <v>625.5</v>
      </c>
      <c r="AL206" s="1">
        <v>599.5</v>
      </c>
      <c r="AM206" s="1">
        <v>504.1</v>
      </c>
      <c r="AN206" s="1">
        <v>322.39999999999998</v>
      </c>
      <c r="AO206" s="3">
        <f xml:space="preserve"> IFERROR(Table1[[#This Row],[GP 2012]]/Table1[[#This Row],[Total Assets 2012]], "x")</f>
        <v>1.0213226205191595</v>
      </c>
      <c r="AP206" s="3">
        <f xml:space="preserve"> IFERROR(Table1[[#This Row],[GP 2013]]/Table1[[#This Row],[Total Assets 2013]], "x")</f>
        <v>1.0640910452231207</v>
      </c>
      <c r="AQ206" s="3">
        <f xml:space="preserve"> IFERROR(Table1[[#This Row],[GP 2014]]/Table1[[#This Row],[Total Assets 2014]], "x")</f>
        <v>1.0794818957904033</v>
      </c>
      <c r="AR206" s="3">
        <f xml:space="preserve"> IFERROR(Table1[[#This Row],[GP 2015]]/Table1[[#This Row],[Total Assets 2015]], "x")</f>
        <v>1.109151973131822</v>
      </c>
      <c r="AS206" s="3">
        <f xml:space="preserve"> IFERROR(Table1[[#This Row],[GP 2016]]/Table1[[#This Row],[Total Assets 2016]], "x")</f>
        <v>1.1291338582677164</v>
      </c>
      <c r="AT206" s="3">
        <f xml:space="preserve"> IFERROR(Table1[[#This Row],[GP 2017]]/Table1[[#This Row],[Total Assets 2017]], "x")</f>
        <v>1.0738734301896085</v>
      </c>
      <c r="AU206" s="3">
        <f xml:space="preserve"> IFERROR(Table1[[#This Row],[GP 2018]]/Table1[[#This Row],[Total Assets 2018]], "x")</f>
        <v>1.0133418043202034</v>
      </c>
      <c r="AV206" s="3">
        <f xml:space="preserve"> IFERROR(Table1[[#This Row],[GP 2019]]/Table1[[#This Row],[Total Assets 2019]], "x")</f>
        <v>0.94956797742902488</v>
      </c>
      <c r="AW206" s="3">
        <f xml:space="preserve"> IFERROR(Table1[[#This Row],[GP 2020]]/Table1[[#This Row],[Total Assets 2020]], "x")</f>
        <v>0.89624300559552361</v>
      </c>
      <c r="AX206" s="3">
        <f xml:space="preserve"> IFERROR(Table1[[#This Row],[GP 2021]]/Table1[[#This Row],[Total Assets 2021]], "x")</f>
        <v>0.8947456213511259</v>
      </c>
      <c r="AY206" s="3">
        <f xml:space="preserve"> IFERROR(Table1[[#This Row],[GP TTM]]/Table1[[#This Row],[Total Assets TTM]], "x")</f>
        <v>1.0482047212854591</v>
      </c>
      <c r="BA206" s="3">
        <f xml:space="preserve"> IFERROR(ABS(Table1[[#This Row],[ROA 2013]]-Table1[[#This Row],[ROA 2012]]), "x")</f>
        <v>4.276842470396125E-2</v>
      </c>
      <c r="BB206" s="3">
        <f xml:space="preserve"> IFERROR(ABS(Table1[[#This Row],[ROA 2014]]-Table1[[#This Row],[ROA 2013]]), "x")</f>
        <v>1.5390850567282621E-2</v>
      </c>
      <c r="BC206" s="3">
        <f xml:space="preserve"> IFERROR(ABS(Table1[[#This Row],[ROA 2015]]-Table1[[#This Row],[ROA 2014]]), "x")</f>
        <v>2.9670077341418688E-2</v>
      </c>
      <c r="BD206" s="3">
        <f xml:space="preserve"> IFERROR(ABS(Table1[[#This Row],[ROA 2016]]-Table1[[#This Row],[ROA 2015]]), "x")</f>
        <v>1.9981885135894384E-2</v>
      </c>
      <c r="BE206" s="3">
        <f xml:space="preserve"> IFERROR(ABS(Table1[[#This Row],[ROA 2017]]-Table1[[#This Row],[ROA 2016]]), "x")</f>
        <v>5.5260428078107937E-2</v>
      </c>
      <c r="BF206" s="3">
        <f xml:space="preserve"> IFERROR(ABS(Table1[[#This Row],[ROA 2018]]-Table1[[#This Row],[ROA 2017]]), "x")</f>
        <v>6.0531625869405081E-2</v>
      </c>
      <c r="BG206" s="3">
        <f xml:space="preserve"> IFERROR(ABS(Table1[[#This Row],[ROA 2019]]-Table1[[#This Row],[ROA 2018]]), "x")</f>
        <v>6.3773826891178498E-2</v>
      </c>
      <c r="BH206" s="3">
        <f xml:space="preserve"> IFERROR(ABS(Table1[[#This Row],[ROA 2020]]-Table1[[#This Row],[ROA 2019]]), "x")</f>
        <v>5.3324971833501267E-2</v>
      </c>
      <c r="BI206" s="3">
        <f xml:space="preserve"> IFERROR(ABS(Table1[[#This Row],[ROA 2021]]-Table1[[#This Row],[ROA 2020]]), "x")</f>
        <v>1.4973842443977148E-3</v>
      </c>
      <c r="BJ206" s="3">
        <f xml:space="preserve"> IFERROR(AVERAGE(Table1[[#This Row],[ROA 2013-2012]:[ROA 2021-2020]]), "x")</f>
        <v>3.8022163851683048E-2</v>
      </c>
      <c r="BK206" s="3">
        <f>IFERROR(AVERAGE(Table1[[#This Row],[ROA 2012]:[ROA 2021]]), "x")</f>
        <v>1.0230953231817708</v>
      </c>
      <c r="BN206" s="1">
        <f>SUM(Table1[[#This Row],[B/M Rank]:[ROA Rank]])</f>
        <v>0</v>
      </c>
    </row>
    <row r="207" spans="1:66" x14ac:dyDescent="0.25">
      <c r="A207" s="1" t="s">
        <v>821</v>
      </c>
      <c r="B207" s="1" t="s">
        <v>822</v>
      </c>
      <c r="C207" s="1" t="s">
        <v>138</v>
      </c>
      <c r="D207" s="1" t="s">
        <v>139</v>
      </c>
      <c r="E207" s="1" t="s">
        <v>102</v>
      </c>
      <c r="F207" s="1">
        <v>577.66999999999996</v>
      </c>
      <c r="G207" s="19"/>
      <c r="H207" s="19"/>
      <c r="I207" s="19"/>
      <c r="J207" s="19"/>
      <c r="K207" s="1"/>
      <c r="L207" s="19"/>
      <c r="M207" s="1">
        <v>2012</v>
      </c>
      <c r="N207" s="1">
        <v>61.3</v>
      </c>
      <c r="O207" s="1">
        <v>51.6</v>
      </c>
      <c r="P207" s="1">
        <v>48.7</v>
      </c>
      <c r="Q207" s="1">
        <v>54.5</v>
      </c>
      <c r="R207" s="1">
        <v>55.8</v>
      </c>
      <c r="S207" s="1">
        <v>58.9</v>
      </c>
      <c r="T207" s="1">
        <v>59.8</v>
      </c>
      <c r="U207" s="1">
        <v>63.3</v>
      </c>
      <c r="V207" s="1">
        <v>67</v>
      </c>
      <c r="W207" s="1">
        <v>82.5</v>
      </c>
      <c r="X207" s="1">
        <v>82.5</v>
      </c>
      <c r="Z207" s="3">
        <f xml:space="preserve"> IFERROR(AVEDEV(Table1[[#This Row],[GP 2012]:[GP 2021]]) / Table1[[#This Row],[Avg GP]], "x")</f>
        <v>0.10851839575737489</v>
      </c>
      <c r="AA207" s="2">
        <f xml:space="preserve"> IFERROR(AVERAGE(Table1[[#This Row],[GP 2012]:[GP 2021]]), "x")</f>
        <v>60.340000000000011</v>
      </c>
      <c r="AB207" s="11">
        <f>Table1[Equity]/Table1[Market Capital]</f>
        <v>0.23213945678328457</v>
      </c>
      <c r="AC207" s="1">
        <v>352.8</v>
      </c>
      <c r="AD207" s="1">
        <v>295.2</v>
      </c>
      <c r="AE207" s="1">
        <v>314.39999999999998</v>
      </c>
      <c r="AF207" s="1">
        <v>292.89999999999998</v>
      </c>
      <c r="AG207" s="1">
        <v>284.39999999999998</v>
      </c>
      <c r="AH207" s="1">
        <v>279.8</v>
      </c>
      <c r="AI207" s="1">
        <v>251.6</v>
      </c>
      <c r="AJ207" s="1">
        <v>240.1</v>
      </c>
      <c r="AK207" s="1">
        <v>238.6</v>
      </c>
      <c r="AL207" s="1">
        <v>252.8</v>
      </c>
      <c r="AM207" s="1">
        <v>252.8</v>
      </c>
      <c r="AN207" s="1">
        <v>134.1</v>
      </c>
      <c r="AO207" s="3">
        <f xml:space="preserve"> IFERROR(Table1[[#This Row],[GP 2012]]/Table1[[#This Row],[Total Assets 2012]], "x")</f>
        <v>0.17375283446712017</v>
      </c>
      <c r="AP207" s="3">
        <f xml:space="preserve"> IFERROR(Table1[[#This Row],[GP 2013]]/Table1[[#This Row],[Total Assets 2013]], "x")</f>
        <v>0.17479674796747968</v>
      </c>
      <c r="AQ207" s="3">
        <f xml:space="preserve"> IFERROR(Table1[[#This Row],[GP 2014]]/Table1[[#This Row],[Total Assets 2014]], "x")</f>
        <v>0.15489821882951657</v>
      </c>
      <c r="AR207" s="3">
        <f xml:space="preserve"> IFERROR(Table1[[#This Row],[GP 2015]]/Table1[[#This Row],[Total Assets 2015]], "x")</f>
        <v>0.18607033117104815</v>
      </c>
      <c r="AS207" s="3">
        <f xml:space="preserve"> IFERROR(Table1[[#This Row],[GP 2016]]/Table1[[#This Row],[Total Assets 2016]], "x")</f>
        <v>0.19620253164556964</v>
      </c>
      <c r="AT207" s="3">
        <f xml:space="preserve"> IFERROR(Table1[[#This Row],[GP 2017]]/Table1[[#This Row],[Total Assets 2017]], "x")</f>
        <v>0.2105075053609721</v>
      </c>
      <c r="AU207" s="3">
        <f xml:space="preserve"> IFERROR(Table1[[#This Row],[GP 2018]]/Table1[[#This Row],[Total Assets 2018]], "x")</f>
        <v>0.23767885532591415</v>
      </c>
      <c r="AV207" s="3">
        <f xml:space="preserve"> IFERROR(Table1[[#This Row],[GP 2019]]/Table1[[#This Row],[Total Assets 2019]], "x")</f>
        <v>0.26364014993752605</v>
      </c>
      <c r="AW207" s="3">
        <f xml:space="preserve"> IFERROR(Table1[[#This Row],[GP 2020]]/Table1[[#This Row],[Total Assets 2020]], "x")</f>
        <v>0.28080469404861697</v>
      </c>
      <c r="AX207" s="3">
        <f xml:space="preserve"> IFERROR(Table1[[#This Row],[GP 2021]]/Table1[[#This Row],[Total Assets 2021]], "x")</f>
        <v>0.32634493670886072</v>
      </c>
      <c r="AY207" s="3">
        <f xml:space="preserve"> IFERROR(Table1[[#This Row],[GP TTM]]/Table1[[#This Row],[Total Assets TTM]], "x")</f>
        <v>0.32634493670886072</v>
      </c>
      <c r="BA207" s="3">
        <f xml:space="preserve"> IFERROR(ABS(Table1[[#This Row],[ROA 2013]]-Table1[[#This Row],[ROA 2012]]), "x")</f>
        <v>1.0439135003595112E-3</v>
      </c>
      <c r="BB207" s="3">
        <f xml:space="preserve"> IFERROR(ABS(Table1[[#This Row],[ROA 2014]]-Table1[[#This Row],[ROA 2013]]), "x")</f>
        <v>1.9898529137963111E-2</v>
      </c>
      <c r="BC207" s="3">
        <f xml:space="preserve"> IFERROR(ABS(Table1[[#This Row],[ROA 2015]]-Table1[[#This Row],[ROA 2014]]), "x")</f>
        <v>3.1172112341531583E-2</v>
      </c>
      <c r="BD207" s="3">
        <f xml:space="preserve"> IFERROR(ABS(Table1[[#This Row],[ROA 2016]]-Table1[[#This Row],[ROA 2015]]), "x")</f>
        <v>1.0132200474521486E-2</v>
      </c>
      <c r="BE207" s="3">
        <f xml:space="preserve"> IFERROR(ABS(Table1[[#This Row],[ROA 2017]]-Table1[[#This Row],[ROA 2016]]), "x")</f>
        <v>1.4304973715402458E-2</v>
      </c>
      <c r="BF207" s="3">
        <f xml:space="preserve"> IFERROR(ABS(Table1[[#This Row],[ROA 2018]]-Table1[[#This Row],[ROA 2017]]), "x")</f>
        <v>2.7171349964942054E-2</v>
      </c>
      <c r="BG207" s="3">
        <f xml:space="preserve"> IFERROR(ABS(Table1[[#This Row],[ROA 2019]]-Table1[[#This Row],[ROA 2018]]), "x")</f>
        <v>2.5961294611611896E-2</v>
      </c>
      <c r="BH207" s="3">
        <f xml:space="preserve"> IFERROR(ABS(Table1[[#This Row],[ROA 2020]]-Table1[[#This Row],[ROA 2019]]), "x")</f>
        <v>1.7164544111090918E-2</v>
      </c>
      <c r="BI207" s="3">
        <f xml:space="preserve"> IFERROR(ABS(Table1[[#This Row],[ROA 2021]]-Table1[[#This Row],[ROA 2020]]), "x")</f>
        <v>4.5540242660243757E-2</v>
      </c>
      <c r="BJ207" s="3">
        <f xml:space="preserve"> IFERROR(AVERAGE(Table1[[#This Row],[ROA 2013-2012]:[ROA 2021-2020]]), "x")</f>
        <v>2.1376573390851864E-2</v>
      </c>
      <c r="BK207" s="3">
        <f>IFERROR(AVERAGE(Table1[[#This Row],[ROA 2012]:[ROA 2021]]), "x")</f>
        <v>0.22046968054626243</v>
      </c>
      <c r="BN207" s="1">
        <f>SUM(Table1[[#This Row],[B/M Rank]:[ROA Rank]])</f>
        <v>0</v>
      </c>
    </row>
    <row r="208" spans="1:66" x14ac:dyDescent="0.25">
      <c r="A208" s="1" t="s">
        <v>483</v>
      </c>
      <c r="B208" s="1" t="s">
        <v>484</v>
      </c>
      <c r="C208" s="1" t="s">
        <v>124</v>
      </c>
      <c r="D208" s="1" t="s">
        <v>11</v>
      </c>
      <c r="E208" s="1" t="s">
        <v>102</v>
      </c>
      <c r="F208" s="1">
        <v>584.62</v>
      </c>
      <c r="G208" s="19"/>
      <c r="H208" s="19"/>
      <c r="I208" s="19"/>
      <c r="J208" s="19"/>
      <c r="K208" s="1"/>
      <c r="L208" s="19"/>
      <c r="M208" s="1">
        <v>2015</v>
      </c>
      <c r="Q208" s="1">
        <v>2.2000000000000002</v>
      </c>
      <c r="R208" s="1">
        <v>7.3</v>
      </c>
      <c r="S208" s="1">
        <v>17.5</v>
      </c>
      <c r="T208" s="1">
        <v>23.1</v>
      </c>
      <c r="U208" s="1">
        <v>33.799999999999997</v>
      </c>
      <c r="V208" s="1">
        <v>37.4</v>
      </c>
      <c r="W208" s="1">
        <v>68.2</v>
      </c>
      <c r="X208" s="1">
        <v>78.400000000000006</v>
      </c>
      <c r="Z208" s="3">
        <f xml:space="preserve"> IFERROR(AVEDEV(Table1[[#This Row],[GP 2012]:[GP 2021]]) / Table1[[#This Row],[Avg GP]], "x")</f>
        <v>0.61409724839803992</v>
      </c>
      <c r="AA208" s="2">
        <f xml:space="preserve"> IFERROR(AVERAGE(Table1[[#This Row],[GP 2012]:[GP 2021]]), "x")</f>
        <v>27.071428571428573</v>
      </c>
      <c r="AB208" s="11">
        <f>Table1[Equity]/Table1[Market Capital]</f>
        <v>0.73996784235913926</v>
      </c>
      <c r="AF208" s="1">
        <v>4.8</v>
      </c>
      <c r="AG208" s="1">
        <v>47.9</v>
      </c>
      <c r="AH208" s="1">
        <v>61.7</v>
      </c>
      <c r="AI208" s="1">
        <v>98.4</v>
      </c>
      <c r="AJ208" s="1">
        <v>116.6</v>
      </c>
      <c r="AK208" s="1">
        <v>194.5</v>
      </c>
      <c r="AL208" s="1">
        <v>524.1</v>
      </c>
      <c r="AM208" s="1">
        <v>614.4</v>
      </c>
      <c r="AN208" s="1">
        <v>432.6</v>
      </c>
      <c r="AO208" s="3" t="str">
        <f xml:space="preserve"> IFERROR(Table1[[#This Row],[GP 2012]]/Table1[[#This Row],[Total Assets 2012]], "x")</f>
        <v>x</v>
      </c>
      <c r="AP208" s="3" t="str">
        <f xml:space="preserve"> IFERROR(Table1[[#This Row],[GP 2013]]/Table1[[#This Row],[Total Assets 2013]], "x")</f>
        <v>x</v>
      </c>
      <c r="AQ208" s="3" t="str">
        <f xml:space="preserve"> IFERROR(Table1[[#This Row],[GP 2014]]/Table1[[#This Row],[Total Assets 2014]], "x")</f>
        <v>x</v>
      </c>
      <c r="AR208" s="3">
        <f xml:space="preserve"> IFERROR(Table1[[#This Row],[GP 2015]]/Table1[[#This Row],[Total Assets 2015]], "x")</f>
        <v>0.45833333333333337</v>
      </c>
      <c r="AS208" s="3">
        <f xml:space="preserve"> IFERROR(Table1[[#This Row],[GP 2016]]/Table1[[#This Row],[Total Assets 2016]], "x")</f>
        <v>0.1524008350730689</v>
      </c>
      <c r="AT208" s="3">
        <f xml:space="preserve"> IFERROR(Table1[[#This Row],[GP 2017]]/Table1[[#This Row],[Total Assets 2017]], "x")</f>
        <v>0.28363047001620745</v>
      </c>
      <c r="AU208" s="3">
        <f xml:space="preserve"> IFERROR(Table1[[#This Row],[GP 2018]]/Table1[[#This Row],[Total Assets 2018]], "x")</f>
        <v>0.23475609756097562</v>
      </c>
      <c r="AV208" s="3">
        <f xml:space="preserve"> IFERROR(Table1[[#This Row],[GP 2019]]/Table1[[#This Row],[Total Assets 2019]], "x")</f>
        <v>0.28987993138936535</v>
      </c>
      <c r="AW208" s="3">
        <f xml:space="preserve"> IFERROR(Table1[[#This Row],[GP 2020]]/Table1[[#This Row],[Total Assets 2020]], "x")</f>
        <v>0.19228791773778919</v>
      </c>
      <c r="AX208" s="3">
        <f xml:space="preserve"> IFERROR(Table1[[#This Row],[GP 2021]]/Table1[[#This Row],[Total Assets 2021]], "x")</f>
        <v>0.13012783819881701</v>
      </c>
      <c r="AY208" s="3">
        <f xml:space="preserve"> IFERROR(Table1[[#This Row],[GP TTM]]/Table1[[#This Row],[Total Assets TTM]], "x")</f>
        <v>0.12760416666666669</v>
      </c>
      <c r="BA208" s="3" t="str">
        <f xml:space="preserve"> IFERROR(ABS(Table1[[#This Row],[ROA 2013]]-Table1[[#This Row],[ROA 2012]]), "x")</f>
        <v>x</v>
      </c>
      <c r="BB208" s="3" t="str">
        <f xml:space="preserve"> IFERROR(ABS(Table1[[#This Row],[ROA 2014]]-Table1[[#This Row],[ROA 2013]]), "x")</f>
        <v>x</v>
      </c>
      <c r="BC208" s="3" t="str">
        <f xml:space="preserve"> IFERROR(ABS(Table1[[#This Row],[ROA 2015]]-Table1[[#This Row],[ROA 2014]]), "x")</f>
        <v>x</v>
      </c>
      <c r="BD208" s="3">
        <f xml:space="preserve"> IFERROR(ABS(Table1[[#This Row],[ROA 2016]]-Table1[[#This Row],[ROA 2015]]), "x")</f>
        <v>0.30593249826026447</v>
      </c>
      <c r="BE208" s="3">
        <f xml:space="preserve"> IFERROR(ABS(Table1[[#This Row],[ROA 2017]]-Table1[[#This Row],[ROA 2016]]), "x")</f>
        <v>0.13122963494313855</v>
      </c>
      <c r="BF208" s="3">
        <f xml:space="preserve"> IFERROR(ABS(Table1[[#This Row],[ROA 2018]]-Table1[[#This Row],[ROA 2017]]), "x")</f>
        <v>4.8874372455231824E-2</v>
      </c>
      <c r="BG208" s="3">
        <f xml:space="preserve"> IFERROR(ABS(Table1[[#This Row],[ROA 2019]]-Table1[[#This Row],[ROA 2018]]), "x")</f>
        <v>5.5123833828389729E-2</v>
      </c>
      <c r="BH208" s="3">
        <f xml:space="preserve"> IFERROR(ABS(Table1[[#This Row],[ROA 2020]]-Table1[[#This Row],[ROA 2019]]), "x")</f>
        <v>9.7592013651576159E-2</v>
      </c>
      <c r="BI208" s="3">
        <f xml:space="preserve"> IFERROR(ABS(Table1[[#This Row],[ROA 2021]]-Table1[[#This Row],[ROA 2020]]), "x")</f>
        <v>6.2160079538972179E-2</v>
      </c>
      <c r="BJ208" s="3">
        <f xml:space="preserve"> IFERROR(AVERAGE(Table1[[#This Row],[ROA 2013-2012]:[ROA 2021-2020]]), "x")</f>
        <v>0.11681873877959549</v>
      </c>
      <c r="BK208" s="3">
        <f>IFERROR(AVERAGE(Table1[[#This Row],[ROA 2012]:[ROA 2021]]), "x")</f>
        <v>0.24877377475850812</v>
      </c>
      <c r="BN208" s="1">
        <f>SUM(Table1[[#This Row],[B/M Rank]:[ROA Rank]])</f>
        <v>0</v>
      </c>
    </row>
    <row r="209" spans="1:66" x14ac:dyDescent="0.25">
      <c r="A209" s="1" t="s">
        <v>733</v>
      </c>
      <c r="B209" s="1" t="s">
        <v>734</v>
      </c>
      <c r="C209" s="1" t="s">
        <v>168</v>
      </c>
      <c r="D209" s="1" t="s">
        <v>110</v>
      </c>
      <c r="E209" s="1" t="s">
        <v>102</v>
      </c>
      <c r="F209" s="1">
        <v>585.74</v>
      </c>
      <c r="G209" s="19"/>
      <c r="H209" s="19"/>
      <c r="I209" s="19"/>
      <c r="J209" s="19"/>
      <c r="K209" s="1"/>
      <c r="L209" s="19"/>
      <c r="M209" s="1">
        <v>2012</v>
      </c>
      <c r="N209" s="1">
        <v>59.1</v>
      </c>
      <c r="O209" s="1">
        <v>57.4</v>
      </c>
      <c r="P209" s="1">
        <v>62.8</v>
      </c>
      <c r="Q209" s="1">
        <v>66.5</v>
      </c>
      <c r="R209" s="1">
        <v>76.099999999999994</v>
      </c>
      <c r="S209" s="1">
        <v>77.5</v>
      </c>
      <c r="T209" s="1">
        <v>83.3</v>
      </c>
      <c r="U209" s="1">
        <v>88</v>
      </c>
      <c r="V209" s="1">
        <v>81</v>
      </c>
      <c r="W209" s="1">
        <v>72.7</v>
      </c>
      <c r="X209" s="1">
        <v>71.599999999999994</v>
      </c>
      <c r="Z209" s="3">
        <f xml:space="preserve"> IFERROR(AVEDEV(Table1[[#This Row],[GP 2012]:[GP 2021]]) / Table1[[#This Row],[Avg GP]], "x")</f>
        <v>0.12136940916620646</v>
      </c>
      <c r="AA209" s="2">
        <f xml:space="preserve"> IFERROR(AVERAGE(Table1[[#This Row],[GP 2012]:[GP 2021]]), "x")</f>
        <v>72.440000000000012</v>
      </c>
      <c r="AB209" s="11">
        <f>Table1[Equity]/Table1[Market Capital]</f>
        <v>0.20999078089254616</v>
      </c>
      <c r="AC209" s="1">
        <v>158.6</v>
      </c>
      <c r="AD209" s="1">
        <v>144.9</v>
      </c>
      <c r="AE209" s="1">
        <v>144.9</v>
      </c>
      <c r="AF209" s="1">
        <v>153.5</v>
      </c>
      <c r="AG209" s="1">
        <v>154</v>
      </c>
      <c r="AH209" s="1">
        <v>159.6</v>
      </c>
      <c r="AI209" s="1">
        <v>168.4</v>
      </c>
      <c r="AJ209" s="1">
        <v>179.7</v>
      </c>
      <c r="AK209" s="1">
        <v>179.8</v>
      </c>
      <c r="AL209" s="1">
        <v>189.4</v>
      </c>
      <c r="AM209" s="1">
        <v>160.69999999999999</v>
      </c>
      <c r="AN209" s="1">
        <v>123</v>
      </c>
      <c r="AO209" s="3">
        <f xml:space="preserve"> IFERROR(Table1[[#This Row],[GP 2012]]/Table1[[#This Row],[Total Assets 2012]], "x")</f>
        <v>0.37263556116015134</v>
      </c>
      <c r="AP209" s="3">
        <f xml:space="preserve"> IFERROR(Table1[[#This Row],[GP 2013]]/Table1[[#This Row],[Total Assets 2013]], "x")</f>
        <v>0.39613526570048307</v>
      </c>
      <c r="AQ209" s="3">
        <f xml:space="preserve"> IFERROR(Table1[[#This Row],[GP 2014]]/Table1[[#This Row],[Total Assets 2014]], "x")</f>
        <v>0.43340234644582465</v>
      </c>
      <c r="AR209" s="3">
        <f xml:space="preserve"> IFERROR(Table1[[#This Row],[GP 2015]]/Table1[[#This Row],[Total Assets 2015]], "x")</f>
        <v>0.43322475570032576</v>
      </c>
      <c r="AS209" s="3">
        <f xml:space="preserve"> IFERROR(Table1[[#This Row],[GP 2016]]/Table1[[#This Row],[Total Assets 2016]], "x")</f>
        <v>0.49415584415584413</v>
      </c>
      <c r="AT209" s="3">
        <f xml:space="preserve"> IFERROR(Table1[[#This Row],[GP 2017]]/Table1[[#This Row],[Total Assets 2017]], "x")</f>
        <v>0.48558897243107774</v>
      </c>
      <c r="AU209" s="3">
        <f xml:space="preserve"> IFERROR(Table1[[#This Row],[GP 2018]]/Table1[[#This Row],[Total Assets 2018]], "x")</f>
        <v>0.49465558194774345</v>
      </c>
      <c r="AV209" s="3">
        <f xml:space="preserve"> IFERROR(Table1[[#This Row],[GP 2019]]/Table1[[#This Row],[Total Assets 2019]], "x")</f>
        <v>0.48970506399554814</v>
      </c>
      <c r="AW209" s="3">
        <f xml:space="preserve"> IFERROR(Table1[[#This Row],[GP 2020]]/Table1[[#This Row],[Total Assets 2020]], "x")</f>
        <v>0.45050055617352613</v>
      </c>
      <c r="AX209" s="3">
        <f xml:space="preserve"> IFERROR(Table1[[#This Row],[GP 2021]]/Table1[[#This Row],[Total Assets 2021]], "x")</f>
        <v>0.38384371700105596</v>
      </c>
      <c r="AY209" s="3">
        <f xml:space="preserve"> IFERROR(Table1[[#This Row],[GP TTM]]/Table1[[#This Row],[Total Assets TTM]], "x")</f>
        <v>0.44555071561916615</v>
      </c>
      <c r="BA209" s="3">
        <f xml:space="preserve"> IFERROR(ABS(Table1[[#This Row],[ROA 2013]]-Table1[[#This Row],[ROA 2012]]), "x")</f>
        <v>2.3499704540331734E-2</v>
      </c>
      <c r="BB209" s="3">
        <f xml:space="preserve"> IFERROR(ABS(Table1[[#This Row],[ROA 2014]]-Table1[[#This Row],[ROA 2013]]), "x")</f>
        <v>3.7267080745341574E-2</v>
      </c>
      <c r="BC209" s="3">
        <f xml:space="preserve"> IFERROR(ABS(Table1[[#This Row],[ROA 2015]]-Table1[[#This Row],[ROA 2014]]), "x")</f>
        <v>1.7759074549889009E-4</v>
      </c>
      <c r="BD209" s="3">
        <f xml:space="preserve"> IFERROR(ABS(Table1[[#This Row],[ROA 2016]]-Table1[[#This Row],[ROA 2015]]), "x")</f>
        <v>6.0931088455518367E-2</v>
      </c>
      <c r="BE209" s="3">
        <f xml:space="preserve"> IFERROR(ABS(Table1[[#This Row],[ROA 2017]]-Table1[[#This Row],[ROA 2016]]), "x")</f>
        <v>8.5668717247663895E-3</v>
      </c>
      <c r="BF209" s="3">
        <f xml:space="preserve"> IFERROR(ABS(Table1[[#This Row],[ROA 2018]]-Table1[[#This Row],[ROA 2017]]), "x")</f>
        <v>9.0666095166657135E-3</v>
      </c>
      <c r="BG209" s="3">
        <f xml:space="preserve"> IFERROR(ABS(Table1[[#This Row],[ROA 2019]]-Table1[[#This Row],[ROA 2018]]), "x")</f>
        <v>4.9505179521953102E-3</v>
      </c>
      <c r="BH209" s="3">
        <f xml:space="preserve"> IFERROR(ABS(Table1[[#This Row],[ROA 2020]]-Table1[[#This Row],[ROA 2019]]), "x")</f>
        <v>3.9204507822022006E-2</v>
      </c>
      <c r="BI209" s="3">
        <f xml:space="preserve"> IFERROR(ABS(Table1[[#This Row],[ROA 2021]]-Table1[[#This Row],[ROA 2020]]), "x")</f>
        <v>6.6656839172470173E-2</v>
      </c>
      <c r="BJ209" s="3">
        <f xml:space="preserve"> IFERROR(AVERAGE(Table1[[#This Row],[ROA 2013-2012]:[ROA 2021-2020]]), "x")</f>
        <v>2.7813423408312238E-2</v>
      </c>
      <c r="BK209" s="3">
        <f>IFERROR(AVERAGE(Table1[[#This Row],[ROA 2012]:[ROA 2021]]), "x")</f>
        <v>0.44338476647115799</v>
      </c>
      <c r="BN209" s="1">
        <f>SUM(Table1[[#This Row],[B/M Rank]:[ROA Rank]])</f>
        <v>0</v>
      </c>
    </row>
    <row r="210" spans="1:66" x14ac:dyDescent="0.25">
      <c r="A210" s="1" t="s">
        <v>843</v>
      </c>
      <c r="B210" s="1" t="s">
        <v>844</v>
      </c>
      <c r="C210" s="1" t="s">
        <v>138</v>
      </c>
      <c r="D210" s="1" t="s">
        <v>139</v>
      </c>
      <c r="E210" s="1" t="s">
        <v>102</v>
      </c>
      <c r="F210" s="1">
        <v>596</v>
      </c>
      <c r="G210" s="19"/>
      <c r="H210" s="19"/>
      <c r="I210" s="19"/>
      <c r="J210" s="19"/>
      <c r="K210" s="1"/>
      <c r="L210" s="19"/>
      <c r="M210" s="1">
        <v>2019</v>
      </c>
      <c r="U210" s="1">
        <v>98.1</v>
      </c>
      <c r="V210" s="1">
        <v>157.6</v>
      </c>
      <c r="W210" s="1">
        <v>165.1</v>
      </c>
      <c r="X210" s="1">
        <v>169.9</v>
      </c>
      <c r="Z210" s="3">
        <f xml:space="preserve"> IFERROR(AVEDEV(Table1[[#This Row],[GP 2012]:[GP 2021]]) / Table1[[#This Row],[Avg GP]], "x")</f>
        <v>0.20041191381495568</v>
      </c>
      <c r="AA210" s="2">
        <f xml:space="preserve"> IFERROR(AVERAGE(Table1[[#This Row],[GP 2012]:[GP 2021]]), "x")</f>
        <v>140.26666666666665</v>
      </c>
      <c r="AB210" s="11">
        <f>Table1[Equity]/Table1[Market Capital]</f>
        <v>0.26040268456375837</v>
      </c>
      <c r="AJ210" s="1">
        <v>167.5</v>
      </c>
      <c r="AK210" s="1">
        <v>176.9</v>
      </c>
      <c r="AL210" s="1">
        <v>290.5</v>
      </c>
      <c r="AM210" s="1">
        <v>279.39999999999998</v>
      </c>
      <c r="AN210" s="1">
        <v>155.19999999999999</v>
      </c>
      <c r="AO210" s="3" t="str">
        <f xml:space="preserve"> IFERROR(Table1[[#This Row],[GP 2012]]/Table1[[#This Row],[Total Assets 2012]], "x")</f>
        <v>x</v>
      </c>
      <c r="AP210" s="3" t="str">
        <f xml:space="preserve"> IFERROR(Table1[[#This Row],[GP 2013]]/Table1[[#This Row],[Total Assets 2013]], "x")</f>
        <v>x</v>
      </c>
      <c r="AQ210" s="3" t="str">
        <f xml:space="preserve"> IFERROR(Table1[[#This Row],[GP 2014]]/Table1[[#This Row],[Total Assets 2014]], "x")</f>
        <v>x</v>
      </c>
      <c r="AR210" s="3" t="str">
        <f xml:space="preserve"> IFERROR(Table1[[#This Row],[GP 2015]]/Table1[[#This Row],[Total Assets 2015]], "x")</f>
        <v>x</v>
      </c>
      <c r="AS210" s="3" t="str">
        <f xml:space="preserve"> IFERROR(Table1[[#This Row],[GP 2016]]/Table1[[#This Row],[Total Assets 2016]], "x")</f>
        <v>x</v>
      </c>
      <c r="AT210" s="3" t="str">
        <f xml:space="preserve"> IFERROR(Table1[[#This Row],[GP 2017]]/Table1[[#This Row],[Total Assets 2017]], "x")</f>
        <v>x</v>
      </c>
      <c r="AU210" s="3" t="str">
        <f xml:space="preserve"> IFERROR(Table1[[#This Row],[GP 2018]]/Table1[[#This Row],[Total Assets 2018]], "x")</f>
        <v>x</v>
      </c>
      <c r="AV210" s="3">
        <f xml:space="preserve"> IFERROR(Table1[[#This Row],[GP 2019]]/Table1[[#This Row],[Total Assets 2019]], "x")</f>
        <v>0.58567164179104469</v>
      </c>
      <c r="AW210" s="3">
        <f xml:space="preserve"> IFERROR(Table1[[#This Row],[GP 2020]]/Table1[[#This Row],[Total Assets 2020]], "x")</f>
        <v>0.89089881288863759</v>
      </c>
      <c r="AX210" s="3">
        <f xml:space="preserve"> IFERROR(Table1[[#This Row],[GP 2021]]/Table1[[#This Row],[Total Assets 2021]], "x")</f>
        <v>0.5683304647160069</v>
      </c>
      <c r="AY210" s="3">
        <f xml:space="preserve"> IFERROR(Table1[[#This Row],[GP TTM]]/Table1[[#This Row],[Total Assets TTM]], "x")</f>
        <v>0.60808876163206882</v>
      </c>
      <c r="BA210" s="3" t="str">
        <f xml:space="preserve"> IFERROR(ABS(Table1[[#This Row],[ROA 2013]]-Table1[[#This Row],[ROA 2012]]), "x")</f>
        <v>x</v>
      </c>
      <c r="BB210" s="3" t="str">
        <f xml:space="preserve"> IFERROR(ABS(Table1[[#This Row],[ROA 2014]]-Table1[[#This Row],[ROA 2013]]), "x")</f>
        <v>x</v>
      </c>
      <c r="BC210" s="3" t="str">
        <f xml:space="preserve"> IFERROR(ABS(Table1[[#This Row],[ROA 2015]]-Table1[[#This Row],[ROA 2014]]), "x")</f>
        <v>x</v>
      </c>
      <c r="BD210" s="3" t="str">
        <f xml:space="preserve"> IFERROR(ABS(Table1[[#This Row],[ROA 2016]]-Table1[[#This Row],[ROA 2015]]), "x")</f>
        <v>x</v>
      </c>
      <c r="BE210" s="3" t="str">
        <f xml:space="preserve"> IFERROR(ABS(Table1[[#This Row],[ROA 2017]]-Table1[[#This Row],[ROA 2016]]), "x")</f>
        <v>x</v>
      </c>
      <c r="BF210" s="3" t="str">
        <f xml:space="preserve"> IFERROR(ABS(Table1[[#This Row],[ROA 2018]]-Table1[[#This Row],[ROA 2017]]), "x")</f>
        <v>x</v>
      </c>
      <c r="BG210" s="3" t="str">
        <f xml:space="preserve"> IFERROR(ABS(Table1[[#This Row],[ROA 2019]]-Table1[[#This Row],[ROA 2018]]), "x")</f>
        <v>x</v>
      </c>
      <c r="BH210" s="3">
        <f xml:space="preserve"> IFERROR(ABS(Table1[[#This Row],[ROA 2020]]-Table1[[#This Row],[ROA 2019]]), "x")</f>
        <v>0.3052271710975929</v>
      </c>
      <c r="BI210" s="3">
        <f xml:space="preserve"> IFERROR(ABS(Table1[[#This Row],[ROA 2021]]-Table1[[#This Row],[ROA 2020]]), "x")</f>
        <v>0.32256834817263069</v>
      </c>
      <c r="BJ210" s="3">
        <f xml:space="preserve"> IFERROR(AVERAGE(Table1[[#This Row],[ROA 2013-2012]:[ROA 2021-2020]]), "x")</f>
        <v>0.31389775963511179</v>
      </c>
      <c r="BK210" s="3">
        <f>IFERROR(AVERAGE(Table1[[#This Row],[ROA 2012]:[ROA 2021]]), "x")</f>
        <v>0.68163363979856306</v>
      </c>
      <c r="BN210" s="1">
        <f>SUM(Table1[[#This Row],[B/M Rank]:[ROA Rank]])</f>
        <v>0</v>
      </c>
    </row>
    <row r="211" spans="1:66" x14ac:dyDescent="0.25">
      <c r="A211" s="1" t="s">
        <v>485</v>
      </c>
      <c r="B211" s="1" t="s">
        <v>486</v>
      </c>
      <c r="C211" s="1" t="s">
        <v>147</v>
      </c>
      <c r="D211" s="1" t="s">
        <v>116</v>
      </c>
      <c r="E211" s="1" t="s">
        <v>102</v>
      </c>
      <c r="F211" s="1">
        <v>597.52</v>
      </c>
      <c r="G211" s="19"/>
      <c r="H211" s="19"/>
      <c r="I211" s="19"/>
      <c r="J211" s="19"/>
      <c r="K211" s="1"/>
      <c r="L211" s="19"/>
      <c r="M211" s="1">
        <v>2012</v>
      </c>
      <c r="N211" s="1">
        <v>172.4</v>
      </c>
      <c r="O211" s="1">
        <v>174.6</v>
      </c>
      <c r="P211" s="1">
        <v>179.4</v>
      </c>
      <c r="Q211" s="1">
        <v>201.7</v>
      </c>
      <c r="R211" s="1">
        <v>220.5</v>
      </c>
      <c r="S211" s="1">
        <v>242.8</v>
      </c>
      <c r="T211" s="1">
        <v>244.5</v>
      </c>
      <c r="U211" s="1">
        <v>237.8</v>
      </c>
      <c r="V211" s="1">
        <v>109.4</v>
      </c>
      <c r="W211" s="1">
        <v>126.7</v>
      </c>
      <c r="X211" s="1">
        <v>129.5</v>
      </c>
      <c r="Z211" s="3">
        <f xml:space="preserve"> IFERROR(AVEDEV(Table1[[#This Row],[GP 2012]:[GP 2021]]) / Table1[[#This Row],[Avg GP]], "x")</f>
        <v>0.20148706670855587</v>
      </c>
      <c r="AA211" s="2">
        <f xml:space="preserve"> IFERROR(AVERAGE(Table1[[#This Row],[GP 2012]:[GP 2021]]), "x")</f>
        <v>190.98</v>
      </c>
      <c r="AB211" s="11">
        <f>Table1[Equity]/Table1[Market Capital]</f>
        <v>0.16970143258803055</v>
      </c>
      <c r="AC211" s="1">
        <v>183.6</v>
      </c>
      <c r="AD211" s="1">
        <v>174.2</v>
      </c>
      <c r="AE211" s="1">
        <v>185.8</v>
      </c>
      <c r="AF211" s="1">
        <v>190</v>
      </c>
      <c r="AG211" s="1">
        <v>218.1</v>
      </c>
      <c r="AH211" s="1">
        <v>233.9</v>
      </c>
      <c r="AI211" s="1">
        <v>237.2</v>
      </c>
      <c r="AJ211" s="1">
        <v>274.89999999999998</v>
      </c>
      <c r="AK211" s="1">
        <v>244</v>
      </c>
      <c r="AL211" s="1">
        <v>267</v>
      </c>
      <c r="AM211" s="1">
        <v>281.39999999999998</v>
      </c>
      <c r="AN211" s="1">
        <v>101.4</v>
      </c>
      <c r="AO211" s="3">
        <f xml:space="preserve"> IFERROR(Table1[[#This Row],[GP 2012]]/Table1[[#This Row],[Total Assets 2012]], "x")</f>
        <v>0.9389978213507626</v>
      </c>
      <c r="AP211" s="3">
        <f xml:space="preserve"> IFERROR(Table1[[#This Row],[GP 2013]]/Table1[[#This Row],[Total Assets 2013]], "x")</f>
        <v>1.0022962112514351</v>
      </c>
      <c r="AQ211" s="3">
        <f xml:space="preserve"> IFERROR(Table1[[#This Row],[GP 2014]]/Table1[[#This Row],[Total Assets 2014]], "x")</f>
        <v>0.96555435952637236</v>
      </c>
      <c r="AR211" s="3">
        <f xml:space="preserve"> IFERROR(Table1[[#This Row],[GP 2015]]/Table1[[#This Row],[Total Assets 2015]], "x")</f>
        <v>1.061578947368421</v>
      </c>
      <c r="AS211" s="3">
        <f xml:space="preserve"> IFERROR(Table1[[#This Row],[GP 2016]]/Table1[[#This Row],[Total Assets 2016]], "x")</f>
        <v>1.0110041265474554</v>
      </c>
      <c r="AT211" s="3">
        <f xml:space="preserve"> IFERROR(Table1[[#This Row],[GP 2017]]/Table1[[#This Row],[Total Assets 2017]], "x")</f>
        <v>1.0380504489097906</v>
      </c>
      <c r="AU211" s="3">
        <f xml:space="preserve"> IFERROR(Table1[[#This Row],[GP 2018]]/Table1[[#This Row],[Total Assets 2018]], "x")</f>
        <v>1.0307757166947724</v>
      </c>
      <c r="AV211" s="3">
        <f xml:space="preserve"> IFERROR(Table1[[#This Row],[GP 2019]]/Table1[[#This Row],[Total Assets 2019]], "x")</f>
        <v>0.86504183339396157</v>
      </c>
      <c r="AW211" s="3">
        <f xml:space="preserve"> IFERROR(Table1[[#This Row],[GP 2020]]/Table1[[#This Row],[Total Assets 2020]], "x")</f>
        <v>0.44836065573770495</v>
      </c>
      <c r="AX211" s="3">
        <f xml:space="preserve"> IFERROR(Table1[[#This Row],[GP 2021]]/Table1[[#This Row],[Total Assets 2021]], "x")</f>
        <v>0.47453183520599251</v>
      </c>
      <c r="AY211" s="3">
        <f xml:space="preserve"> IFERROR(Table1[[#This Row],[GP TTM]]/Table1[[#This Row],[Total Assets TTM]], "x")</f>
        <v>0.46019900497512439</v>
      </c>
      <c r="BA211" s="3">
        <f xml:space="preserve"> IFERROR(ABS(Table1[[#This Row],[ROA 2013]]-Table1[[#This Row],[ROA 2012]]), "x")</f>
        <v>6.3298389900672491E-2</v>
      </c>
      <c r="BB211" s="3">
        <f xml:space="preserve"> IFERROR(ABS(Table1[[#This Row],[ROA 2014]]-Table1[[#This Row],[ROA 2013]]), "x")</f>
        <v>3.6741851725062724E-2</v>
      </c>
      <c r="BC211" s="3">
        <f xml:space="preserve"> IFERROR(ABS(Table1[[#This Row],[ROA 2015]]-Table1[[#This Row],[ROA 2014]]), "x")</f>
        <v>9.6024587842048592E-2</v>
      </c>
      <c r="BD211" s="3">
        <f xml:space="preserve"> IFERROR(ABS(Table1[[#This Row],[ROA 2016]]-Table1[[#This Row],[ROA 2015]]), "x")</f>
        <v>5.0574820820965538E-2</v>
      </c>
      <c r="BE211" s="3">
        <f xml:space="preserve"> IFERROR(ABS(Table1[[#This Row],[ROA 2017]]-Table1[[#This Row],[ROA 2016]]), "x")</f>
        <v>2.7046322362335173E-2</v>
      </c>
      <c r="BF211" s="3">
        <f xml:space="preserve"> IFERROR(ABS(Table1[[#This Row],[ROA 2018]]-Table1[[#This Row],[ROA 2017]]), "x")</f>
        <v>7.2747322150181759E-3</v>
      </c>
      <c r="BG211" s="3">
        <f xml:space="preserve"> IFERROR(ABS(Table1[[#This Row],[ROA 2019]]-Table1[[#This Row],[ROA 2018]]), "x")</f>
        <v>0.16573388330081085</v>
      </c>
      <c r="BH211" s="3">
        <f xml:space="preserve"> IFERROR(ABS(Table1[[#This Row],[ROA 2020]]-Table1[[#This Row],[ROA 2019]]), "x")</f>
        <v>0.41668117765625662</v>
      </c>
      <c r="BI211" s="3">
        <f xml:space="preserve"> IFERROR(ABS(Table1[[#This Row],[ROA 2021]]-Table1[[#This Row],[ROA 2020]]), "x")</f>
        <v>2.6171179468287564E-2</v>
      </c>
      <c r="BJ211" s="3">
        <f xml:space="preserve"> IFERROR(AVERAGE(Table1[[#This Row],[ROA 2013-2012]:[ROA 2021-2020]]), "x")</f>
        <v>9.883854947682863E-2</v>
      </c>
      <c r="BK211" s="3">
        <f>IFERROR(AVERAGE(Table1[[#This Row],[ROA 2012]:[ROA 2021]]), "x")</f>
        <v>0.88361919559866675</v>
      </c>
      <c r="BN211" s="1">
        <f>SUM(Table1[[#This Row],[B/M Rank]:[ROA Rank]])</f>
        <v>0</v>
      </c>
    </row>
    <row r="212" spans="1:66" x14ac:dyDescent="0.25">
      <c r="A212" s="1" t="s">
        <v>505</v>
      </c>
      <c r="B212" s="1" t="s">
        <v>506</v>
      </c>
      <c r="C212" s="1" t="s">
        <v>240</v>
      </c>
      <c r="D212" s="1" t="s">
        <v>116</v>
      </c>
      <c r="E212" s="1" t="s">
        <v>102</v>
      </c>
      <c r="F212" s="1">
        <v>607.53</v>
      </c>
      <c r="G212" s="19"/>
      <c r="H212" s="19"/>
      <c r="I212" s="19"/>
      <c r="J212" s="19"/>
      <c r="K212" s="1"/>
      <c r="L212" s="19"/>
      <c r="M212" s="1">
        <v>2012</v>
      </c>
      <c r="N212" s="1">
        <v>246.5</v>
      </c>
      <c r="O212" s="1">
        <v>266.39999999999998</v>
      </c>
      <c r="P212" s="1">
        <v>257.3</v>
      </c>
      <c r="Q212" s="1">
        <v>259.60000000000002</v>
      </c>
      <c r="R212" s="1">
        <v>279.8</v>
      </c>
      <c r="S212" s="1">
        <v>303.89999999999998</v>
      </c>
      <c r="T212" s="1">
        <v>344.3</v>
      </c>
      <c r="U212" s="1">
        <v>364.3</v>
      </c>
      <c r="V212" s="1">
        <v>360.9</v>
      </c>
      <c r="W212" s="1">
        <v>370.3</v>
      </c>
      <c r="X212" s="1">
        <v>370</v>
      </c>
      <c r="Z212" s="3">
        <f xml:space="preserve"> IFERROR(AVEDEV(Table1[[#This Row],[GP 2012]:[GP 2021]]) / Table1[[#This Row],[Avg GP]], "x")</f>
        <v>0.14311073264991978</v>
      </c>
      <c r="AA212" s="2">
        <f xml:space="preserve"> IFERROR(AVERAGE(Table1[[#This Row],[GP 2012]:[GP 2021]]), "x")</f>
        <v>305.33000000000004</v>
      </c>
      <c r="AB212" s="11">
        <f>Table1[Equity]/Table1[Market Capital]</f>
        <v>0.43520484585123365</v>
      </c>
      <c r="AC212" s="1">
        <v>538.79999999999995</v>
      </c>
      <c r="AD212" s="1">
        <v>585.4</v>
      </c>
      <c r="AE212" s="1">
        <v>640.6</v>
      </c>
      <c r="AF212" s="1">
        <v>638.70000000000005</v>
      </c>
      <c r="AG212" s="1">
        <v>682.9</v>
      </c>
      <c r="AH212" s="1">
        <v>719.7</v>
      </c>
      <c r="AI212" s="1">
        <v>753.6</v>
      </c>
      <c r="AJ212" s="1">
        <v>931</v>
      </c>
      <c r="AK212" s="1">
        <v>912.1</v>
      </c>
      <c r="AL212" s="1">
        <v>960.8</v>
      </c>
      <c r="AM212" s="1">
        <v>996.5</v>
      </c>
      <c r="AN212" s="1">
        <v>264.39999999999998</v>
      </c>
      <c r="AO212" s="3">
        <f xml:space="preserve"> IFERROR(Table1[[#This Row],[GP 2012]]/Table1[[#This Row],[Total Assets 2012]], "x")</f>
        <v>0.45749814402375655</v>
      </c>
      <c r="AP212" s="3">
        <f xml:space="preserve"> IFERROR(Table1[[#This Row],[GP 2013]]/Table1[[#This Row],[Total Assets 2013]], "x")</f>
        <v>0.45507345404851379</v>
      </c>
      <c r="AQ212" s="3">
        <f xml:space="preserve"> IFERROR(Table1[[#This Row],[GP 2014]]/Table1[[#This Row],[Total Assets 2014]], "x")</f>
        <v>0.40165469871995008</v>
      </c>
      <c r="AR212" s="3">
        <f xml:space="preserve"> IFERROR(Table1[[#This Row],[GP 2015]]/Table1[[#This Row],[Total Assets 2015]], "x")</f>
        <v>0.40645060278691092</v>
      </c>
      <c r="AS212" s="3">
        <f xml:space="preserve"> IFERROR(Table1[[#This Row],[GP 2016]]/Table1[[#This Row],[Total Assets 2016]], "x")</f>
        <v>0.40972323912725145</v>
      </c>
      <c r="AT212" s="3">
        <f xml:space="preserve"> IFERROR(Table1[[#This Row],[GP 2017]]/Table1[[#This Row],[Total Assets 2017]], "x")</f>
        <v>0.42225927469779068</v>
      </c>
      <c r="AU212" s="3">
        <f xml:space="preserve"> IFERROR(Table1[[#This Row],[GP 2018]]/Table1[[#This Row],[Total Assets 2018]], "x")</f>
        <v>0.45687367303609344</v>
      </c>
      <c r="AV212" s="3">
        <f xml:space="preserve"> IFERROR(Table1[[#This Row],[GP 2019]]/Table1[[#This Row],[Total Assets 2019]], "x")</f>
        <v>0.39129967776584318</v>
      </c>
      <c r="AW212" s="3">
        <f xml:space="preserve"> IFERROR(Table1[[#This Row],[GP 2020]]/Table1[[#This Row],[Total Assets 2020]], "x")</f>
        <v>0.39568029821291523</v>
      </c>
      <c r="AX212" s="3">
        <f xml:space="preserve"> IFERROR(Table1[[#This Row],[GP 2021]]/Table1[[#This Row],[Total Assets 2021]], "x")</f>
        <v>0.38540799333888431</v>
      </c>
      <c r="AY212" s="3">
        <f xml:space="preserve"> IFERROR(Table1[[#This Row],[GP TTM]]/Table1[[#This Row],[Total Assets TTM]], "x")</f>
        <v>0.37129954841946816</v>
      </c>
      <c r="BA212" s="3">
        <f xml:space="preserve"> IFERROR(ABS(Table1[[#This Row],[ROA 2013]]-Table1[[#This Row],[ROA 2012]]), "x")</f>
        <v>2.4246899752427553E-3</v>
      </c>
      <c r="BB212" s="3">
        <f xml:space="preserve"> IFERROR(ABS(Table1[[#This Row],[ROA 2014]]-Table1[[#This Row],[ROA 2013]]), "x")</f>
        <v>5.3418755328563716E-2</v>
      </c>
      <c r="BC212" s="3">
        <f xml:space="preserve"> IFERROR(ABS(Table1[[#This Row],[ROA 2015]]-Table1[[#This Row],[ROA 2014]]), "x")</f>
        <v>4.7959040669608433E-3</v>
      </c>
      <c r="BD212" s="3">
        <f xml:space="preserve"> IFERROR(ABS(Table1[[#This Row],[ROA 2016]]-Table1[[#This Row],[ROA 2015]]), "x")</f>
        <v>3.272636340340529E-3</v>
      </c>
      <c r="BE212" s="3">
        <f xml:space="preserve"> IFERROR(ABS(Table1[[#This Row],[ROA 2017]]-Table1[[#This Row],[ROA 2016]]), "x")</f>
        <v>1.2536035570539228E-2</v>
      </c>
      <c r="BF212" s="3">
        <f xml:space="preserve"> IFERROR(ABS(Table1[[#This Row],[ROA 2018]]-Table1[[#This Row],[ROA 2017]]), "x")</f>
        <v>3.4614398338302765E-2</v>
      </c>
      <c r="BG212" s="3">
        <f xml:space="preserve"> IFERROR(ABS(Table1[[#This Row],[ROA 2019]]-Table1[[#This Row],[ROA 2018]]), "x")</f>
        <v>6.5573995270250263E-2</v>
      </c>
      <c r="BH212" s="3">
        <f xml:space="preserve"> IFERROR(ABS(Table1[[#This Row],[ROA 2020]]-Table1[[#This Row],[ROA 2019]]), "x")</f>
        <v>4.3806204470720478E-3</v>
      </c>
      <c r="BI212" s="3">
        <f xml:space="preserve"> IFERROR(ABS(Table1[[#This Row],[ROA 2021]]-Table1[[#This Row],[ROA 2020]]), "x")</f>
        <v>1.0272304874030913E-2</v>
      </c>
      <c r="BJ212" s="3">
        <f xml:space="preserve"> IFERROR(AVERAGE(Table1[[#This Row],[ROA 2013-2012]:[ROA 2021-2020]]), "x")</f>
        <v>2.125437113458923E-2</v>
      </c>
      <c r="BK212" s="3">
        <f>IFERROR(AVERAGE(Table1[[#This Row],[ROA 2012]:[ROA 2021]]), "x")</f>
        <v>0.41819210557579095</v>
      </c>
      <c r="BN212" s="1">
        <f>SUM(Table1[[#This Row],[B/M Rank]:[ROA Rank]])</f>
        <v>0</v>
      </c>
    </row>
    <row r="213" spans="1:66" x14ac:dyDescent="0.25">
      <c r="A213" s="1" t="s">
        <v>509</v>
      </c>
      <c r="B213" s="1" t="s">
        <v>510</v>
      </c>
      <c r="C213" s="1" t="s">
        <v>1038</v>
      </c>
      <c r="D213" s="1" t="s">
        <v>103</v>
      </c>
      <c r="E213" s="1" t="s">
        <v>102</v>
      </c>
      <c r="F213" s="1">
        <v>612.89</v>
      </c>
      <c r="G213" s="19"/>
      <c r="H213" s="19"/>
      <c r="I213" s="19"/>
      <c r="J213" s="19"/>
      <c r="K213" s="1"/>
      <c r="L213" s="19"/>
      <c r="M213" s="1">
        <v>2012</v>
      </c>
      <c r="N213" s="1">
        <v>491.7</v>
      </c>
      <c r="O213" s="1">
        <v>621.6</v>
      </c>
      <c r="P213" s="1">
        <v>770.7</v>
      </c>
      <c r="Q213" s="1">
        <v>767.5</v>
      </c>
      <c r="R213" s="1">
        <v>780</v>
      </c>
      <c r="S213" s="15">
        <v>1113.7</v>
      </c>
      <c r="T213" s="15">
        <v>1028.5999999999999</v>
      </c>
      <c r="U213" s="15">
        <v>1062.8</v>
      </c>
      <c r="V213" s="1">
        <v>700.9</v>
      </c>
      <c r="W213" s="1">
        <v>994.1</v>
      </c>
      <c r="X213" s="15">
        <v>1050.8</v>
      </c>
      <c r="Z213" s="3">
        <f xml:space="preserve"> IFERROR(AVEDEV(Table1[[#This Row],[GP 2012]:[GP 2021]]) / Table1[[#This Row],[Avg GP]], "x")</f>
        <v>0.20801766767487637</v>
      </c>
      <c r="AA213" s="2">
        <f xml:space="preserve"> IFERROR(AVERAGE(Table1[[#This Row],[GP 2012]:[GP 2021]]), "x")</f>
        <v>833.15999999999985</v>
      </c>
      <c r="AB213" s="11">
        <f>Table1[Equity]/Table1[Market Capital]</f>
        <v>1.0060532885183313</v>
      </c>
      <c r="AC213" s="15">
        <v>1174.0999999999999</v>
      </c>
      <c r="AD213" s="15">
        <v>1215.4000000000001</v>
      </c>
      <c r="AE213" s="15">
        <v>1462.4</v>
      </c>
      <c r="AF213" s="15">
        <v>1924.9</v>
      </c>
      <c r="AG213" s="15">
        <v>1796.6</v>
      </c>
      <c r="AH213" s="15">
        <v>2202.1</v>
      </c>
      <c r="AI213" s="15">
        <v>2166.3000000000002</v>
      </c>
      <c r="AJ213" s="15">
        <v>2541.5</v>
      </c>
      <c r="AK213" s="15">
        <v>2307.9</v>
      </c>
      <c r="AL213" s="15">
        <v>2281.1999999999998</v>
      </c>
      <c r="AM213" s="15">
        <v>2325.6</v>
      </c>
      <c r="AN213" s="1">
        <v>616.6</v>
      </c>
      <c r="AO213" s="3">
        <f xml:space="preserve"> IFERROR(Table1[[#This Row],[GP 2012]]/Table1[[#This Row],[Total Assets 2012]], "x")</f>
        <v>0.41878885955199729</v>
      </c>
      <c r="AP213" s="3">
        <f xml:space="preserve"> IFERROR(Table1[[#This Row],[GP 2013]]/Table1[[#This Row],[Total Assets 2013]], "x")</f>
        <v>0.51143656409412541</v>
      </c>
      <c r="AQ213" s="3">
        <f xml:space="preserve"> IFERROR(Table1[[#This Row],[GP 2014]]/Table1[[#This Row],[Total Assets 2014]], "x")</f>
        <v>0.52701039387308535</v>
      </c>
      <c r="AR213" s="3">
        <f xml:space="preserve"> IFERROR(Table1[[#This Row],[GP 2015]]/Table1[[#This Row],[Total Assets 2015]], "x")</f>
        <v>0.39872201153306663</v>
      </c>
      <c r="AS213" s="3">
        <f xml:space="preserve"> IFERROR(Table1[[#This Row],[GP 2016]]/Table1[[#This Row],[Total Assets 2016]], "x")</f>
        <v>0.43415340086830684</v>
      </c>
      <c r="AT213" s="3">
        <f xml:space="preserve"> IFERROR(Table1[[#This Row],[GP 2017]]/Table1[[#This Row],[Total Assets 2017]], "x")</f>
        <v>0.50574451659779307</v>
      </c>
      <c r="AU213" s="3">
        <f xml:space="preserve"> IFERROR(Table1[[#This Row],[GP 2018]]/Table1[[#This Row],[Total Assets 2018]], "x")</f>
        <v>0.4748188154918524</v>
      </c>
      <c r="AV213" s="3">
        <f xml:space="preserve"> IFERROR(Table1[[#This Row],[GP 2019]]/Table1[[#This Row],[Total Assets 2019]], "x")</f>
        <v>0.418178241196144</v>
      </c>
      <c r="AW213" s="3">
        <f xml:space="preserve"> IFERROR(Table1[[#This Row],[GP 2020]]/Table1[[#This Row],[Total Assets 2020]], "x")</f>
        <v>0.30369600069327091</v>
      </c>
      <c r="AX213" s="3">
        <f xml:space="preserve"> IFERROR(Table1[[#This Row],[GP 2021]]/Table1[[#This Row],[Total Assets 2021]], "x")</f>
        <v>0.43577941434332812</v>
      </c>
      <c r="AY213" s="3">
        <f xml:space="preserve"> IFERROR(Table1[[#This Row],[GP TTM]]/Table1[[#This Row],[Total Assets TTM]], "x")</f>
        <v>0.45184038527691778</v>
      </c>
      <c r="BA213" s="3">
        <f xml:space="preserve"> IFERROR(ABS(Table1[[#This Row],[ROA 2013]]-Table1[[#This Row],[ROA 2012]]), "x")</f>
        <v>9.2647704542128118E-2</v>
      </c>
      <c r="BB213" s="3">
        <f xml:space="preserve"> IFERROR(ABS(Table1[[#This Row],[ROA 2014]]-Table1[[#This Row],[ROA 2013]]), "x")</f>
        <v>1.5573829778959936E-2</v>
      </c>
      <c r="BC213" s="3">
        <f xml:space="preserve"> IFERROR(ABS(Table1[[#This Row],[ROA 2015]]-Table1[[#This Row],[ROA 2014]]), "x")</f>
        <v>0.12828838234001871</v>
      </c>
      <c r="BD213" s="3">
        <f xml:space="preserve"> IFERROR(ABS(Table1[[#This Row],[ROA 2016]]-Table1[[#This Row],[ROA 2015]]), "x")</f>
        <v>3.5431389335240204E-2</v>
      </c>
      <c r="BE213" s="3">
        <f xml:space="preserve"> IFERROR(ABS(Table1[[#This Row],[ROA 2017]]-Table1[[#This Row],[ROA 2016]]), "x")</f>
        <v>7.1591115729486232E-2</v>
      </c>
      <c r="BF213" s="3">
        <f xml:space="preserve"> IFERROR(ABS(Table1[[#This Row],[ROA 2018]]-Table1[[#This Row],[ROA 2017]]), "x")</f>
        <v>3.0925701105940673E-2</v>
      </c>
      <c r="BG213" s="3">
        <f xml:space="preserve"> IFERROR(ABS(Table1[[#This Row],[ROA 2019]]-Table1[[#This Row],[ROA 2018]]), "x")</f>
        <v>5.6640574295708401E-2</v>
      </c>
      <c r="BH213" s="3">
        <f xml:space="preserve"> IFERROR(ABS(Table1[[#This Row],[ROA 2020]]-Table1[[#This Row],[ROA 2019]]), "x")</f>
        <v>0.11448224050287309</v>
      </c>
      <c r="BI213" s="3">
        <f xml:space="preserve"> IFERROR(ABS(Table1[[#This Row],[ROA 2021]]-Table1[[#This Row],[ROA 2020]]), "x")</f>
        <v>0.13208341365005721</v>
      </c>
      <c r="BJ213" s="3">
        <f xml:space="preserve"> IFERROR(AVERAGE(Table1[[#This Row],[ROA 2013-2012]:[ROA 2021-2020]]), "x")</f>
        <v>7.5296039031156947E-2</v>
      </c>
      <c r="BK213" s="3">
        <f>IFERROR(AVERAGE(Table1[[#This Row],[ROA 2012]:[ROA 2021]]), "x")</f>
        <v>0.44283282182429701</v>
      </c>
      <c r="BN213" s="1">
        <f>SUM(Table1[[#This Row],[B/M Rank]:[ROA Rank]])</f>
        <v>0</v>
      </c>
    </row>
    <row r="214" spans="1:66" x14ac:dyDescent="0.25">
      <c r="A214" s="1" t="s">
        <v>511</v>
      </c>
      <c r="B214" s="1" t="s">
        <v>512</v>
      </c>
      <c r="C214" s="1" t="s">
        <v>513</v>
      </c>
      <c r="D214" s="1" t="s">
        <v>116</v>
      </c>
      <c r="E214" s="1" t="s">
        <v>102</v>
      </c>
      <c r="F214" s="1">
        <v>615.91</v>
      </c>
      <c r="G214" s="19"/>
      <c r="H214" s="19"/>
      <c r="I214" s="19"/>
      <c r="J214" s="19"/>
      <c r="K214" s="1"/>
      <c r="L214" s="19"/>
      <c r="M214" s="1">
        <v>2012</v>
      </c>
      <c r="N214" s="1">
        <v>589.29999999999995</v>
      </c>
      <c r="O214" s="1">
        <v>629.70000000000005</v>
      </c>
      <c r="P214" s="1">
        <v>674.4</v>
      </c>
      <c r="Q214" s="1">
        <v>750</v>
      </c>
      <c r="R214" s="1">
        <v>812.9</v>
      </c>
      <c r="S214" s="1">
        <v>905.1</v>
      </c>
      <c r="T214" s="1">
        <v>941.8</v>
      </c>
      <c r="U214" s="1">
        <v>961.8</v>
      </c>
      <c r="V214" s="1">
        <v>847.3</v>
      </c>
      <c r="W214" s="1">
        <v>953.6</v>
      </c>
      <c r="X214" s="1">
        <v>968.9</v>
      </c>
      <c r="Z214" s="3">
        <f xml:space="preserve"> IFERROR(AVEDEV(Table1[[#This Row],[GP 2012]:[GP 2021]]) / Table1[[#This Row],[Avg GP]], "x")</f>
        <v>0.14454927534435083</v>
      </c>
      <c r="AA214" s="2">
        <f xml:space="preserve"> IFERROR(AVERAGE(Table1[[#This Row],[GP 2012]:[GP 2021]]), "x")</f>
        <v>806.59000000000015</v>
      </c>
      <c r="AB214" s="11">
        <f>Table1[Equity]/Table1[Market Capital]</f>
        <v>1.3024630221948013</v>
      </c>
      <c r="AC214" s="15">
        <v>1060.8</v>
      </c>
      <c r="AD214" s="15">
        <v>1180.9000000000001</v>
      </c>
      <c r="AE214" s="15">
        <v>1308.4000000000001</v>
      </c>
      <c r="AF214" s="15">
        <v>1419.8</v>
      </c>
      <c r="AG214" s="15">
        <v>1521.6</v>
      </c>
      <c r="AH214" s="15">
        <v>1653.2</v>
      </c>
      <c r="AI214" s="15">
        <v>1720</v>
      </c>
      <c r="AJ214" s="15">
        <v>1808.2</v>
      </c>
      <c r="AK214" s="15">
        <v>1728.8</v>
      </c>
      <c r="AL214" s="15">
        <v>1857.4</v>
      </c>
      <c r="AM214" s="15">
        <v>1939.5</v>
      </c>
      <c r="AN214" s="1">
        <v>802.2</v>
      </c>
      <c r="AO214" s="3">
        <f xml:space="preserve"> IFERROR(Table1[[#This Row],[GP 2012]]/Table1[[#This Row],[Total Assets 2012]], "x")</f>
        <v>0.55552413273001511</v>
      </c>
      <c r="AP214" s="3">
        <f xml:space="preserve"> IFERROR(Table1[[#This Row],[GP 2013]]/Table1[[#This Row],[Total Assets 2013]], "x")</f>
        <v>0.53323736133457533</v>
      </c>
      <c r="AQ214" s="3">
        <f xml:space="preserve"> IFERROR(Table1[[#This Row],[GP 2014]]/Table1[[#This Row],[Total Assets 2014]], "x")</f>
        <v>0.51543870376031786</v>
      </c>
      <c r="AR214" s="3">
        <f xml:space="preserve"> IFERROR(Table1[[#This Row],[GP 2015]]/Table1[[#This Row],[Total Assets 2015]], "x")</f>
        <v>0.52824341456543178</v>
      </c>
      <c r="AS214" s="3">
        <f xml:space="preserve"> IFERROR(Table1[[#This Row],[GP 2016]]/Table1[[#This Row],[Total Assets 2016]], "x")</f>
        <v>0.53424027339642488</v>
      </c>
      <c r="AT214" s="3">
        <f xml:space="preserve"> IFERROR(Table1[[#This Row],[GP 2017]]/Table1[[#This Row],[Total Assets 2017]], "x")</f>
        <v>0.54748366803774495</v>
      </c>
      <c r="AU214" s="3">
        <f xml:space="preserve"> IFERROR(Table1[[#This Row],[GP 2018]]/Table1[[#This Row],[Total Assets 2018]], "x")</f>
        <v>0.54755813953488375</v>
      </c>
      <c r="AV214" s="3">
        <f xml:space="preserve"> IFERROR(Table1[[#This Row],[GP 2019]]/Table1[[#This Row],[Total Assets 2019]], "x")</f>
        <v>0.53191018692622494</v>
      </c>
      <c r="AW214" s="3">
        <f xml:space="preserve"> IFERROR(Table1[[#This Row],[GP 2020]]/Table1[[#This Row],[Total Assets 2020]], "x")</f>
        <v>0.49010874595094861</v>
      </c>
      <c r="AX214" s="3">
        <f xml:space="preserve"> IFERROR(Table1[[#This Row],[GP 2021]]/Table1[[#This Row],[Total Assets 2021]], "x")</f>
        <v>0.51340583611499946</v>
      </c>
      <c r="AY214" s="3">
        <f xml:space="preserve"> IFERROR(Table1[[#This Row],[GP TTM]]/Table1[[#This Row],[Total Assets TTM]], "x")</f>
        <v>0.49956174271719517</v>
      </c>
      <c r="BA214" s="3">
        <f xml:space="preserve"> IFERROR(ABS(Table1[[#This Row],[ROA 2013]]-Table1[[#This Row],[ROA 2012]]), "x")</f>
        <v>2.2286771395439775E-2</v>
      </c>
      <c r="BB214" s="3">
        <f xml:space="preserve"> IFERROR(ABS(Table1[[#This Row],[ROA 2014]]-Table1[[#This Row],[ROA 2013]]), "x")</f>
        <v>1.779865757425747E-2</v>
      </c>
      <c r="BC214" s="3">
        <f xml:space="preserve"> IFERROR(ABS(Table1[[#This Row],[ROA 2015]]-Table1[[#This Row],[ROA 2014]]), "x")</f>
        <v>1.2804710805113917E-2</v>
      </c>
      <c r="BD214" s="3">
        <f xml:space="preserve"> IFERROR(ABS(Table1[[#This Row],[ROA 2016]]-Table1[[#This Row],[ROA 2015]]), "x")</f>
        <v>5.9968588309931015E-3</v>
      </c>
      <c r="BE214" s="3">
        <f xml:space="preserve"> IFERROR(ABS(Table1[[#This Row],[ROA 2017]]-Table1[[#This Row],[ROA 2016]]), "x")</f>
        <v>1.3243394641320072E-2</v>
      </c>
      <c r="BF214" s="3">
        <f xml:space="preserve"> IFERROR(ABS(Table1[[#This Row],[ROA 2018]]-Table1[[#This Row],[ROA 2017]]), "x")</f>
        <v>7.4471497138794973E-5</v>
      </c>
      <c r="BG214" s="3">
        <f xml:space="preserve"> IFERROR(ABS(Table1[[#This Row],[ROA 2019]]-Table1[[#This Row],[ROA 2018]]), "x")</f>
        <v>1.5647952608658811E-2</v>
      </c>
      <c r="BH214" s="3">
        <f xml:space="preserve"> IFERROR(ABS(Table1[[#This Row],[ROA 2020]]-Table1[[#This Row],[ROA 2019]]), "x")</f>
        <v>4.1801440975276327E-2</v>
      </c>
      <c r="BI214" s="3">
        <f xml:space="preserve"> IFERROR(ABS(Table1[[#This Row],[ROA 2021]]-Table1[[#This Row],[ROA 2020]]), "x")</f>
        <v>2.3297090164050849E-2</v>
      </c>
      <c r="BJ214" s="3">
        <f xml:space="preserve"> IFERROR(AVERAGE(Table1[[#This Row],[ROA 2013-2012]:[ROA 2021-2020]]), "x")</f>
        <v>1.6994594276916568E-2</v>
      </c>
      <c r="BK214" s="3">
        <f>IFERROR(AVERAGE(Table1[[#This Row],[ROA 2012]:[ROA 2021]]), "x")</f>
        <v>0.52971504623515653</v>
      </c>
      <c r="BN214" s="1">
        <f>SUM(Table1[[#This Row],[B/M Rank]:[ROA Rank]])</f>
        <v>0</v>
      </c>
    </row>
    <row r="215" spans="1:66" x14ac:dyDescent="0.25">
      <c r="A215" s="1" t="s">
        <v>514</v>
      </c>
      <c r="B215" s="1" t="s">
        <v>515</v>
      </c>
      <c r="C215" s="1" t="s">
        <v>1038</v>
      </c>
      <c r="D215" s="1" t="s">
        <v>103</v>
      </c>
      <c r="E215" s="1" t="s">
        <v>102</v>
      </c>
      <c r="F215" s="1">
        <v>624.54</v>
      </c>
      <c r="G215" s="19"/>
      <c r="H215" s="19"/>
      <c r="I215" s="19"/>
      <c r="J215" s="19"/>
      <c r="K215" s="1"/>
      <c r="L215" s="19"/>
      <c r="M215" s="1">
        <v>2012</v>
      </c>
      <c r="N215" s="1">
        <v>213</v>
      </c>
      <c r="O215" s="1">
        <v>166.1</v>
      </c>
      <c r="P215" s="1">
        <v>173.9</v>
      </c>
      <c r="Q215" s="1">
        <v>174.3</v>
      </c>
      <c r="R215" s="1">
        <v>177.7</v>
      </c>
      <c r="S215" s="1">
        <v>182.8</v>
      </c>
      <c r="T215" s="1">
        <v>195.1</v>
      </c>
      <c r="U215" s="1">
        <v>192.3</v>
      </c>
      <c r="V215" s="1">
        <v>209</v>
      </c>
      <c r="W215" s="1">
        <v>269.5</v>
      </c>
      <c r="X215" s="1">
        <v>291.89999999999998</v>
      </c>
      <c r="Z215" s="3">
        <f xml:space="preserve"> IFERROR(AVEDEV(Table1[[#This Row],[GP 2012]:[GP 2021]]) / Table1[[#This Row],[Avg GP]], "x")</f>
        <v>0.1078875978911808</v>
      </c>
      <c r="AA215" s="2">
        <f xml:space="preserve"> IFERROR(AVERAGE(Table1[[#This Row],[GP 2012]:[GP 2021]]), "x")</f>
        <v>195.36999999999998</v>
      </c>
      <c r="AB215" s="11">
        <f>Table1[Equity]/Table1[Market Capital]</f>
        <v>0.83677586703814011</v>
      </c>
      <c r="AC215" s="15">
        <v>1493.5</v>
      </c>
      <c r="AD215" s="15">
        <v>1533.6</v>
      </c>
      <c r="AE215" s="15">
        <v>1624.7</v>
      </c>
      <c r="AF215" s="15">
        <v>1752.7</v>
      </c>
      <c r="AG215" s="15">
        <v>1944.1</v>
      </c>
      <c r="AH215" s="15">
        <v>2169.5</v>
      </c>
      <c r="AI215" s="15">
        <v>2421</v>
      </c>
      <c r="AJ215" s="15">
        <v>2799.6</v>
      </c>
      <c r="AK215" s="15">
        <v>3235</v>
      </c>
      <c r="AL215" s="15">
        <v>3693.4</v>
      </c>
      <c r="AM215" s="15">
        <v>3742.3</v>
      </c>
      <c r="AN215" s="1">
        <v>522.6</v>
      </c>
      <c r="AO215" s="3">
        <f xml:space="preserve"> IFERROR(Table1[[#This Row],[GP 2012]]/Table1[[#This Row],[Total Assets 2012]], "x")</f>
        <v>0.14261801138265817</v>
      </c>
      <c r="AP215" s="3">
        <f xml:space="preserve"> IFERROR(Table1[[#This Row],[GP 2013]]/Table1[[#This Row],[Total Assets 2013]], "x")</f>
        <v>0.10830725091288472</v>
      </c>
      <c r="AQ215" s="3">
        <f xml:space="preserve"> IFERROR(Table1[[#This Row],[GP 2014]]/Table1[[#This Row],[Total Assets 2014]], "x")</f>
        <v>0.10703514494983689</v>
      </c>
      <c r="AR215" s="3">
        <f xml:space="preserve"> IFERROR(Table1[[#This Row],[GP 2015]]/Table1[[#This Row],[Total Assets 2015]], "x")</f>
        <v>9.9446568151994069E-2</v>
      </c>
      <c r="AS215" s="3">
        <f xml:space="preserve"> IFERROR(Table1[[#This Row],[GP 2016]]/Table1[[#This Row],[Total Assets 2016]], "x")</f>
        <v>9.1404763129468644E-2</v>
      </c>
      <c r="AT215" s="3">
        <f xml:space="preserve"> IFERROR(Table1[[#This Row],[GP 2017]]/Table1[[#This Row],[Total Assets 2017]], "x")</f>
        <v>8.4259045863102108E-2</v>
      </c>
      <c r="AU215" s="3">
        <f xml:space="preserve"> IFERROR(Table1[[#This Row],[GP 2018]]/Table1[[#This Row],[Total Assets 2018]], "x")</f>
        <v>8.0586534489880207E-2</v>
      </c>
      <c r="AV215" s="3">
        <f xml:space="preserve"> IFERROR(Table1[[#This Row],[GP 2019]]/Table1[[#This Row],[Total Assets 2019]], "x")</f>
        <v>6.8688384054864993E-2</v>
      </c>
      <c r="AW215" s="3">
        <f xml:space="preserve"> IFERROR(Table1[[#This Row],[GP 2020]]/Table1[[#This Row],[Total Assets 2020]], "x")</f>
        <v>6.4605873261205565E-2</v>
      </c>
      <c r="AX215" s="3">
        <f xml:space="preserve"> IFERROR(Table1[[#This Row],[GP 2021]]/Table1[[#This Row],[Total Assets 2021]], "x")</f>
        <v>7.2967996967563759E-2</v>
      </c>
      <c r="AY215" s="3">
        <f xml:space="preserve"> IFERROR(Table1[[#This Row],[GP TTM]]/Table1[[#This Row],[Total Assets TTM]], "x")</f>
        <v>7.8000160329209298E-2</v>
      </c>
      <c r="BA215" s="3">
        <f xml:space="preserve"> IFERROR(ABS(Table1[[#This Row],[ROA 2013]]-Table1[[#This Row],[ROA 2012]]), "x")</f>
        <v>3.4310760469773452E-2</v>
      </c>
      <c r="BB215" s="3">
        <f xml:space="preserve"> IFERROR(ABS(Table1[[#This Row],[ROA 2014]]-Table1[[#This Row],[ROA 2013]]), "x")</f>
        <v>1.2721059630478315E-3</v>
      </c>
      <c r="BC215" s="3">
        <f xml:space="preserve"> IFERROR(ABS(Table1[[#This Row],[ROA 2015]]-Table1[[#This Row],[ROA 2014]]), "x")</f>
        <v>7.5885767978428192E-3</v>
      </c>
      <c r="BD215" s="3">
        <f xml:space="preserve"> IFERROR(ABS(Table1[[#This Row],[ROA 2016]]-Table1[[#This Row],[ROA 2015]]), "x")</f>
        <v>8.0418050225254251E-3</v>
      </c>
      <c r="BE215" s="3">
        <f xml:space="preserve"> IFERROR(ABS(Table1[[#This Row],[ROA 2017]]-Table1[[#This Row],[ROA 2016]]), "x")</f>
        <v>7.1457172663665358E-3</v>
      </c>
      <c r="BF215" s="3">
        <f xml:space="preserve"> IFERROR(ABS(Table1[[#This Row],[ROA 2018]]-Table1[[#This Row],[ROA 2017]]), "x")</f>
        <v>3.6725113732219011E-3</v>
      </c>
      <c r="BG215" s="3">
        <f xml:space="preserve"> IFERROR(ABS(Table1[[#This Row],[ROA 2019]]-Table1[[#This Row],[ROA 2018]]), "x")</f>
        <v>1.1898150435015215E-2</v>
      </c>
      <c r="BH215" s="3">
        <f xml:space="preserve"> IFERROR(ABS(Table1[[#This Row],[ROA 2020]]-Table1[[#This Row],[ROA 2019]]), "x")</f>
        <v>4.0825107936594274E-3</v>
      </c>
      <c r="BI215" s="3">
        <f xml:space="preserve"> IFERROR(ABS(Table1[[#This Row],[ROA 2021]]-Table1[[#This Row],[ROA 2020]]), "x")</f>
        <v>8.3621237063581932E-3</v>
      </c>
      <c r="BJ215" s="3">
        <f xml:space="preserve"> IFERROR(AVERAGE(Table1[[#This Row],[ROA 2013-2012]:[ROA 2021-2020]]), "x")</f>
        <v>9.5971402030900887E-3</v>
      </c>
      <c r="BK215" s="3">
        <f>IFERROR(AVERAGE(Table1[[#This Row],[ROA 2012]:[ROA 2021]]), "x")</f>
        <v>9.1991957316345907E-2</v>
      </c>
      <c r="BN215" s="1">
        <f>SUM(Table1[[#This Row],[B/M Rank]:[ROA Rank]])</f>
        <v>0</v>
      </c>
    </row>
    <row r="216" spans="1:66" x14ac:dyDescent="0.25">
      <c r="A216" s="1" t="s">
        <v>516</v>
      </c>
      <c r="B216" s="1" t="s">
        <v>517</v>
      </c>
      <c r="C216" s="1" t="s">
        <v>513</v>
      </c>
      <c r="D216" s="1" t="s">
        <v>116</v>
      </c>
      <c r="E216" s="1" t="s">
        <v>102</v>
      </c>
      <c r="F216" s="1">
        <v>625.61</v>
      </c>
      <c r="G216" s="19"/>
      <c r="H216" s="19"/>
      <c r="I216" s="19"/>
      <c r="J216" s="19"/>
      <c r="K216" s="1"/>
      <c r="L216" s="19"/>
      <c r="M216" s="1">
        <v>2012</v>
      </c>
      <c r="N216" s="1">
        <v>69.400000000000006</v>
      </c>
      <c r="O216" s="1">
        <v>81.099999999999994</v>
      </c>
      <c r="P216" s="1">
        <v>84.2</v>
      </c>
      <c r="Q216" s="1">
        <v>93.1</v>
      </c>
      <c r="R216" s="1">
        <v>117.6</v>
      </c>
      <c r="S216" s="1">
        <v>143.30000000000001</v>
      </c>
      <c r="T216" s="1">
        <v>185.9</v>
      </c>
      <c r="U216" s="1">
        <v>238.2</v>
      </c>
      <c r="V216" s="1">
        <v>317.10000000000002</v>
      </c>
      <c r="W216" s="1">
        <v>306.10000000000002</v>
      </c>
      <c r="X216" s="1">
        <v>305.89999999999998</v>
      </c>
      <c r="Z216" s="3">
        <f xml:space="preserve"> IFERROR(AVEDEV(Table1[[#This Row],[GP 2012]:[GP 2021]]) / Table1[[#This Row],[Avg GP]], "x")</f>
        <v>0.48031784841075797</v>
      </c>
      <c r="AA216" s="2">
        <f xml:space="preserve"> IFERROR(AVERAGE(Table1[[#This Row],[GP 2012]:[GP 2021]]), "x")</f>
        <v>163.6</v>
      </c>
      <c r="AB216" s="11">
        <f>Table1[Equity]/Table1[Market Capital]</f>
        <v>1.2538162753152922</v>
      </c>
      <c r="AC216" s="1">
        <v>148.69999999999999</v>
      </c>
      <c r="AD216" s="1">
        <v>177.2</v>
      </c>
      <c r="AE216" s="1">
        <v>196.7</v>
      </c>
      <c r="AF216" s="1">
        <v>222.6</v>
      </c>
      <c r="AG216" s="1">
        <v>266.5</v>
      </c>
      <c r="AH216" s="1">
        <v>611.20000000000005</v>
      </c>
      <c r="AI216" s="1">
        <v>725.7</v>
      </c>
      <c r="AJ216" s="1">
        <v>844.7</v>
      </c>
      <c r="AK216" s="1">
        <v>802.7</v>
      </c>
      <c r="AL216" s="15">
        <v>1152.3</v>
      </c>
      <c r="AM216" s="15">
        <v>1110.4000000000001</v>
      </c>
      <c r="AN216" s="1">
        <v>784.4</v>
      </c>
      <c r="AO216" s="3">
        <f xml:space="preserve"> IFERROR(Table1[[#This Row],[GP 2012]]/Table1[[#This Row],[Total Assets 2012]], "x")</f>
        <v>0.46671149966375258</v>
      </c>
      <c r="AP216" s="3">
        <f xml:space="preserve"> IFERROR(Table1[[#This Row],[GP 2013]]/Table1[[#This Row],[Total Assets 2013]], "x")</f>
        <v>0.45767494356659144</v>
      </c>
      <c r="AQ216" s="3">
        <f xml:space="preserve"> IFERROR(Table1[[#This Row],[GP 2014]]/Table1[[#This Row],[Total Assets 2014]], "x")</f>
        <v>0.42806304016268432</v>
      </c>
      <c r="AR216" s="3">
        <f xml:space="preserve"> IFERROR(Table1[[#This Row],[GP 2015]]/Table1[[#This Row],[Total Assets 2015]], "x")</f>
        <v>0.41823899371069179</v>
      </c>
      <c r="AS216" s="3">
        <f xml:space="preserve"> IFERROR(Table1[[#This Row],[GP 2016]]/Table1[[#This Row],[Total Assets 2016]], "x")</f>
        <v>0.44127579737335831</v>
      </c>
      <c r="AT216" s="3">
        <f xml:space="preserve"> IFERROR(Table1[[#This Row],[GP 2017]]/Table1[[#This Row],[Total Assets 2017]], "x")</f>
        <v>0.2344568062827225</v>
      </c>
      <c r="AU216" s="3">
        <f xml:space="preserve"> IFERROR(Table1[[#This Row],[GP 2018]]/Table1[[#This Row],[Total Assets 2018]], "x")</f>
        <v>0.25616645996968446</v>
      </c>
      <c r="AV216" s="3">
        <f xml:space="preserve"> IFERROR(Table1[[#This Row],[GP 2019]]/Table1[[#This Row],[Total Assets 2019]], "x")</f>
        <v>0.28199360719782168</v>
      </c>
      <c r="AW216" s="3">
        <f xml:space="preserve"> IFERROR(Table1[[#This Row],[GP 2020]]/Table1[[#This Row],[Total Assets 2020]], "x")</f>
        <v>0.39504173414725302</v>
      </c>
      <c r="AX216" s="3">
        <f xml:space="preserve"> IFERROR(Table1[[#This Row],[GP 2021]]/Table1[[#This Row],[Total Assets 2021]], "x")</f>
        <v>0.26564262778790249</v>
      </c>
      <c r="AY216" s="3">
        <f xml:space="preserve"> IFERROR(Table1[[#This Row],[GP TTM]]/Table1[[#This Row],[Total Assets TTM]], "x")</f>
        <v>0.27548631123919304</v>
      </c>
      <c r="BA216" s="3">
        <f xml:space="preserve"> IFERROR(ABS(Table1[[#This Row],[ROA 2013]]-Table1[[#This Row],[ROA 2012]]), "x")</f>
        <v>9.0365560971611414E-3</v>
      </c>
      <c r="BB216" s="3">
        <f xml:space="preserve"> IFERROR(ABS(Table1[[#This Row],[ROA 2014]]-Table1[[#This Row],[ROA 2013]]), "x")</f>
        <v>2.9611903403907125E-2</v>
      </c>
      <c r="BC216" s="3">
        <f xml:space="preserve"> IFERROR(ABS(Table1[[#This Row],[ROA 2015]]-Table1[[#This Row],[ROA 2014]]), "x")</f>
        <v>9.8240464519925297E-3</v>
      </c>
      <c r="BD216" s="3">
        <f xml:space="preserve"> IFERROR(ABS(Table1[[#This Row],[ROA 2016]]-Table1[[#This Row],[ROA 2015]]), "x")</f>
        <v>2.3036803662666527E-2</v>
      </c>
      <c r="BE216" s="3">
        <f xml:space="preserve"> IFERROR(ABS(Table1[[#This Row],[ROA 2017]]-Table1[[#This Row],[ROA 2016]]), "x")</f>
        <v>0.20681899109063581</v>
      </c>
      <c r="BF216" s="3">
        <f xml:space="preserve"> IFERROR(ABS(Table1[[#This Row],[ROA 2018]]-Table1[[#This Row],[ROA 2017]]), "x")</f>
        <v>2.1709653686961955E-2</v>
      </c>
      <c r="BG216" s="3">
        <f xml:space="preserve"> IFERROR(ABS(Table1[[#This Row],[ROA 2019]]-Table1[[#This Row],[ROA 2018]]), "x")</f>
        <v>2.5827147228137226E-2</v>
      </c>
      <c r="BH216" s="3">
        <f xml:space="preserve"> IFERROR(ABS(Table1[[#This Row],[ROA 2020]]-Table1[[#This Row],[ROA 2019]]), "x")</f>
        <v>0.11304812694943134</v>
      </c>
      <c r="BI216" s="3">
        <f xml:space="preserve"> IFERROR(ABS(Table1[[#This Row],[ROA 2021]]-Table1[[#This Row],[ROA 2020]]), "x")</f>
        <v>0.12939910635935054</v>
      </c>
      <c r="BJ216" s="3">
        <f xml:space="preserve"> IFERROR(AVERAGE(Table1[[#This Row],[ROA 2013-2012]:[ROA 2021-2020]]), "x")</f>
        <v>6.3145814992249361E-2</v>
      </c>
      <c r="BK216" s="3">
        <f>IFERROR(AVERAGE(Table1[[#This Row],[ROA 2012]:[ROA 2021]]), "x")</f>
        <v>0.36452655098624626</v>
      </c>
      <c r="BN216" s="1">
        <f>SUM(Table1[[#This Row],[B/M Rank]:[ROA Rank]])</f>
        <v>0</v>
      </c>
    </row>
    <row r="217" spans="1:66" x14ac:dyDescent="0.25">
      <c r="A217" s="1" t="s">
        <v>518</v>
      </c>
      <c r="B217" s="1" t="s">
        <v>519</v>
      </c>
      <c r="C217" s="1" t="s">
        <v>168</v>
      </c>
      <c r="D217" s="1" t="s">
        <v>110</v>
      </c>
      <c r="E217" s="1" t="s">
        <v>102</v>
      </c>
      <c r="F217" s="1">
        <v>646.73</v>
      </c>
      <c r="G217" s="19"/>
      <c r="H217" s="19"/>
      <c r="I217" s="19"/>
      <c r="J217" s="19"/>
      <c r="K217" s="1"/>
      <c r="L217" s="19"/>
      <c r="M217" s="1">
        <v>2012</v>
      </c>
      <c r="N217" s="1">
        <v>76.099999999999994</v>
      </c>
      <c r="O217" s="1">
        <v>79.2</v>
      </c>
      <c r="P217" s="1">
        <v>91.4</v>
      </c>
      <c r="Q217" s="1">
        <v>91.6</v>
      </c>
      <c r="R217" s="1">
        <v>96.8</v>
      </c>
      <c r="S217" s="1">
        <v>110.1</v>
      </c>
      <c r="T217" s="1">
        <v>113.9</v>
      </c>
      <c r="U217" s="1">
        <v>125.6</v>
      </c>
      <c r="V217" s="1">
        <v>92.6</v>
      </c>
      <c r="W217" s="1">
        <v>144.69999999999999</v>
      </c>
      <c r="X217" s="1">
        <v>156.1</v>
      </c>
      <c r="Z217" s="3">
        <f xml:space="preserve"> IFERROR(AVEDEV(Table1[[#This Row],[GP 2012]:[GP 2021]]) / Table1[[#This Row],[Avg GP]], "x")</f>
        <v>0.16731898238747556</v>
      </c>
      <c r="AA217" s="2">
        <f xml:space="preserve"> IFERROR(AVERAGE(Table1[[#This Row],[GP 2012]:[GP 2021]]), "x")</f>
        <v>102.2</v>
      </c>
      <c r="AB217" s="11">
        <f>Table1[Equity]/Table1[Market Capital]</f>
        <v>0.48428246718104923</v>
      </c>
      <c r="AC217" s="1">
        <v>272.39999999999998</v>
      </c>
      <c r="AD217" s="1">
        <v>270.89999999999998</v>
      </c>
      <c r="AE217" s="1">
        <v>295.39999999999998</v>
      </c>
      <c r="AF217" s="1">
        <v>306.89999999999998</v>
      </c>
      <c r="AG217" s="1">
        <v>312.89999999999998</v>
      </c>
      <c r="AH217" s="1">
        <v>336.9</v>
      </c>
      <c r="AI217" s="1">
        <v>369.1</v>
      </c>
      <c r="AJ217" s="1">
        <v>439.5</v>
      </c>
      <c r="AK217" s="1">
        <v>395.5</v>
      </c>
      <c r="AL217" s="1">
        <v>418</v>
      </c>
      <c r="AM217" s="1">
        <v>487.4</v>
      </c>
      <c r="AN217" s="1">
        <v>313.2</v>
      </c>
      <c r="AO217" s="3">
        <f xml:space="preserve"> IFERROR(Table1[[#This Row],[GP 2012]]/Table1[[#This Row],[Total Assets 2012]], "x")</f>
        <v>0.27936857562408224</v>
      </c>
      <c r="AP217" s="3">
        <f xml:space="preserve"> IFERROR(Table1[[#This Row],[GP 2013]]/Table1[[#This Row],[Total Assets 2013]], "x")</f>
        <v>0.29235880398671099</v>
      </c>
      <c r="AQ217" s="3">
        <f xml:space="preserve"> IFERROR(Table1[[#This Row],[GP 2014]]/Table1[[#This Row],[Total Assets 2014]], "x")</f>
        <v>0.30941096817874075</v>
      </c>
      <c r="AR217" s="3">
        <f xml:space="preserve"> IFERROR(Table1[[#This Row],[GP 2015]]/Table1[[#This Row],[Total Assets 2015]], "x")</f>
        <v>0.29846855653307269</v>
      </c>
      <c r="AS217" s="3">
        <f xml:space="preserve"> IFERROR(Table1[[#This Row],[GP 2016]]/Table1[[#This Row],[Total Assets 2016]], "x")</f>
        <v>0.30936401406200065</v>
      </c>
      <c r="AT217" s="3">
        <f xml:space="preserve"> IFERROR(Table1[[#This Row],[GP 2017]]/Table1[[#This Row],[Total Assets 2017]], "x")</f>
        <v>0.32680320569902049</v>
      </c>
      <c r="AU217" s="3">
        <f xml:space="preserve"> IFERROR(Table1[[#This Row],[GP 2018]]/Table1[[#This Row],[Total Assets 2018]], "x")</f>
        <v>0.30858845841235438</v>
      </c>
      <c r="AV217" s="3">
        <f xml:space="preserve"> IFERROR(Table1[[#This Row],[GP 2019]]/Table1[[#This Row],[Total Assets 2019]], "x")</f>
        <v>0.28577929465301477</v>
      </c>
      <c r="AW217" s="3">
        <f xml:space="preserve"> IFERROR(Table1[[#This Row],[GP 2020]]/Table1[[#This Row],[Total Assets 2020]], "x")</f>
        <v>0.23413400758533501</v>
      </c>
      <c r="AX217" s="3">
        <f xml:space="preserve"> IFERROR(Table1[[#This Row],[GP 2021]]/Table1[[#This Row],[Total Assets 2021]], "x")</f>
        <v>0.34617224880382774</v>
      </c>
      <c r="AY217" s="3">
        <f xml:space="preserve"> IFERROR(Table1[[#This Row],[GP TTM]]/Table1[[#This Row],[Total Assets TTM]], "x")</f>
        <v>0.3202708247845712</v>
      </c>
      <c r="BA217" s="3">
        <f xml:space="preserve"> IFERROR(ABS(Table1[[#This Row],[ROA 2013]]-Table1[[#This Row],[ROA 2012]]), "x")</f>
        <v>1.2990228362628753E-2</v>
      </c>
      <c r="BB217" s="3">
        <f xml:space="preserve"> IFERROR(ABS(Table1[[#This Row],[ROA 2014]]-Table1[[#This Row],[ROA 2013]]), "x")</f>
        <v>1.7052164192029762E-2</v>
      </c>
      <c r="BC217" s="3">
        <f xml:space="preserve"> IFERROR(ABS(Table1[[#This Row],[ROA 2015]]-Table1[[#This Row],[ROA 2014]]), "x")</f>
        <v>1.094241164566806E-2</v>
      </c>
      <c r="BD217" s="3">
        <f xml:space="preserve"> IFERROR(ABS(Table1[[#This Row],[ROA 2016]]-Table1[[#This Row],[ROA 2015]]), "x")</f>
        <v>1.0895457528927954E-2</v>
      </c>
      <c r="BE217" s="3">
        <f xml:space="preserve"> IFERROR(ABS(Table1[[#This Row],[ROA 2017]]-Table1[[#This Row],[ROA 2016]]), "x")</f>
        <v>1.7439191637019846E-2</v>
      </c>
      <c r="BF217" s="3">
        <f xml:space="preserve"> IFERROR(ABS(Table1[[#This Row],[ROA 2018]]-Table1[[#This Row],[ROA 2017]]), "x")</f>
        <v>1.8214747286666111E-2</v>
      </c>
      <c r="BG217" s="3">
        <f xml:space="preserve"> IFERROR(ABS(Table1[[#This Row],[ROA 2019]]-Table1[[#This Row],[ROA 2018]]), "x")</f>
        <v>2.2809163759339612E-2</v>
      </c>
      <c r="BH217" s="3">
        <f xml:space="preserve"> IFERROR(ABS(Table1[[#This Row],[ROA 2020]]-Table1[[#This Row],[ROA 2019]]), "x")</f>
        <v>5.1645287067679763E-2</v>
      </c>
      <c r="BI217" s="3">
        <f xml:space="preserve"> IFERROR(ABS(Table1[[#This Row],[ROA 2021]]-Table1[[#This Row],[ROA 2020]]), "x")</f>
        <v>0.11203824121849273</v>
      </c>
      <c r="BJ217" s="3">
        <f xml:space="preserve"> IFERROR(AVERAGE(Table1[[#This Row],[ROA 2013-2012]:[ROA 2021-2020]]), "x")</f>
        <v>3.0447432522050288E-2</v>
      </c>
      <c r="BK217" s="3">
        <f>IFERROR(AVERAGE(Table1[[#This Row],[ROA 2012]:[ROA 2021]]), "x")</f>
        <v>0.299044813353816</v>
      </c>
      <c r="BN217" s="1">
        <f>SUM(Table1[[#This Row],[B/M Rank]:[ROA Rank]])</f>
        <v>0</v>
      </c>
    </row>
    <row r="218" spans="1:66" x14ac:dyDescent="0.25">
      <c r="A218" s="1" t="s">
        <v>520</v>
      </c>
      <c r="B218" s="1" t="s">
        <v>521</v>
      </c>
      <c r="C218" s="1" t="s">
        <v>522</v>
      </c>
      <c r="D218" s="1" t="s">
        <v>106</v>
      </c>
      <c r="E218" s="1" t="s">
        <v>102</v>
      </c>
      <c r="F218" s="1">
        <v>654.73</v>
      </c>
      <c r="G218" s="19"/>
      <c r="H218" s="19"/>
      <c r="I218" s="19"/>
      <c r="J218" s="19"/>
      <c r="K218" s="1"/>
      <c r="L218" s="19"/>
      <c r="M218" s="1">
        <v>2012</v>
      </c>
      <c r="N218" s="15">
        <v>2759.7</v>
      </c>
      <c r="O218" s="15">
        <v>2664.8</v>
      </c>
      <c r="P218" s="15">
        <v>2880.3</v>
      </c>
      <c r="Q218" s="15">
        <v>3518</v>
      </c>
      <c r="R218" s="15">
        <v>4770</v>
      </c>
      <c r="S218" s="15">
        <v>4756.8</v>
      </c>
      <c r="T218" s="15">
        <v>4883</v>
      </c>
      <c r="U218" s="15">
        <v>4360</v>
      </c>
      <c r="V218" s="15">
        <v>3269</v>
      </c>
      <c r="W218" s="15">
        <v>3146</v>
      </c>
      <c r="X218" s="15">
        <v>3743</v>
      </c>
      <c r="Z218" s="3">
        <f xml:space="preserve"> IFERROR(AVEDEV(Table1[[#This Row],[GP 2012]:[GP 2021]]) / Table1[[#This Row],[Avg GP]], "x")</f>
        <v>0.21437542558825759</v>
      </c>
      <c r="AA218" s="2">
        <f xml:space="preserve"> IFERROR(AVERAGE(Table1[[#This Row],[GP 2012]:[GP 2021]]), "x")</f>
        <v>3700.7599999999998</v>
      </c>
      <c r="AB218" s="11">
        <f>Table1[Equity]/Table1[Market Capital]</f>
        <v>-4.8279443434698273</v>
      </c>
      <c r="AC218" s="15">
        <v>12824.3</v>
      </c>
      <c r="AD218" s="15">
        <v>12784.3</v>
      </c>
      <c r="AE218" s="15">
        <v>13901.9</v>
      </c>
      <c r="AF218" s="15">
        <v>23109</v>
      </c>
      <c r="AG218" s="15">
        <v>24741</v>
      </c>
      <c r="AH218" s="15">
        <v>21024</v>
      </c>
      <c r="AI218" s="15">
        <v>17505</v>
      </c>
      <c r="AJ218" s="15">
        <v>16370</v>
      </c>
      <c r="AK218" s="15">
        <v>14601</v>
      </c>
      <c r="AL218" s="15">
        <v>13101</v>
      </c>
      <c r="AM218" s="15">
        <v>15084</v>
      </c>
      <c r="AN218" s="15">
        <v>-3161</v>
      </c>
      <c r="AO218" s="3">
        <f xml:space="preserve"> IFERROR(Table1[[#This Row],[GP 2012]]/Table1[[#This Row],[Total Assets 2012]], "x")</f>
        <v>0.2151930319783536</v>
      </c>
      <c r="AP218" s="3">
        <f xml:space="preserve"> IFERROR(Table1[[#This Row],[GP 2013]]/Table1[[#This Row],[Total Assets 2013]], "x")</f>
        <v>0.20844316857395401</v>
      </c>
      <c r="AQ218" s="3">
        <f xml:space="preserve"> IFERROR(Table1[[#This Row],[GP 2014]]/Table1[[#This Row],[Total Assets 2014]], "x")</f>
        <v>0.20718750674368253</v>
      </c>
      <c r="AR218" s="3">
        <f xml:space="preserve"> IFERROR(Table1[[#This Row],[GP 2015]]/Table1[[#This Row],[Total Assets 2015]], "x")</f>
        <v>0.15223505993335928</v>
      </c>
      <c r="AS218" s="3">
        <f xml:space="preserve"> IFERROR(Table1[[#This Row],[GP 2016]]/Table1[[#This Row],[Total Assets 2016]], "x")</f>
        <v>0.19279738086576936</v>
      </c>
      <c r="AT218" s="3">
        <f xml:space="preserve"> IFERROR(Table1[[#This Row],[GP 2017]]/Table1[[#This Row],[Total Assets 2017]], "x")</f>
        <v>0.22625570776255707</v>
      </c>
      <c r="AU218" s="3">
        <f xml:space="preserve"> IFERROR(Table1[[#This Row],[GP 2018]]/Table1[[#This Row],[Total Assets 2018]], "x")</f>
        <v>0.27894887175092831</v>
      </c>
      <c r="AV218" s="3">
        <f xml:space="preserve"> IFERROR(Table1[[#This Row],[GP 2019]]/Table1[[#This Row],[Total Assets 2019]], "x")</f>
        <v>0.26634086744043983</v>
      </c>
      <c r="AW218" s="3">
        <f xml:space="preserve"> IFERROR(Table1[[#This Row],[GP 2020]]/Table1[[#This Row],[Total Assets 2020]], "x")</f>
        <v>0.22388877474145608</v>
      </c>
      <c r="AX218" s="3">
        <f xml:space="preserve"> IFERROR(Table1[[#This Row],[GP 2021]]/Table1[[#This Row],[Total Assets 2021]], "x")</f>
        <v>0.2401343408900084</v>
      </c>
      <c r="AY218" s="3">
        <f xml:space="preserve"> IFERROR(Table1[[#This Row],[GP TTM]]/Table1[[#This Row],[Total Assets TTM]], "x")</f>
        <v>0.24814372845399099</v>
      </c>
      <c r="BA218" s="3">
        <f xml:space="preserve"> IFERROR(ABS(Table1[[#This Row],[ROA 2013]]-Table1[[#This Row],[ROA 2012]]), "x")</f>
        <v>6.749863404399592E-3</v>
      </c>
      <c r="BB218" s="3">
        <f xml:space="preserve"> IFERROR(ABS(Table1[[#This Row],[ROA 2014]]-Table1[[#This Row],[ROA 2013]]), "x")</f>
        <v>1.2556618302714817E-3</v>
      </c>
      <c r="BC218" s="3">
        <f xml:space="preserve"> IFERROR(ABS(Table1[[#This Row],[ROA 2015]]-Table1[[#This Row],[ROA 2014]]), "x")</f>
        <v>5.4952446810323241E-2</v>
      </c>
      <c r="BD218" s="3">
        <f xml:space="preserve"> IFERROR(ABS(Table1[[#This Row],[ROA 2016]]-Table1[[#This Row],[ROA 2015]]), "x")</f>
        <v>4.0562320932410079E-2</v>
      </c>
      <c r="BE218" s="3">
        <f xml:space="preserve"> IFERROR(ABS(Table1[[#This Row],[ROA 2017]]-Table1[[#This Row],[ROA 2016]]), "x")</f>
        <v>3.345832689678771E-2</v>
      </c>
      <c r="BF218" s="3">
        <f xml:space="preserve"> IFERROR(ABS(Table1[[#This Row],[ROA 2018]]-Table1[[#This Row],[ROA 2017]]), "x")</f>
        <v>5.2693163988371233E-2</v>
      </c>
      <c r="BG218" s="3">
        <f xml:space="preserve"> IFERROR(ABS(Table1[[#This Row],[ROA 2019]]-Table1[[#This Row],[ROA 2018]]), "x")</f>
        <v>1.2608004310488474E-2</v>
      </c>
      <c r="BH218" s="3">
        <f xml:space="preserve"> IFERROR(ABS(Table1[[#This Row],[ROA 2020]]-Table1[[#This Row],[ROA 2019]]), "x")</f>
        <v>4.2452092698983757E-2</v>
      </c>
      <c r="BI218" s="3">
        <f xml:space="preserve"> IFERROR(ABS(Table1[[#This Row],[ROA 2021]]-Table1[[#This Row],[ROA 2020]]), "x")</f>
        <v>1.6245566148552326E-2</v>
      </c>
      <c r="BJ218" s="3">
        <f xml:space="preserve"> IFERROR(AVERAGE(Table1[[#This Row],[ROA 2013-2012]:[ROA 2021-2020]]), "x")</f>
        <v>2.8997494113398654E-2</v>
      </c>
      <c r="BK218" s="3">
        <f>IFERROR(AVERAGE(Table1[[#This Row],[ROA 2012]:[ROA 2021]]), "x")</f>
        <v>0.22114247106805082</v>
      </c>
      <c r="BN218" s="1">
        <f>SUM(Table1[[#This Row],[B/M Rank]:[ROA Rank]])</f>
        <v>0</v>
      </c>
    </row>
    <row r="219" spans="1:66" x14ac:dyDescent="0.25">
      <c r="A219" s="1" t="s">
        <v>523</v>
      </c>
      <c r="B219" s="1" t="s">
        <v>524</v>
      </c>
      <c r="C219" s="1" t="s">
        <v>525</v>
      </c>
      <c r="D219" s="1" t="s">
        <v>11</v>
      </c>
      <c r="E219" s="1" t="s">
        <v>102</v>
      </c>
      <c r="F219" s="1">
        <v>656.68</v>
      </c>
      <c r="G219" s="19"/>
      <c r="H219" s="19"/>
      <c r="I219" s="19"/>
      <c r="J219" s="19"/>
      <c r="K219" s="1"/>
      <c r="L219" s="19"/>
      <c r="M219" s="1">
        <v>2012</v>
      </c>
      <c r="N219" s="1">
        <v>51.9</v>
      </c>
      <c r="O219" s="1">
        <v>78</v>
      </c>
      <c r="P219" s="1">
        <v>64</v>
      </c>
      <c r="Q219" s="1">
        <v>106.2</v>
      </c>
      <c r="R219" s="1">
        <v>49.7</v>
      </c>
      <c r="S219" s="1">
        <v>66.8</v>
      </c>
      <c r="T219" s="1">
        <v>74.599999999999994</v>
      </c>
      <c r="U219" s="1">
        <v>59.7</v>
      </c>
      <c r="V219" s="1">
        <v>318.5</v>
      </c>
      <c r="W219" s="1">
        <v>147.4</v>
      </c>
      <c r="X219" s="1">
        <v>138.80000000000001</v>
      </c>
      <c r="Z219" s="3">
        <f xml:space="preserve"> IFERROR(AVEDEV(Table1[[#This Row],[GP 2012]:[GP 2021]]) / Table1[[#This Row],[Avg GP]], "x")</f>
        <v>0.52529504327301335</v>
      </c>
      <c r="AA219" s="2">
        <f xml:space="preserve"> IFERROR(AVERAGE(Table1[[#This Row],[GP 2012]:[GP 2021]]), "x")</f>
        <v>101.68</v>
      </c>
      <c r="AB219" s="11">
        <f>Table1[Equity]/Table1[Market Capital]</f>
        <v>0.21578242066150941</v>
      </c>
      <c r="AC219" s="1">
        <v>224.3</v>
      </c>
      <c r="AD219" s="1">
        <v>447.7</v>
      </c>
      <c r="AE219" s="1">
        <v>426.5</v>
      </c>
      <c r="AF219" s="1">
        <v>400.1</v>
      </c>
      <c r="AG219" s="1">
        <v>463.6</v>
      </c>
      <c r="AH219" s="1">
        <v>415.4</v>
      </c>
      <c r="AI219" s="1">
        <v>538.79999999999995</v>
      </c>
      <c r="AJ219" s="1">
        <v>496.4</v>
      </c>
      <c r="AK219" s="15">
        <v>1659.5</v>
      </c>
      <c r="AL219" s="15">
        <v>2556.3000000000002</v>
      </c>
      <c r="AM219" s="15">
        <v>2457.4</v>
      </c>
      <c r="AN219" s="1">
        <v>141.69999999999999</v>
      </c>
      <c r="AO219" s="3">
        <f xml:space="preserve"> IFERROR(Table1[[#This Row],[GP 2012]]/Table1[[#This Row],[Total Assets 2012]], "x")</f>
        <v>0.23138653588943378</v>
      </c>
      <c r="AP219" s="3">
        <f xml:space="preserve"> IFERROR(Table1[[#This Row],[GP 2013]]/Table1[[#This Row],[Total Assets 2013]], "x")</f>
        <v>0.17422381058744696</v>
      </c>
      <c r="AQ219" s="3">
        <f xml:space="preserve"> IFERROR(Table1[[#This Row],[GP 2014]]/Table1[[#This Row],[Total Assets 2014]], "x")</f>
        <v>0.15005861664712777</v>
      </c>
      <c r="AR219" s="3">
        <f xml:space="preserve"> IFERROR(Table1[[#This Row],[GP 2015]]/Table1[[#This Row],[Total Assets 2015]], "x")</f>
        <v>0.26543364158960259</v>
      </c>
      <c r="AS219" s="3">
        <f xml:space="preserve"> IFERROR(Table1[[#This Row],[GP 2016]]/Table1[[#This Row],[Total Assets 2016]], "x")</f>
        <v>0.10720448662640207</v>
      </c>
      <c r="AT219" s="3">
        <f xml:space="preserve"> IFERROR(Table1[[#This Row],[GP 2017]]/Table1[[#This Row],[Total Assets 2017]], "x")</f>
        <v>0.16080885893115071</v>
      </c>
      <c r="AU219" s="3">
        <f xml:space="preserve"> IFERROR(Table1[[#This Row],[GP 2018]]/Table1[[#This Row],[Total Assets 2018]], "x")</f>
        <v>0.1384558277654046</v>
      </c>
      <c r="AV219" s="3">
        <f xml:space="preserve"> IFERROR(Table1[[#This Row],[GP 2019]]/Table1[[#This Row],[Total Assets 2019]], "x")</f>
        <v>0.1202659145850121</v>
      </c>
      <c r="AW219" s="3">
        <f xml:space="preserve"> IFERROR(Table1[[#This Row],[GP 2020]]/Table1[[#This Row],[Total Assets 2020]], "x")</f>
        <v>0.19192527869840315</v>
      </c>
      <c r="AX219" s="3">
        <f xml:space="preserve"> IFERROR(Table1[[#This Row],[GP 2021]]/Table1[[#This Row],[Total Assets 2021]], "x")</f>
        <v>5.7661463834448222E-2</v>
      </c>
      <c r="AY219" s="3">
        <f xml:space="preserve"> IFERROR(Table1[[#This Row],[GP TTM]]/Table1[[#This Row],[Total Assets TTM]], "x")</f>
        <v>5.6482461137787911E-2</v>
      </c>
      <c r="BA219" s="3">
        <f xml:space="preserve"> IFERROR(ABS(Table1[[#This Row],[ROA 2013]]-Table1[[#This Row],[ROA 2012]]), "x")</f>
        <v>5.7162725301986822E-2</v>
      </c>
      <c r="BB219" s="3">
        <f xml:space="preserve"> IFERROR(ABS(Table1[[#This Row],[ROA 2014]]-Table1[[#This Row],[ROA 2013]]), "x")</f>
        <v>2.4165193940319185E-2</v>
      </c>
      <c r="BC219" s="3">
        <f xml:space="preserve"> IFERROR(ABS(Table1[[#This Row],[ROA 2015]]-Table1[[#This Row],[ROA 2014]]), "x")</f>
        <v>0.11537502494247481</v>
      </c>
      <c r="BD219" s="3">
        <f xml:space="preserve"> IFERROR(ABS(Table1[[#This Row],[ROA 2016]]-Table1[[#This Row],[ROA 2015]]), "x")</f>
        <v>0.1582291549632005</v>
      </c>
      <c r="BE219" s="3">
        <f xml:space="preserve"> IFERROR(ABS(Table1[[#This Row],[ROA 2017]]-Table1[[#This Row],[ROA 2016]]), "x")</f>
        <v>5.360437230474864E-2</v>
      </c>
      <c r="BF219" s="3">
        <f xml:space="preserve"> IFERROR(ABS(Table1[[#This Row],[ROA 2018]]-Table1[[#This Row],[ROA 2017]]), "x")</f>
        <v>2.2353031165746107E-2</v>
      </c>
      <c r="BG219" s="3">
        <f xml:space="preserve"> IFERROR(ABS(Table1[[#This Row],[ROA 2019]]-Table1[[#This Row],[ROA 2018]]), "x")</f>
        <v>1.8189913180392508E-2</v>
      </c>
      <c r="BH219" s="3">
        <f xml:space="preserve"> IFERROR(ABS(Table1[[#This Row],[ROA 2020]]-Table1[[#This Row],[ROA 2019]]), "x")</f>
        <v>7.165936411339105E-2</v>
      </c>
      <c r="BI219" s="3">
        <f xml:space="preserve"> IFERROR(ABS(Table1[[#This Row],[ROA 2021]]-Table1[[#This Row],[ROA 2020]]), "x")</f>
        <v>0.13426381486395492</v>
      </c>
      <c r="BJ219" s="3">
        <f xml:space="preserve"> IFERROR(AVERAGE(Table1[[#This Row],[ROA 2013-2012]:[ROA 2021-2020]]), "x")</f>
        <v>7.2778066086246054E-2</v>
      </c>
      <c r="BK219" s="3">
        <f>IFERROR(AVERAGE(Table1[[#This Row],[ROA 2012]:[ROA 2021]]), "x")</f>
        <v>0.1597424435154432</v>
      </c>
      <c r="BN219" s="1">
        <f>SUM(Table1[[#This Row],[B/M Rank]:[ROA Rank]])</f>
        <v>0</v>
      </c>
    </row>
    <row r="220" spans="1:66" x14ac:dyDescent="0.25">
      <c r="A220" s="1" t="s">
        <v>526</v>
      </c>
      <c r="B220" s="1" t="s">
        <v>527</v>
      </c>
      <c r="C220" s="1" t="s">
        <v>402</v>
      </c>
      <c r="D220" s="1" t="s">
        <v>116</v>
      </c>
      <c r="E220" s="1" t="s">
        <v>102</v>
      </c>
      <c r="F220" s="1">
        <v>675.87</v>
      </c>
      <c r="G220" s="19"/>
      <c r="H220" s="19"/>
      <c r="I220" s="19"/>
      <c r="J220" s="19"/>
      <c r="K220" s="1"/>
      <c r="L220" s="19"/>
      <c r="M220" s="1">
        <v>2012</v>
      </c>
      <c r="N220" s="1">
        <v>58.3</v>
      </c>
      <c r="O220" s="1">
        <v>60</v>
      </c>
      <c r="P220" s="1">
        <v>67.8</v>
      </c>
      <c r="Q220" s="1">
        <v>72.8</v>
      </c>
      <c r="R220" s="1">
        <v>75.8</v>
      </c>
      <c r="S220" s="1">
        <v>85.5</v>
      </c>
      <c r="T220" s="1">
        <v>99.3</v>
      </c>
      <c r="U220" s="1">
        <v>110.6</v>
      </c>
      <c r="V220" s="1">
        <v>136.69999999999999</v>
      </c>
      <c r="W220" s="1">
        <v>199.6</v>
      </c>
      <c r="X220" s="1">
        <v>209</v>
      </c>
      <c r="Z220" s="3">
        <f xml:space="preserve"> IFERROR(AVEDEV(Table1[[#This Row],[GP 2012]:[GP 2021]]) / Table1[[#This Row],[Avg GP]], "x")</f>
        <v>0.33038079470198672</v>
      </c>
      <c r="AA220" s="2">
        <f xml:space="preserve"> IFERROR(AVERAGE(Table1[[#This Row],[GP 2012]:[GP 2021]]), "x")</f>
        <v>96.64</v>
      </c>
      <c r="AB220" s="11">
        <f>Table1[Equity]/Table1[Market Capital]</f>
        <v>0.22385961797387072</v>
      </c>
      <c r="AC220" s="1">
        <v>59.7</v>
      </c>
      <c r="AD220" s="1">
        <v>61.6</v>
      </c>
      <c r="AE220" s="1">
        <v>68.099999999999994</v>
      </c>
      <c r="AF220" s="1">
        <v>71.900000000000006</v>
      </c>
      <c r="AG220" s="1">
        <v>72.7</v>
      </c>
      <c r="AH220" s="1">
        <v>78</v>
      </c>
      <c r="AI220" s="1">
        <v>82.9</v>
      </c>
      <c r="AJ220" s="1">
        <v>321.89999999999998</v>
      </c>
      <c r="AK220" s="1">
        <v>348.1</v>
      </c>
      <c r="AL220" s="1">
        <v>343.9</v>
      </c>
      <c r="AM220" s="1">
        <v>350.4</v>
      </c>
      <c r="AN220" s="1">
        <v>151.30000000000001</v>
      </c>
      <c r="AO220" s="3">
        <f xml:space="preserve"> IFERROR(Table1[[#This Row],[GP 2012]]/Table1[[#This Row],[Total Assets 2012]], "x")</f>
        <v>0.97654941373534332</v>
      </c>
      <c r="AP220" s="3">
        <f xml:space="preserve"> IFERROR(Table1[[#This Row],[GP 2013]]/Table1[[#This Row],[Total Assets 2013]], "x")</f>
        <v>0.97402597402597402</v>
      </c>
      <c r="AQ220" s="3">
        <f xml:space="preserve"> IFERROR(Table1[[#This Row],[GP 2014]]/Table1[[#This Row],[Total Assets 2014]], "x")</f>
        <v>0.99559471365638774</v>
      </c>
      <c r="AR220" s="3">
        <f xml:space="preserve"> IFERROR(Table1[[#This Row],[GP 2015]]/Table1[[#This Row],[Total Assets 2015]], "x")</f>
        <v>1.0125173852573017</v>
      </c>
      <c r="AS220" s="3">
        <f xml:space="preserve"> IFERROR(Table1[[#This Row],[GP 2016]]/Table1[[#This Row],[Total Assets 2016]], "x")</f>
        <v>1.0426409903713891</v>
      </c>
      <c r="AT220" s="3">
        <f xml:space="preserve"> IFERROR(Table1[[#This Row],[GP 2017]]/Table1[[#This Row],[Total Assets 2017]], "x")</f>
        <v>1.0961538461538463</v>
      </c>
      <c r="AU220" s="3">
        <f xml:space="preserve"> IFERROR(Table1[[#This Row],[GP 2018]]/Table1[[#This Row],[Total Assets 2018]], "x")</f>
        <v>1.1978287092882991</v>
      </c>
      <c r="AV220" s="3">
        <f xml:space="preserve"> IFERROR(Table1[[#This Row],[GP 2019]]/Table1[[#This Row],[Total Assets 2019]], "x")</f>
        <v>0.34358496427461943</v>
      </c>
      <c r="AW220" s="3">
        <f xml:space="preserve"> IFERROR(Table1[[#This Row],[GP 2020]]/Table1[[#This Row],[Total Assets 2020]], "x")</f>
        <v>0.39270324619362246</v>
      </c>
      <c r="AX220" s="3">
        <f xml:space="preserve"> IFERROR(Table1[[#This Row],[GP 2021]]/Table1[[#This Row],[Total Assets 2021]], "x")</f>
        <v>0.58040127944169817</v>
      </c>
      <c r="AY220" s="3">
        <f xml:space="preserve"> IFERROR(Table1[[#This Row],[GP TTM]]/Table1[[#This Row],[Total Assets TTM]], "x")</f>
        <v>0.59646118721461194</v>
      </c>
      <c r="BA220" s="3">
        <f xml:space="preserve"> IFERROR(ABS(Table1[[#This Row],[ROA 2013]]-Table1[[#This Row],[ROA 2012]]), "x")</f>
        <v>2.5234397093693017E-3</v>
      </c>
      <c r="BB220" s="3">
        <f xml:space="preserve"> IFERROR(ABS(Table1[[#This Row],[ROA 2014]]-Table1[[#This Row],[ROA 2013]]), "x")</f>
        <v>2.1568739630413725E-2</v>
      </c>
      <c r="BC220" s="3">
        <f xml:space="preserve"> IFERROR(ABS(Table1[[#This Row],[ROA 2015]]-Table1[[#This Row],[ROA 2014]]), "x")</f>
        <v>1.6922671600913985E-2</v>
      </c>
      <c r="BD220" s="3">
        <f xml:space="preserve"> IFERROR(ABS(Table1[[#This Row],[ROA 2016]]-Table1[[#This Row],[ROA 2015]]), "x")</f>
        <v>3.0123605114087404E-2</v>
      </c>
      <c r="BE220" s="3">
        <f xml:space="preserve"> IFERROR(ABS(Table1[[#This Row],[ROA 2017]]-Table1[[#This Row],[ROA 2016]]), "x")</f>
        <v>5.3512855782457125E-2</v>
      </c>
      <c r="BF220" s="3">
        <f xml:space="preserve"> IFERROR(ABS(Table1[[#This Row],[ROA 2018]]-Table1[[#This Row],[ROA 2017]]), "x")</f>
        <v>0.10167486313445284</v>
      </c>
      <c r="BG220" s="3">
        <f xml:space="preserve"> IFERROR(ABS(Table1[[#This Row],[ROA 2019]]-Table1[[#This Row],[ROA 2018]]), "x")</f>
        <v>0.85424374501367972</v>
      </c>
      <c r="BH220" s="3">
        <f xml:space="preserve"> IFERROR(ABS(Table1[[#This Row],[ROA 2020]]-Table1[[#This Row],[ROA 2019]]), "x")</f>
        <v>4.9118281919003026E-2</v>
      </c>
      <c r="BI220" s="3">
        <f xml:space="preserve"> IFERROR(ABS(Table1[[#This Row],[ROA 2021]]-Table1[[#This Row],[ROA 2020]]), "x")</f>
        <v>0.18769803324807571</v>
      </c>
      <c r="BJ220" s="3">
        <f xml:space="preserve"> IFERROR(AVERAGE(Table1[[#This Row],[ROA 2013-2012]:[ROA 2021-2020]]), "x")</f>
        <v>0.14637624835027255</v>
      </c>
      <c r="BK220" s="3">
        <f>IFERROR(AVERAGE(Table1[[#This Row],[ROA 2012]:[ROA 2021]]), "x")</f>
        <v>0.86120005223984819</v>
      </c>
      <c r="BN220" s="1">
        <f>SUM(Table1[[#This Row],[B/M Rank]:[ROA Rank]])</f>
        <v>0</v>
      </c>
    </row>
    <row r="221" spans="1:66" x14ac:dyDescent="0.25">
      <c r="A221" s="1" t="s">
        <v>528</v>
      </c>
      <c r="B221" s="1" t="s">
        <v>529</v>
      </c>
      <c r="C221" s="1" t="s">
        <v>1040</v>
      </c>
      <c r="D221" s="1" t="s">
        <v>130</v>
      </c>
      <c r="E221" s="1" t="s">
        <v>102</v>
      </c>
      <c r="F221" s="1">
        <v>680.74</v>
      </c>
      <c r="G221" s="19"/>
      <c r="H221" s="19"/>
      <c r="I221" s="19"/>
      <c r="J221" s="19"/>
      <c r="K221" s="1"/>
      <c r="L221" s="19"/>
      <c r="M221" s="1">
        <v>2012</v>
      </c>
      <c r="N221" s="1">
        <v>47.7</v>
      </c>
      <c r="O221" s="1">
        <v>51.8</v>
      </c>
      <c r="P221" s="1">
        <v>56.3</v>
      </c>
      <c r="Q221" s="1">
        <v>61.5</v>
      </c>
      <c r="R221" s="1">
        <v>66.5</v>
      </c>
      <c r="S221" s="1">
        <v>69.900000000000006</v>
      </c>
      <c r="T221" s="1">
        <v>71.8</v>
      </c>
      <c r="U221" s="1">
        <v>75.400000000000006</v>
      </c>
      <c r="V221" s="1">
        <v>76.900000000000006</v>
      </c>
      <c r="W221" s="1">
        <v>86.5</v>
      </c>
      <c r="X221" s="1">
        <v>88.4</v>
      </c>
      <c r="Z221" s="3">
        <f xml:space="preserve"> IFERROR(AVEDEV(Table1[[#This Row],[GP 2012]:[GP 2021]]) / Table1[[#This Row],[Avg GP]], "x")</f>
        <v>0.14577751016107179</v>
      </c>
      <c r="AA221" s="2">
        <f xml:space="preserve"> IFERROR(AVERAGE(Table1[[#This Row],[GP 2012]:[GP 2021]]), "x")</f>
        <v>66.430000000000007</v>
      </c>
      <c r="AB221" s="11">
        <f>Table1[Equity]/Table1[Market Capital]</f>
        <v>1.1193700972471134</v>
      </c>
      <c r="AC221" s="1">
        <v>788.1</v>
      </c>
      <c r="AD221" s="1">
        <v>864.7</v>
      </c>
      <c r="AE221" s="1">
        <v>942.2</v>
      </c>
      <c r="AF221" s="15">
        <v>1009.4</v>
      </c>
      <c r="AG221" s="15">
        <v>1116.8</v>
      </c>
      <c r="AH221" s="15">
        <v>1153.7</v>
      </c>
      <c r="AI221" s="15">
        <v>1234.9000000000001</v>
      </c>
      <c r="AJ221" s="15">
        <v>1359.7</v>
      </c>
      <c r="AK221" s="15">
        <v>1454.2</v>
      </c>
      <c r="AL221" s="15">
        <v>1609.2</v>
      </c>
      <c r="AM221" s="1" t="s">
        <v>1035</v>
      </c>
      <c r="AN221" s="1">
        <v>762</v>
      </c>
      <c r="AO221" s="3">
        <f xml:space="preserve"> IFERROR(Table1[[#This Row],[GP 2012]]/Table1[[#This Row],[Total Assets 2012]], "x")</f>
        <v>6.0525314046440806E-2</v>
      </c>
      <c r="AP221" s="3">
        <f xml:space="preserve"> IFERROR(Table1[[#This Row],[GP 2013]]/Table1[[#This Row],[Total Assets 2013]], "x")</f>
        <v>5.9905169422921241E-2</v>
      </c>
      <c r="AQ221" s="3">
        <f xml:space="preserve"> IFERROR(Table1[[#This Row],[GP 2014]]/Table1[[#This Row],[Total Assets 2014]], "x")</f>
        <v>5.9753767777541919E-2</v>
      </c>
      <c r="AR221" s="3">
        <f xml:space="preserve"> IFERROR(Table1[[#This Row],[GP 2015]]/Table1[[#This Row],[Total Assets 2015]], "x")</f>
        <v>6.0927283534773134E-2</v>
      </c>
      <c r="AS221" s="3">
        <f xml:space="preserve"> IFERROR(Table1[[#This Row],[GP 2016]]/Table1[[#This Row],[Total Assets 2016]], "x")</f>
        <v>5.9545128939828079E-2</v>
      </c>
      <c r="AT221" s="3">
        <f xml:space="preserve"> IFERROR(Table1[[#This Row],[GP 2017]]/Table1[[#This Row],[Total Assets 2017]], "x")</f>
        <v>6.0587674438762243E-2</v>
      </c>
      <c r="AU221" s="3">
        <f xml:space="preserve"> IFERROR(Table1[[#This Row],[GP 2018]]/Table1[[#This Row],[Total Assets 2018]], "x")</f>
        <v>5.8142359705239281E-2</v>
      </c>
      <c r="AV221" s="3">
        <f xml:space="preserve"> IFERROR(Table1[[#This Row],[GP 2019]]/Table1[[#This Row],[Total Assets 2019]], "x")</f>
        <v>5.5453408840185341E-2</v>
      </c>
      <c r="AW221" s="3">
        <f xml:space="preserve"> IFERROR(Table1[[#This Row],[GP 2020]]/Table1[[#This Row],[Total Assets 2020]], "x")</f>
        <v>5.2881309310961355E-2</v>
      </c>
      <c r="AX221" s="3">
        <f xml:space="preserve"> IFERROR(Table1[[#This Row],[GP 2021]]/Table1[[#This Row],[Total Assets 2021]], "x")</f>
        <v>5.3753417847377576E-2</v>
      </c>
      <c r="AY221" s="3" t="str">
        <f xml:space="preserve"> IFERROR(Table1[[#This Row],[GP TTM]]/Table1[[#This Row],[Total Assets TTM]], "x")</f>
        <v>x</v>
      </c>
      <c r="BA221" s="3">
        <f xml:space="preserve"> IFERROR(ABS(Table1[[#This Row],[ROA 2013]]-Table1[[#This Row],[ROA 2012]]), "x")</f>
        <v>6.201446235195654E-4</v>
      </c>
      <c r="BB221" s="3">
        <f xml:space="preserve"> IFERROR(ABS(Table1[[#This Row],[ROA 2014]]-Table1[[#This Row],[ROA 2013]]), "x")</f>
        <v>1.5140164537932183E-4</v>
      </c>
      <c r="BC221" s="3">
        <f xml:space="preserve"> IFERROR(ABS(Table1[[#This Row],[ROA 2015]]-Table1[[#This Row],[ROA 2014]]), "x")</f>
        <v>1.1735157572312152E-3</v>
      </c>
      <c r="BD221" s="3">
        <f xml:space="preserve"> IFERROR(ABS(Table1[[#This Row],[ROA 2016]]-Table1[[#This Row],[ROA 2015]]), "x")</f>
        <v>1.382154594945055E-3</v>
      </c>
      <c r="BE221" s="3">
        <f xml:space="preserve"> IFERROR(ABS(Table1[[#This Row],[ROA 2017]]-Table1[[#This Row],[ROA 2016]]), "x")</f>
        <v>1.0425454989341637E-3</v>
      </c>
      <c r="BF221" s="3">
        <f xml:space="preserve"> IFERROR(ABS(Table1[[#This Row],[ROA 2018]]-Table1[[#This Row],[ROA 2017]]), "x")</f>
        <v>2.4453147335229616E-3</v>
      </c>
      <c r="BG221" s="3">
        <f xml:space="preserve"> IFERROR(ABS(Table1[[#This Row],[ROA 2019]]-Table1[[#This Row],[ROA 2018]]), "x")</f>
        <v>2.6889508650539407E-3</v>
      </c>
      <c r="BH221" s="3">
        <f xml:space="preserve"> IFERROR(ABS(Table1[[#This Row],[ROA 2020]]-Table1[[#This Row],[ROA 2019]]), "x")</f>
        <v>2.5720995292239854E-3</v>
      </c>
      <c r="BI221" s="3">
        <f xml:space="preserve"> IFERROR(ABS(Table1[[#This Row],[ROA 2021]]-Table1[[#This Row],[ROA 2020]]), "x")</f>
        <v>8.7210853641622038E-4</v>
      </c>
      <c r="BJ221" s="3">
        <f xml:space="preserve"> IFERROR(AVERAGE(Table1[[#This Row],[ROA 2013-2012]:[ROA 2021-2020]]), "x")</f>
        <v>1.4386928649140476E-3</v>
      </c>
      <c r="BK221" s="3">
        <f>IFERROR(AVERAGE(Table1[[#This Row],[ROA 2012]:[ROA 2021]]), "x")</f>
        <v>5.8147483386403097E-2</v>
      </c>
      <c r="BN221" s="1">
        <f>SUM(Table1[[#This Row],[B/M Rank]:[ROA Rank]])</f>
        <v>0</v>
      </c>
    </row>
    <row r="222" spans="1:66" x14ac:dyDescent="0.25">
      <c r="A222" s="1" t="s">
        <v>530</v>
      </c>
      <c r="B222" s="1" t="s">
        <v>531</v>
      </c>
      <c r="C222" s="1" t="s">
        <v>1040</v>
      </c>
      <c r="D222" s="1" t="s">
        <v>130</v>
      </c>
      <c r="E222" s="1" t="s">
        <v>102</v>
      </c>
      <c r="F222" s="1">
        <v>686.2</v>
      </c>
      <c r="G222" s="19"/>
      <c r="H222" s="19"/>
      <c r="I222" s="19"/>
      <c r="J222" s="19"/>
      <c r="K222" s="1"/>
      <c r="L222" s="19"/>
      <c r="M222" s="1">
        <v>2012</v>
      </c>
      <c r="N222" s="1" t="s">
        <v>1035</v>
      </c>
      <c r="O222" s="1" t="s">
        <v>1035</v>
      </c>
      <c r="P222" s="1" t="s">
        <v>1035</v>
      </c>
      <c r="Q222" s="1">
        <v>10.199999999999999</v>
      </c>
      <c r="R222" s="1">
        <v>29.8</v>
      </c>
      <c r="S222" s="1">
        <v>41.2</v>
      </c>
      <c r="T222" s="1">
        <v>37.6</v>
      </c>
      <c r="U222" s="1">
        <v>42.7</v>
      </c>
      <c r="V222" s="1">
        <v>52.9</v>
      </c>
      <c r="W222" s="1">
        <v>21.1</v>
      </c>
      <c r="X222" s="1">
        <v>21.1</v>
      </c>
      <c r="Z222" s="3">
        <f xml:space="preserve"> IFERROR(AVEDEV(Table1[[#This Row],[GP 2012]:[GP 2021]]) / Table1[[#This Row],[Avg GP]], "x")</f>
        <v>0.33824689111313311</v>
      </c>
      <c r="AA222" s="2">
        <f xml:space="preserve"> IFERROR(AVERAGE(Table1[[#This Row],[GP 2012]:[GP 2021]]), "x")</f>
        <v>33.642857142857146</v>
      </c>
      <c r="AB222" s="11">
        <f>Table1[Equity]/Table1[Market Capital]</f>
        <v>0.60419702710580003</v>
      </c>
      <c r="AC222" s="1">
        <v>10.8</v>
      </c>
      <c r="AD222" s="1">
        <v>3.7</v>
      </c>
      <c r="AE222" s="1">
        <v>43.9</v>
      </c>
      <c r="AF222" s="1">
        <v>550.9</v>
      </c>
      <c r="AG222" s="1">
        <v>705.1</v>
      </c>
      <c r="AH222" s="1">
        <v>830.9</v>
      </c>
      <c r="AI222" s="1">
        <v>867.5</v>
      </c>
      <c r="AJ222" s="1">
        <v>831.5</v>
      </c>
      <c r="AK222" s="1">
        <v>693</v>
      </c>
      <c r="AL222" s="1">
        <v>637.70000000000005</v>
      </c>
      <c r="AM222" s="1">
        <v>637.70000000000005</v>
      </c>
      <c r="AN222" s="1">
        <v>414.6</v>
      </c>
      <c r="AO222" s="3" t="str">
        <f xml:space="preserve"> IFERROR(Table1[[#This Row],[GP 2012]]/Table1[[#This Row],[Total Assets 2012]], "x")</f>
        <v>x</v>
      </c>
      <c r="AP222" s="3" t="str">
        <f xml:space="preserve"> IFERROR(Table1[[#This Row],[GP 2013]]/Table1[[#This Row],[Total Assets 2013]], "x")</f>
        <v>x</v>
      </c>
      <c r="AQ222" s="3" t="str">
        <f xml:space="preserve"> IFERROR(Table1[[#This Row],[GP 2014]]/Table1[[#This Row],[Total Assets 2014]], "x")</f>
        <v>x</v>
      </c>
      <c r="AR222" s="3">
        <f xml:space="preserve"> IFERROR(Table1[[#This Row],[GP 2015]]/Table1[[#This Row],[Total Assets 2015]], "x")</f>
        <v>1.851515701579234E-2</v>
      </c>
      <c r="AS222" s="3">
        <f xml:space="preserve"> IFERROR(Table1[[#This Row],[GP 2016]]/Table1[[#This Row],[Total Assets 2016]], "x")</f>
        <v>4.2263508722167067E-2</v>
      </c>
      <c r="AT222" s="3">
        <f xml:space="preserve"> IFERROR(Table1[[#This Row],[GP 2017]]/Table1[[#This Row],[Total Assets 2017]], "x")</f>
        <v>4.9584787579732822E-2</v>
      </c>
      <c r="AU222" s="3">
        <f xml:space="preserve"> IFERROR(Table1[[#This Row],[GP 2018]]/Table1[[#This Row],[Total Assets 2018]], "x")</f>
        <v>4.3342939481268015E-2</v>
      </c>
      <c r="AV222" s="3">
        <f xml:space="preserve"> IFERROR(Table1[[#This Row],[GP 2019]]/Table1[[#This Row],[Total Assets 2019]], "x")</f>
        <v>5.1352976548406495E-2</v>
      </c>
      <c r="AW222" s="3">
        <f xml:space="preserve"> IFERROR(Table1[[#This Row],[GP 2020]]/Table1[[#This Row],[Total Assets 2020]], "x")</f>
        <v>7.6334776334776339E-2</v>
      </c>
      <c r="AX222" s="3">
        <f xml:space="preserve"> IFERROR(Table1[[#This Row],[GP 2021]]/Table1[[#This Row],[Total Assets 2021]], "x")</f>
        <v>3.3087658773718047E-2</v>
      </c>
      <c r="AY222" s="3">
        <f xml:space="preserve"> IFERROR(Table1[[#This Row],[GP TTM]]/Table1[[#This Row],[Total Assets TTM]], "x")</f>
        <v>3.3087658773718047E-2</v>
      </c>
      <c r="BA222" s="3" t="str">
        <f xml:space="preserve"> IFERROR(ABS(Table1[[#This Row],[ROA 2013]]-Table1[[#This Row],[ROA 2012]]), "x")</f>
        <v>x</v>
      </c>
      <c r="BB222" s="3" t="str">
        <f xml:space="preserve"> IFERROR(ABS(Table1[[#This Row],[ROA 2014]]-Table1[[#This Row],[ROA 2013]]), "x")</f>
        <v>x</v>
      </c>
      <c r="BC222" s="3" t="str">
        <f xml:space="preserve"> IFERROR(ABS(Table1[[#This Row],[ROA 2015]]-Table1[[#This Row],[ROA 2014]]), "x")</f>
        <v>x</v>
      </c>
      <c r="BD222" s="3">
        <f xml:space="preserve"> IFERROR(ABS(Table1[[#This Row],[ROA 2016]]-Table1[[#This Row],[ROA 2015]]), "x")</f>
        <v>2.3748351706374727E-2</v>
      </c>
      <c r="BE222" s="3">
        <f xml:space="preserve"> IFERROR(ABS(Table1[[#This Row],[ROA 2017]]-Table1[[#This Row],[ROA 2016]]), "x")</f>
        <v>7.321278857565755E-3</v>
      </c>
      <c r="BF222" s="3">
        <f xml:space="preserve"> IFERROR(ABS(Table1[[#This Row],[ROA 2018]]-Table1[[#This Row],[ROA 2017]]), "x")</f>
        <v>6.241848098464807E-3</v>
      </c>
      <c r="BG222" s="3">
        <f xml:space="preserve"> IFERROR(ABS(Table1[[#This Row],[ROA 2019]]-Table1[[#This Row],[ROA 2018]]), "x")</f>
        <v>8.0100370671384799E-3</v>
      </c>
      <c r="BH222" s="3">
        <f xml:space="preserve"> IFERROR(ABS(Table1[[#This Row],[ROA 2020]]-Table1[[#This Row],[ROA 2019]]), "x")</f>
        <v>2.4981799786369843E-2</v>
      </c>
      <c r="BI222" s="3">
        <f xml:space="preserve"> IFERROR(ABS(Table1[[#This Row],[ROA 2021]]-Table1[[#This Row],[ROA 2020]]), "x")</f>
        <v>4.3247117561058292E-2</v>
      </c>
      <c r="BJ222" s="3">
        <f xml:space="preserve"> IFERROR(AVERAGE(Table1[[#This Row],[ROA 2013-2012]:[ROA 2021-2020]]), "x")</f>
        <v>1.8925072179495319E-2</v>
      </c>
      <c r="BK222" s="3">
        <f>IFERROR(AVERAGE(Table1[[#This Row],[ROA 2012]:[ROA 2021]]), "x")</f>
        <v>4.4925972065123013E-2</v>
      </c>
      <c r="BN222" s="1">
        <f>SUM(Table1[[#This Row],[B/M Rank]:[ROA Rank]])</f>
        <v>0</v>
      </c>
    </row>
    <row r="223" spans="1:66" x14ac:dyDescent="0.25">
      <c r="A223" s="1" t="s">
        <v>532</v>
      </c>
      <c r="B223" s="1" t="s">
        <v>533</v>
      </c>
      <c r="C223" s="1" t="s">
        <v>268</v>
      </c>
      <c r="D223" s="1" t="s">
        <v>130</v>
      </c>
      <c r="E223" s="1" t="s">
        <v>102</v>
      </c>
      <c r="F223" s="1">
        <v>698.74</v>
      </c>
      <c r="G223" s="19"/>
      <c r="H223" s="19"/>
      <c r="I223" s="19"/>
      <c r="J223" s="19"/>
      <c r="K223" s="1"/>
      <c r="L223" s="19"/>
      <c r="M223" s="1">
        <v>2012</v>
      </c>
      <c r="N223" s="1">
        <v>33.200000000000003</v>
      </c>
      <c r="O223" s="1">
        <v>40.9</v>
      </c>
      <c r="P223" s="1">
        <v>42.9</v>
      </c>
      <c r="Q223" s="1">
        <v>47.5</v>
      </c>
      <c r="R223" s="1">
        <v>56</v>
      </c>
      <c r="S223" s="1">
        <v>66</v>
      </c>
      <c r="T223" s="1">
        <v>74.3</v>
      </c>
      <c r="U223" s="1">
        <v>77.2</v>
      </c>
      <c r="V223" s="1">
        <v>79.8</v>
      </c>
      <c r="W223" s="1">
        <v>75</v>
      </c>
      <c r="X223" s="1">
        <v>73</v>
      </c>
      <c r="Z223" s="3">
        <f xml:space="preserve"> IFERROR(AVEDEV(Table1[[#This Row],[GP 2012]:[GP 2021]]) / Table1[[#This Row],[Avg GP]], "x")</f>
        <v>0.25607287449392718</v>
      </c>
      <c r="AA223" s="2">
        <f xml:space="preserve"> IFERROR(AVERAGE(Table1[[#This Row],[GP 2012]:[GP 2021]]), "x")</f>
        <v>59.279999999999994</v>
      </c>
      <c r="AB223" s="11">
        <f>Table1[Equity]/Table1[Market Capital]</f>
        <v>0.715716861779775</v>
      </c>
      <c r="AC223" s="1">
        <v>541.4</v>
      </c>
      <c r="AD223" s="1">
        <v>631.70000000000005</v>
      </c>
      <c r="AE223" s="1">
        <v>621.29999999999995</v>
      </c>
      <c r="AF223" s="1">
        <v>786.6</v>
      </c>
      <c r="AG223" s="15">
        <v>1006.8</v>
      </c>
      <c r="AH223" s="15">
        <v>1173.5</v>
      </c>
      <c r="AI223" s="15">
        <v>1209.8</v>
      </c>
      <c r="AJ223" s="15">
        <v>1234.7</v>
      </c>
      <c r="AK223" s="15">
        <v>1265.8</v>
      </c>
      <c r="AL223" s="15">
        <v>1285.8</v>
      </c>
      <c r="AM223" s="15">
        <v>1308.8</v>
      </c>
      <c r="AN223" s="1">
        <v>500.1</v>
      </c>
      <c r="AO223" s="3">
        <f xml:space="preserve"> IFERROR(Table1[[#This Row],[GP 2012]]/Table1[[#This Row],[Total Assets 2012]], "x")</f>
        <v>6.1322497229405255E-2</v>
      </c>
      <c r="AP223" s="3">
        <f xml:space="preserve"> IFERROR(Table1[[#This Row],[GP 2013]]/Table1[[#This Row],[Total Assets 2013]], "x")</f>
        <v>6.4745923697957883E-2</v>
      </c>
      <c r="AQ223" s="3">
        <f xml:space="preserve"> IFERROR(Table1[[#This Row],[GP 2014]]/Table1[[#This Row],[Total Assets 2014]], "x")</f>
        <v>6.9048768710767747E-2</v>
      </c>
      <c r="AR223" s="3">
        <f xml:space="preserve"> IFERROR(Table1[[#This Row],[GP 2015]]/Table1[[#This Row],[Total Assets 2015]], "x")</f>
        <v>6.0386473429951688E-2</v>
      </c>
      <c r="AS223" s="3">
        <f xml:space="preserve"> IFERROR(Table1[[#This Row],[GP 2016]]/Table1[[#This Row],[Total Assets 2016]], "x")</f>
        <v>5.5621771950735005E-2</v>
      </c>
      <c r="AT223" s="3">
        <f xml:space="preserve"> IFERROR(Table1[[#This Row],[GP 2017]]/Table1[[#This Row],[Total Assets 2017]], "x")</f>
        <v>5.624201107797188E-2</v>
      </c>
      <c r="AU223" s="3">
        <f xml:space="preserve"> IFERROR(Table1[[#This Row],[GP 2018]]/Table1[[#This Row],[Total Assets 2018]], "x")</f>
        <v>6.1415109935526534E-2</v>
      </c>
      <c r="AV223" s="3">
        <f xml:space="preserve"> IFERROR(Table1[[#This Row],[GP 2019]]/Table1[[#This Row],[Total Assets 2019]], "x")</f>
        <v>6.2525309791852265E-2</v>
      </c>
      <c r="AW223" s="3">
        <f xml:space="preserve"> IFERROR(Table1[[#This Row],[GP 2020]]/Table1[[#This Row],[Total Assets 2020]], "x")</f>
        <v>6.304313477642598E-2</v>
      </c>
      <c r="AX223" s="3">
        <f xml:space="preserve"> IFERROR(Table1[[#This Row],[GP 2021]]/Table1[[#This Row],[Total Assets 2021]], "x")</f>
        <v>5.8329444703686423E-2</v>
      </c>
      <c r="AY223" s="3">
        <f xml:space="preserve"> IFERROR(Table1[[#This Row],[GP TTM]]/Table1[[#This Row],[Total Assets TTM]], "x")</f>
        <v>5.5776283618581911E-2</v>
      </c>
      <c r="BA223" s="3">
        <f xml:space="preserve"> IFERROR(ABS(Table1[[#This Row],[ROA 2013]]-Table1[[#This Row],[ROA 2012]]), "x")</f>
        <v>3.4234264685526275E-3</v>
      </c>
      <c r="BB223" s="3">
        <f xml:space="preserve"> IFERROR(ABS(Table1[[#This Row],[ROA 2014]]-Table1[[#This Row],[ROA 2013]]), "x")</f>
        <v>4.3028450128098639E-3</v>
      </c>
      <c r="BC223" s="3">
        <f xml:space="preserve"> IFERROR(ABS(Table1[[#This Row],[ROA 2015]]-Table1[[#This Row],[ROA 2014]]), "x")</f>
        <v>8.6622952808160583E-3</v>
      </c>
      <c r="BD223" s="3">
        <f xml:space="preserve"> IFERROR(ABS(Table1[[#This Row],[ROA 2016]]-Table1[[#This Row],[ROA 2015]]), "x")</f>
        <v>4.7647014792166834E-3</v>
      </c>
      <c r="BE223" s="3">
        <f xml:space="preserve"> IFERROR(ABS(Table1[[#This Row],[ROA 2017]]-Table1[[#This Row],[ROA 2016]]), "x")</f>
        <v>6.2023912723687541E-4</v>
      </c>
      <c r="BF223" s="3">
        <f xml:space="preserve"> IFERROR(ABS(Table1[[#This Row],[ROA 2018]]-Table1[[#This Row],[ROA 2017]]), "x")</f>
        <v>5.1730988575546533E-3</v>
      </c>
      <c r="BG223" s="3">
        <f xml:space="preserve"> IFERROR(ABS(Table1[[#This Row],[ROA 2019]]-Table1[[#This Row],[ROA 2018]]), "x")</f>
        <v>1.1101998563257318E-3</v>
      </c>
      <c r="BH223" s="3">
        <f xml:space="preserve"> IFERROR(ABS(Table1[[#This Row],[ROA 2020]]-Table1[[#This Row],[ROA 2019]]), "x")</f>
        <v>5.1782498457371429E-4</v>
      </c>
      <c r="BI223" s="3">
        <f xml:space="preserve"> IFERROR(ABS(Table1[[#This Row],[ROA 2021]]-Table1[[#This Row],[ROA 2020]]), "x")</f>
        <v>4.713690072739557E-3</v>
      </c>
      <c r="BJ223" s="3">
        <f xml:space="preserve"> IFERROR(AVERAGE(Table1[[#This Row],[ROA 2013-2012]:[ROA 2021-2020]]), "x")</f>
        <v>3.6987023488695295E-3</v>
      </c>
      <c r="BK223" s="3">
        <f>IFERROR(AVERAGE(Table1[[#This Row],[ROA 2012]:[ROA 2021]]), "x")</f>
        <v>6.126804453042807E-2</v>
      </c>
      <c r="BN223" s="1">
        <f>SUM(Table1[[#This Row],[B/M Rank]:[ROA Rank]])</f>
        <v>0</v>
      </c>
    </row>
    <row r="224" spans="1:66" x14ac:dyDescent="0.25">
      <c r="A224" s="1" t="s">
        <v>543</v>
      </c>
      <c r="B224" s="1" t="s">
        <v>544</v>
      </c>
      <c r="C224" s="1" t="s">
        <v>147</v>
      </c>
      <c r="D224" s="1" t="s">
        <v>116</v>
      </c>
      <c r="E224" s="1" t="s">
        <v>102</v>
      </c>
      <c r="F224" s="1">
        <v>718.18</v>
      </c>
      <c r="G224" s="19"/>
      <c r="H224" s="19"/>
      <c r="I224" s="19"/>
      <c r="J224" s="19"/>
      <c r="K224" s="1"/>
      <c r="L224" s="19"/>
      <c r="M224" s="1">
        <v>2012</v>
      </c>
      <c r="N224" s="1">
        <v>342.5</v>
      </c>
      <c r="O224" s="1">
        <v>369.2</v>
      </c>
      <c r="P224" s="1">
        <v>402.9</v>
      </c>
      <c r="Q224" s="1">
        <v>529.20000000000005</v>
      </c>
      <c r="R224" s="1">
        <v>542.70000000000005</v>
      </c>
      <c r="S224" s="1">
        <v>601.29999999999995</v>
      </c>
      <c r="T224" s="1">
        <v>626.6</v>
      </c>
      <c r="U224" s="1">
        <v>627</v>
      </c>
      <c r="V224" s="1">
        <v>533.5</v>
      </c>
      <c r="W224" s="1">
        <v>608.79999999999995</v>
      </c>
      <c r="X224" s="1">
        <v>606.29999999999995</v>
      </c>
      <c r="Z224" s="3">
        <f xml:space="preserve"> IFERROR(AVEDEV(Table1[[#This Row],[GP 2012]:[GP 2021]]) / Table1[[#This Row],[Avg GP]], "x")</f>
        <v>0.16995968130871772</v>
      </c>
      <c r="AA224" s="2">
        <f xml:space="preserve"> IFERROR(AVERAGE(Table1[[#This Row],[GP 2012]:[GP 2021]]), "x")</f>
        <v>518.37</v>
      </c>
      <c r="AB224" s="11">
        <f>Table1[Equity]/Table1[Market Capital]</f>
        <v>0.96535687432120076</v>
      </c>
      <c r="AC224" s="1">
        <v>691.8</v>
      </c>
      <c r="AD224" s="1">
        <v>823.7</v>
      </c>
      <c r="AE224" s="15">
        <v>1078.4000000000001</v>
      </c>
      <c r="AF224" s="15">
        <v>1167.9000000000001</v>
      </c>
      <c r="AG224" s="15">
        <v>1337.7</v>
      </c>
      <c r="AH224" s="15">
        <v>1312</v>
      </c>
      <c r="AI224" s="15">
        <v>1471.7</v>
      </c>
      <c r="AJ224" s="15">
        <v>1514.3</v>
      </c>
      <c r="AK224" s="15">
        <v>1414.7</v>
      </c>
      <c r="AL224" s="15">
        <v>1498.2</v>
      </c>
      <c r="AM224" s="15">
        <v>1554.8</v>
      </c>
      <c r="AN224" s="1">
        <v>693.3</v>
      </c>
      <c r="AO224" s="3">
        <f xml:space="preserve"> IFERROR(Table1[[#This Row],[GP 2012]]/Table1[[#This Row],[Total Assets 2012]], "x")</f>
        <v>0.49508528476438279</v>
      </c>
      <c r="AP224" s="3">
        <f xml:space="preserve"> IFERROR(Table1[[#This Row],[GP 2013]]/Table1[[#This Row],[Total Assets 2013]], "x")</f>
        <v>0.44822143984460355</v>
      </c>
      <c r="AQ224" s="3">
        <f xml:space="preserve"> IFERROR(Table1[[#This Row],[GP 2014]]/Table1[[#This Row],[Total Assets 2014]], "x")</f>
        <v>0.37360905044510379</v>
      </c>
      <c r="AR224" s="3">
        <f xml:space="preserve"> IFERROR(Table1[[#This Row],[GP 2015]]/Table1[[#This Row],[Total Assets 2015]], "x")</f>
        <v>0.45312098638582071</v>
      </c>
      <c r="AS224" s="3">
        <f xml:space="preserve"> IFERROR(Table1[[#This Row],[GP 2016]]/Table1[[#This Row],[Total Assets 2016]], "x")</f>
        <v>0.40569634447185471</v>
      </c>
      <c r="AT224" s="3">
        <f xml:space="preserve"> IFERROR(Table1[[#This Row],[GP 2017]]/Table1[[#This Row],[Total Assets 2017]], "x")</f>
        <v>0.45830792682926824</v>
      </c>
      <c r="AU224" s="3">
        <f xml:space="preserve"> IFERROR(Table1[[#This Row],[GP 2018]]/Table1[[#This Row],[Total Assets 2018]], "x")</f>
        <v>0.42576612081266563</v>
      </c>
      <c r="AV224" s="3">
        <f xml:space="preserve"> IFERROR(Table1[[#This Row],[GP 2019]]/Table1[[#This Row],[Total Assets 2019]], "x")</f>
        <v>0.41405269761606023</v>
      </c>
      <c r="AW224" s="3">
        <f xml:space="preserve"> IFERROR(Table1[[#This Row],[GP 2020]]/Table1[[#This Row],[Total Assets 2020]], "x")</f>
        <v>0.377111755142433</v>
      </c>
      <c r="AX224" s="3">
        <f xml:space="preserve"> IFERROR(Table1[[#This Row],[GP 2021]]/Table1[[#This Row],[Total Assets 2021]], "x")</f>
        <v>0.40635429181684685</v>
      </c>
      <c r="AY224" s="3">
        <f xml:space="preserve"> IFERROR(Table1[[#This Row],[GP TTM]]/Table1[[#This Row],[Total Assets TTM]], "x")</f>
        <v>0.38995369179315664</v>
      </c>
      <c r="BA224" s="3">
        <f xml:space="preserve"> IFERROR(ABS(Table1[[#This Row],[ROA 2013]]-Table1[[#This Row],[ROA 2012]]), "x")</f>
        <v>4.6863844919779241E-2</v>
      </c>
      <c r="BB224" s="3">
        <f xml:space="preserve"> IFERROR(ABS(Table1[[#This Row],[ROA 2014]]-Table1[[#This Row],[ROA 2013]]), "x")</f>
        <v>7.4612389399499768E-2</v>
      </c>
      <c r="BC224" s="3">
        <f xml:space="preserve"> IFERROR(ABS(Table1[[#This Row],[ROA 2015]]-Table1[[#This Row],[ROA 2014]]), "x")</f>
        <v>7.9511935940716927E-2</v>
      </c>
      <c r="BD224" s="3">
        <f xml:space="preserve"> IFERROR(ABS(Table1[[#This Row],[ROA 2016]]-Table1[[#This Row],[ROA 2015]]), "x")</f>
        <v>4.7424641913966004E-2</v>
      </c>
      <c r="BE224" s="3">
        <f xml:space="preserve"> IFERROR(ABS(Table1[[#This Row],[ROA 2017]]-Table1[[#This Row],[ROA 2016]]), "x")</f>
        <v>5.2611582357413533E-2</v>
      </c>
      <c r="BF224" s="3">
        <f xml:space="preserve"> IFERROR(ABS(Table1[[#This Row],[ROA 2018]]-Table1[[#This Row],[ROA 2017]]), "x")</f>
        <v>3.2541806016602615E-2</v>
      </c>
      <c r="BG224" s="3">
        <f xml:space="preserve"> IFERROR(ABS(Table1[[#This Row],[ROA 2019]]-Table1[[#This Row],[ROA 2018]]), "x")</f>
        <v>1.1713423196605399E-2</v>
      </c>
      <c r="BH224" s="3">
        <f xml:space="preserve"> IFERROR(ABS(Table1[[#This Row],[ROA 2020]]-Table1[[#This Row],[ROA 2019]]), "x")</f>
        <v>3.6940942473627225E-2</v>
      </c>
      <c r="BI224" s="3">
        <f xml:space="preserve"> IFERROR(ABS(Table1[[#This Row],[ROA 2021]]-Table1[[#This Row],[ROA 2020]]), "x")</f>
        <v>2.9242536674413844E-2</v>
      </c>
      <c r="BJ224" s="3">
        <f xml:space="preserve"> IFERROR(AVERAGE(Table1[[#This Row],[ROA 2013-2012]:[ROA 2021-2020]]), "x")</f>
        <v>4.5718122543624951E-2</v>
      </c>
      <c r="BK224" s="3">
        <f>IFERROR(AVERAGE(Table1[[#This Row],[ROA 2012]:[ROA 2021]]), "x")</f>
        <v>0.42573258981290396</v>
      </c>
      <c r="BN224" s="1">
        <f>SUM(Table1[[#This Row],[B/M Rank]:[ROA Rank]])</f>
        <v>0</v>
      </c>
    </row>
    <row r="225" spans="1:66" x14ac:dyDescent="0.25">
      <c r="A225" s="1" t="s">
        <v>679</v>
      </c>
      <c r="B225" s="1" t="s">
        <v>680</v>
      </c>
      <c r="C225" s="1" t="s">
        <v>429</v>
      </c>
      <c r="D225" s="1" t="s">
        <v>116</v>
      </c>
      <c r="E225" s="1" t="s">
        <v>102</v>
      </c>
      <c r="F225" s="1">
        <v>742.87</v>
      </c>
      <c r="G225" s="19"/>
      <c r="H225" s="19"/>
      <c r="I225" s="19"/>
      <c r="J225" s="19"/>
      <c r="K225" s="1"/>
      <c r="L225" s="19"/>
      <c r="M225" s="1">
        <v>2012</v>
      </c>
      <c r="N225" s="1">
        <v>102.7</v>
      </c>
      <c r="O225" s="1">
        <v>88.3</v>
      </c>
      <c r="P225" s="1">
        <v>86.1</v>
      </c>
      <c r="Q225" s="1">
        <v>84.3</v>
      </c>
      <c r="R225" s="1">
        <v>89.5</v>
      </c>
      <c r="S225" s="1">
        <v>91.2</v>
      </c>
      <c r="T225" s="1">
        <v>100.8</v>
      </c>
      <c r="U225" s="1">
        <v>99.5</v>
      </c>
      <c r="V225" s="1">
        <v>99.4</v>
      </c>
      <c r="W225" s="1">
        <v>162.6</v>
      </c>
      <c r="X225" s="1">
        <v>162.6</v>
      </c>
      <c r="Z225" s="3">
        <f xml:space="preserve"> IFERROR(AVEDEV(Table1[[#This Row],[GP 2012]:[GP 2021]]) / Table1[[#This Row],[Avg GP]], "x")</f>
        <v>0.12899243329350857</v>
      </c>
      <c r="AA225" s="2">
        <f xml:space="preserve"> IFERROR(AVERAGE(Table1[[#This Row],[GP 2012]:[GP 2021]]), "x")</f>
        <v>100.44</v>
      </c>
      <c r="AB225" s="11">
        <f>Table1[Equity]/Table1[Market Capital]</f>
        <v>0.38028187973669686</v>
      </c>
      <c r="AC225" s="1">
        <v>396.4</v>
      </c>
      <c r="AD225" s="1">
        <v>345.4</v>
      </c>
      <c r="AE225" s="1">
        <v>365.2</v>
      </c>
      <c r="AF225" s="1">
        <v>362.5</v>
      </c>
      <c r="AG225" s="1">
        <v>398.1</v>
      </c>
      <c r="AH225" s="1">
        <v>423.8</v>
      </c>
      <c r="AI225" s="1">
        <v>471.1</v>
      </c>
      <c r="AJ225" s="1">
        <v>587.4</v>
      </c>
      <c r="AK225" s="1">
        <v>574.4</v>
      </c>
      <c r="AL225" s="1">
        <v>797</v>
      </c>
      <c r="AM225" s="1">
        <v>797</v>
      </c>
      <c r="AN225" s="1">
        <v>282.5</v>
      </c>
      <c r="AO225" s="3">
        <f xml:space="preserve"> IFERROR(Table1[[#This Row],[GP 2012]]/Table1[[#This Row],[Total Assets 2012]], "x")</f>
        <v>0.25908173562058529</v>
      </c>
      <c r="AP225" s="3">
        <f xml:space="preserve"> IFERROR(Table1[[#This Row],[GP 2013]]/Table1[[#This Row],[Total Assets 2013]], "x")</f>
        <v>0.25564562825709325</v>
      </c>
      <c r="AQ225" s="3">
        <f xml:space="preserve"> IFERROR(Table1[[#This Row],[GP 2014]]/Table1[[#This Row],[Total Assets 2014]], "x")</f>
        <v>0.23576122672508215</v>
      </c>
      <c r="AR225" s="3">
        <f xml:space="preserve"> IFERROR(Table1[[#This Row],[GP 2015]]/Table1[[#This Row],[Total Assets 2015]], "x")</f>
        <v>0.23255172413793102</v>
      </c>
      <c r="AS225" s="3">
        <f xml:space="preserve"> IFERROR(Table1[[#This Row],[GP 2016]]/Table1[[#This Row],[Total Assets 2016]], "x")</f>
        <v>0.22481788495352925</v>
      </c>
      <c r="AT225" s="3">
        <f xml:space="preserve"> IFERROR(Table1[[#This Row],[GP 2017]]/Table1[[#This Row],[Total Assets 2017]], "x")</f>
        <v>0.21519584709768758</v>
      </c>
      <c r="AU225" s="3">
        <f xml:space="preserve"> IFERROR(Table1[[#This Row],[GP 2018]]/Table1[[#This Row],[Total Assets 2018]], "x")</f>
        <v>0.21396731054977711</v>
      </c>
      <c r="AV225" s="3">
        <f xml:space="preserve"> IFERROR(Table1[[#This Row],[GP 2019]]/Table1[[#This Row],[Total Assets 2019]], "x")</f>
        <v>0.16939053455907388</v>
      </c>
      <c r="AW225" s="3">
        <f xml:space="preserve"> IFERROR(Table1[[#This Row],[GP 2020]]/Table1[[#This Row],[Total Assets 2020]], "x")</f>
        <v>0.17305013927576604</v>
      </c>
      <c r="AX225" s="3">
        <f xml:space="preserve"> IFERROR(Table1[[#This Row],[GP 2021]]/Table1[[#This Row],[Total Assets 2021]], "x")</f>
        <v>0.20401505646173149</v>
      </c>
      <c r="AY225" s="3">
        <f xml:space="preserve"> IFERROR(Table1[[#This Row],[GP TTM]]/Table1[[#This Row],[Total Assets TTM]], "x")</f>
        <v>0.20401505646173149</v>
      </c>
      <c r="BA225" s="3">
        <f xml:space="preserve"> IFERROR(ABS(Table1[[#This Row],[ROA 2013]]-Table1[[#This Row],[ROA 2012]]), "x")</f>
        <v>3.4361073634920358E-3</v>
      </c>
      <c r="BB225" s="3">
        <f xml:space="preserve"> IFERROR(ABS(Table1[[#This Row],[ROA 2014]]-Table1[[#This Row],[ROA 2013]]), "x")</f>
        <v>1.9884401532011098E-2</v>
      </c>
      <c r="BC225" s="3">
        <f xml:space="preserve"> IFERROR(ABS(Table1[[#This Row],[ROA 2015]]-Table1[[#This Row],[ROA 2014]]), "x")</f>
        <v>3.2095025871511362E-3</v>
      </c>
      <c r="BD225" s="3">
        <f xml:space="preserve"> IFERROR(ABS(Table1[[#This Row],[ROA 2016]]-Table1[[#This Row],[ROA 2015]]), "x")</f>
        <v>7.733839184401764E-3</v>
      </c>
      <c r="BE225" s="3">
        <f xml:space="preserve"> IFERROR(ABS(Table1[[#This Row],[ROA 2017]]-Table1[[#This Row],[ROA 2016]]), "x")</f>
        <v>9.6220378558416753E-3</v>
      </c>
      <c r="BF225" s="3">
        <f xml:space="preserve"> IFERROR(ABS(Table1[[#This Row],[ROA 2018]]-Table1[[#This Row],[ROA 2017]]), "x")</f>
        <v>1.2285365479104693E-3</v>
      </c>
      <c r="BG225" s="3">
        <f xml:space="preserve"> IFERROR(ABS(Table1[[#This Row],[ROA 2019]]-Table1[[#This Row],[ROA 2018]]), "x")</f>
        <v>4.4576775990703227E-2</v>
      </c>
      <c r="BH225" s="3">
        <f xml:space="preserve"> IFERROR(ABS(Table1[[#This Row],[ROA 2020]]-Table1[[#This Row],[ROA 2019]]), "x")</f>
        <v>3.6596047166921608E-3</v>
      </c>
      <c r="BI225" s="3">
        <f xml:space="preserve"> IFERROR(ABS(Table1[[#This Row],[ROA 2021]]-Table1[[#This Row],[ROA 2020]]), "x")</f>
        <v>3.0964917185965446E-2</v>
      </c>
      <c r="BJ225" s="3">
        <f xml:space="preserve"> IFERROR(AVERAGE(Table1[[#This Row],[ROA 2013-2012]:[ROA 2021-2020]]), "x")</f>
        <v>1.3812858107129891E-2</v>
      </c>
      <c r="BK225" s="3">
        <f>IFERROR(AVERAGE(Table1[[#This Row],[ROA 2012]:[ROA 2021]]), "x")</f>
        <v>0.2183477087638257</v>
      </c>
      <c r="BN225" s="1">
        <f>SUM(Table1[[#This Row],[B/M Rank]:[ROA Rank]])</f>
        <v>0</v>
      </c>
    </row>
    <row r="226" spans="1:66" x14ac:dyDescent="0.25">
      <c r="A226" s="1" t="s">
        <v>546</v>
      </c>
      <c r="B226" s="1" t="s">
        <v>547</v>
      </c>
      <c r="C226" s="1" t="s">
        <v>186</v>
      </c>
      <c r="D226" s="1" t="s">
        <v>116</v>
      </c>
      <c r="E226" s="1" t="s">
        <v>102</v>
      </c>
      <c r="F226" s="1">
        <v>744.16</v>
      </c>
      <c r="G226" s="19"/>
      <c r="H226" s="19"/>
      <c r="I226" s="19"/>
      <c r="J226" s="19"/>
      <c r="K226" s="1"/>
      <c r="L226" s="19"/>
      <c r="M226" s="1">
        <v>2012</v>
      </c>
      <c r="N226" s="15">
        <v>1250.9000000000001</v>
      </c>
      <c r="O226" s="15">
        <v>1147.8</v>
      </c>
      <c r="P226" s="15">
        <v>1217.3</v>
      </c>
      <c r="Q226" s="15">
        <v>1190.0999999999999</v>
      </c>
      <c r="R226" s="15">
        <v>1265.5</v>
      </c>
      <c r="S226" s="15">
        <v>1270.8</v>
      </c>
      <c r="T226" s="15">
        <v>1282.5</v>
      </c>
      <c r="U226" s="15">
        <v>1158.3</v>
      </c>
      <c r="V226" s="15">
        <v>1049</v>
      </c>
      <c r="W226" s="15">
        <v>1895</v>
      </c>
      <c r="X226" s="15">
        <v>1988.6</v>
      </c>
      <c r="Z226" s="3">
        <f xml:space="preserve"> IFERROR(AVEDEV(Table1[[#This Row],[GP 2012]:[GP 2021]]) / Table1[[#This Row],[Avg GP]], "x")</f>
        <v>9.9324281853039181E-2</v>
      </c>
      <c r="AA226" s="2">
        <f xml:space="preserve"> IFERROR(AVERAGE(Table1[[#This Row],[GP 2012]:[GP 2021]]), "x")</f>
        <v>1272.72</v>
      </c>
      <c r="AB226" s="11">
        <f>Table1[Equity]/Table1[Market Capital]</f>
        <v>2.6385454740915932</v>
      </c>
      <c r="AC226" s="15">
        <v>3879.6</v>
      </c>
      <c r="AD226" s="15">
        <v>3594.7</v>
      </c>
      <c r="AE226" s="15">
        <v>3628.7</v>
      </c>
      <c r="AF226" s="15">
        <v>2841.3</v>
      </c>
      <c r="AG226" s="15">
        <v>2896.5</v>
      </c>
      <c r="AH226" s="15">
        <v>2886.4</v>
      </c>
      <c r="AI226" s="15">
        <v>3061.4</v>
      </c>
      <c r="AJ226" s="15">
        <v>2916.2</v>
      </c>
      <c r="AK226" s="15">
        <v>2613</v>
      </c>
      <c r="AL226" s="15">
        <v>3877.8</v>
      </c>
      <c r="AM226" s="15">
        <v>4425.7</v>
      </c>
      <c r="AN226" s="15">
        <v>1963.5</v>
      </c>
      <c r="AO226" s="3">
        <f xml:space="preserve"> IFERROR(Table1[[#This Row],[GP 2012]]/Table1[[#This Row],[Total Assets 2012]], "x")</f>
        <v>0.32243014743788023</v>
      </c>
      <c r="AP226" s="3">
        <f xml:space="preserve"> IFERROR(Table1[[#This Row],[GP 2013]]/Table1[[#This Row],[Total Assets 2013]], "x")</f>
        <v>0.3193034189223023</v>
      </c>
      <c r="AQ226" s="3">
        <f xml:space="preserve"> IFERROR(Table1[[#This Row],[GP 2014]]/Table1[[#This Row],[Total Assets 2014]], "x")</f>
        <v>0.33546449141565848</v>
      </c>
      <c r="AR226" s="3">
        <f xml:space="preserve"> IFERROR(Table1[[#This Row],[GP 2015]]/Table1[[#This Row],[Total Assets 2015]], "x")</f>
        <v>0.41885756519902856</v>
      </c>
      <c r="AS226" s="3">
        <f xml:space="preserve"> IFERROR(Table1[[#This Row],[GP 2016]]/Table1[[#This Row],[Total Assets 2016]], "x")</f>
        <v>0.43690661142758502</v>
      </c>
      <c r="AT226" s="3">
        <f xml:space="preserve"> IFERROR(Table1[[#This Row],[GP 2017]]/Table1[[#This Row],[Total Assets 2017]], "x")</f>
        <v>0.44027161862527714</v>
      </c>
      <c r="AU226" s="3">
        <f xml:space="preserve"> IFERROR(Table1[[#This Row],[GP 2018]]/Table1[[#This Row],[Total Assets 2018]], "x")</f>
        <v>0.41892598157705624</v>
      </c>
      <c r="AV226" s="3">
        <f xml:space="preserve"> IFERROR(Table1[[#This Row],[GP 2019]]/Table1[[#This Row],[Total Assets 2019]], "x")</f>
        <v>0.39719497976819151</v>
      </c>
      <c r="AW226" s="3">
        <f xml:space="preserve"> IFERROR(Table1[[#This Row],[GP 2020]]/Table1[[#This Row],[Total Assets 2020]], "x")</f>
        <v>0.40145426712590893</v>
      </c>
      <c r="AX226" s="3">
        <f xml:space="preserve"> IFERROR(Table1[[#This Row],[GP 2021]]/Table1[[#This Row],[Total Assets 2021]], "x")</f>
        <v>0.48867914797049872</v>
      </c>
      <c r="AY226" s="3">
        <f xml:space="preserve"> IFERROR(Table1[[#This Row],[GP TTM]]/Table1[[#This Row],[Total Assets TTM]], "x")</f>
        <v>0.44933004948369748</v>
      </c>
      <c r="BA226" s="3">
        <f xml:space="preserve"> IFERROR(ABS(Table1[[#This Row],[ROA 2013]]-Table1[[#This Row],[ROA 2012]]), "x")</f>
        <v>3.1267285155779367E-3</v>
      </c>
      <c r="BB226" s="3">
        <f xml:space="preserve"> IFERROR(ABS(Table1[[#This Row],[ROA 2014]]-Table1[[#This Row],[ROA 2013]]), "x")</f>
        <v>1.6161072493356188E-2</v>
      </c>
      <c r="BC226" s="3">
        <f xml:space="preserve"> IFERROR(ABS(Table1[[#This Row],[ROA 2015]]-Table1[[#This Row],[ROA 2014]]), "x")</f>
        <v>8.3393073783370075E-2</v>
      </c>
      <c r="BD226" s="3">
        <f xml:space="preserve"> IFERROR(ABS(Table1[[#This Row],[ROA 2016]]-Table1[[#This Row],[ROA 2015]]), "x")</f>
        <v>1.8049046228556465E-2</v>
      </c>
      <c r="BE226" s="3">
        <f xml:space="preserve"> IFERROR(ABS(Table1[[#This Row],[ROA 2017]]-Table1[[#This Row],[ROA 2016]]), "x")</f>
        <v>3.3650071976921159E-3</v>
      </c>
      <c r="BF226" s="3">
        <f xml:space="preserve"> IFERROR(ABS(Table1[[#This Row],[ROA 2018]]-Table1[[#This Row],[ROA 2017]]), "x")</f>
        <v>2.13456370482209E-2</v>
      </c>
      <c r="BG226" s="3">
        <f xml:space="preserve"> IFERROR(ABS(Table1[[#This Row],[ROA 2019]]-Table1[[#This Row],[ROA 2018]]), "x")</f>
        <v>2.1731001808864725E-2</v>
      </c>
      <c r="BH226" s="3">
        <f xml:space="preserve"> IFERROR(ABS(Table1[[#This Row],[ROA 2020]]-Table1[[#This Row],[ROA 2019]]), "x")</f>
        <v>4.2592873577174117E-3</v>
      </c>
      <c r="BI226" s="3">
        <f xml:space="preserve"> IFERROR(ABS(Table1[[#This Row],[ROA 2021]]-Table1[[#This Row],[ROA 2020]]), "x")</f>
        <v>8.7224880844589792E-2</v>
      </c>
      <c r="BJ226" s="3">
        <f xml:space="preserve"> IFERROR(AVERAGE(Table1[[#This Row],[ROA 2013-2012]:[ROA 2021-2020]]), "x")</f>
        <v>2.8739526141993956E-2</v>
      </c>
      <c r="BK226" s="3">
        <f>IFERROR(AVERAGE(Table1[[#This Row],[ROA 2012]:[ROA 2021]]), "x")</f>
        <v>0.39794882294693878</v>
      </c>
      <c r="BN226" s="1">
        <f>SUM(Table1[[#This Row],[B/M Rank]:[ROA Rank]])</f>
        <v>0</v>
      </c>
    </row>
    <row r="227" spans="1:66" x14ac:dyDescent="0.25">
      <c r="A227" s="1" t="s">
        <v>548</v>
      </c>
      <c r="B227" s="1" t="s">
        <v>549</v>
      </c>
      <c r="C227" s="1" t="s">
        <v>1046</v>
      </c>
      <c r="D227" s="1" t="s">
        <v>263</v>
      </c>
      <c r="E227" s="1" t="s">
        <v>102</v>
      </c>
      <c r="F227" s="1">
        <v>747.3</v>
      </c>
      <c r="G227" s="19"/>
      <c r="H227" s="19"/>
      <c r="I227" s="19"/>
      <c r="J227" s="19"/>
      <c r="K227" s="1"/>
      <c r="L227" s="19"/>
      <c r="M227" s="1">
        <v>2012</v>
      </c>
      <c r="N227" s="1">
        <v>42.1</v>
      </c>
      <c r="O227" s="1">
        <v>49</v>
      </c>
      <c r="P227" s="1">
        <v>59.8</v>
      </c>
      <c r="Q227" s="1">
        <v>74.599999999999994</v>
      </c>
      <c r="R227" s="1">
        <v>91.4</v>
      </c>
      <c r="S227" s="1">
        <v>118.4</v>
      </c>
      <c r="T227" s="1">
        <v>150.5</v>
      </c>
      <c r="U227" s="1">
        <v>167.5</v>
      </c>
      <c r="V227" s="1">
        <v>161.4</v>
      </c>
      <c r="W227" s="1">
        <v>175.3</v>
      </c>
      <c r="X227" s="1">
        <v>180.3</v>
      </c>
      <c r="Z227" s="3">
        <f xml:space="preserve"> IFERROR(AVEDEV(Table1[[#This Row],[GP 2012]:[GP 2021]]) / Table1[[#This Row],[Avg GP]], "x")</f>
        <v>0.41853211009174307</v>
      </c>
      <c r="AA227" s="2">
        <f xml:space="preserve"> IFERROR(AVERAGE(Table1[[#This Row],[GP 2012]:[GP 2021]]), "x")</f>
        <v>109</v>
      </c>
      <c r="AB227" s="11">
        <f>Table1[Equity]/Table1[Market Capital]</f>
        <v>0.2008564164324903</v>
      </c>
      <c r="AC227" s="1">
        <v>92.2</v>
      </c>
      <c r="AD227" s="1">
        <v>112.3</v>
      </c>
      <c r="AE227" s="1">
        <v>108.1</v>
      </c>
      <c r="AF227" s="1">
        <v>139.9</v>
      </c>
      <c r="AG227" s="1">
        <v>170.4</v>
      </c>
      <c r="AH227" s="1">
        <v>242.3</v>
      </c>
      <c r="AI227" s="1">
        <v>278.5</v>
      </c>
      <c r="AJ227" s="1">
        <v>297.3</v>
      </c>
      <c r="AK227" s="1">
        <v>341</v>
      </c>
      <c r="AL227" s="1">
        <v>378.2</v>
      </c>
      <c r="AM227" s="1">
        <v>411.1</v>
      </c>
      <c r="AN227" s="1">
        <v>150.1</v>
      </c>
      <c r="AO227" s="3">
        <f xml:space="preserve"> IFERROR(Table1[[#This Row],[GP 2012]]/Table1[[#This Row],[Total Assets 2012]], "x")</f>
        <v>0.45661605206073752</v>
      </c>
      <c r="AP227" s="3">
        <f xml:space="preserve"> IFERROR(Table1[[#This Row],[GP 2013]]/Table1[[#This Row],[Total Assets 2013]], "x")</f>
        <v>0.43633125556544972</v>
      </c>
      <c r="AQ227" s="3">
        <f xml:space="preserve"> IFERROR(Table1[[#This Row],[GP 2014]]/Table1[[#This Row],[Total Assets 2014]], "x")</f>
        <v>0.55319148936170215</v>
      </c>
      <c r="AR227" s="3">
        <f xml:space="preserve"> IFERROR(Table1[[#This Row],[GP 2015]]/Table1[[#This Row],[Total Assets 2015]], "x")</f>
        <v>0.53323802716225865</v>
      </c>
      <c r="AS227" s="3">
        <f xml:space="preserve"> IFERROR(Table1[[#This Row],[GP 2016]]/Table1[[#This Row],[Total Assets 2016]], "x")</f>
        <v>0.53638497652582162</v>
      </c>
      <c r="AT227" s="3">
        <f xml:space="preserve"> IFERROR(Table1[[#This Row],[GP 2017]]/Table1[[#This Row],[Total Assets 2017]], "x")</f>
        <v>0.48865043334709041</v>
      </c>
      <c r="AU227" s="3">
        <f xml:space="preserve"> IFERROR(Table1[[#This Row],[GP 2018]]/Table1[[#This Row],[Total Assets 2018]], "x")</f>
        <v>0.54039497307001794</v>
      </c>
      <c r="AV227" s="3">
        <f xml:space="preserve"> IFERROR(Table1[[#This Row],[GP 2019]]/Table1[[#This Row],[Total Assets 2019]], "x")</f>
        <v>0.5634039690548267</v>
      </c>
      <c r="AW227" s="3">
        <f xml:space="preserve"> IFERROR(Table1[[#This Row],[GP 2020]]/Table1[[#This Row],[Total Assets 2020]], "x")</f>
        <v>0.47331378299120236</v>
      </c>
      <c r="AX227" s="3">
        <f xml:space="preserve"> IFERROR(Table1[[#This Row],[GP 2021]]/Table1[[#This Row],[Total Assets 2021]], "x")</f>
        <v>0.46351136964569017</v>
      </c>
      <c r="AY227" s="3">
        <f xml:space="preserve"> IFERROR(Table1[[#This Row],[GP TTM]]/Table1[[#This Row],[Total Assets TTM]], "x")</f>
        <v>0.43857942106543418</v>
      </c>
      <c r="BA227" s="3">
        <f xml:space="preserve"> IFERROR(ABS(Table1[[#This Row],[ROA 2013]]-Table1[[#This Row],[ROA 2012]]), "x")</f>
        <v>2.0284796495287805E-2</v>
      </c>
      <c r="BB227" s="3">
        <f xml:space="preserve"> IFERROR(ABS(Table1[[#This Row],[ROA 2014]]-Table1[[#This Row],[ROA 2013]]), "x")</f>
        <v>0.11686023379625243</v>
      </c>
      <c r="BC227" s="3">
        <f xml:space="preserve"> IFERROR(ABS(Table1[[#This Row],[ROA 2015]]-Table1[[#This Row],[ROA 2014]]), "x")</f>
        <v>1.9953462199443495E-2</v>
      </c>
      <c r="BD227" s="3">
        <f xml:space="preserve"> IFERROR(ABS(Table1[[#This Row],[ROA 2016]]-Table1[[#This Row],[ROA 2015]]), "x")</f>
        <v>3.1469493635629675E-3</v>
      </c>
      <c r="BE227" s="3">
        <f xml:space="preserve"> IFERROR(ABS(Table1[[#This Row],[ROA 2017]]-Table1[[#This Row],[ROA 2016]]), "x")</f>
        <v>4.7734543178731215E-2</v>
      </c>
      <c r="BF227" s="3">
        <f xml:space="preserve"> IFERROR(ABS(Table1[[#This Row],[ROA 2018]]-Table1[[#This Row],[ROA 2017]]), "x")</f>
        <v>5.1744539722927529E-2</v>
      </c>
      <c r="BG227" s="3">
        <f xml:space="preserve"> IFERROR(ABS(Table1[[#This Row],[ROA 2019]]-Table1[[#This Row],[ROA 2018]]), "x")</f>
        <v>2.3008995984808767E-2</v>
      </c>
      <c r="BH227" s="3">
        <f xml:space="preserve"> IFERROR(ABS(Table1[[#This Row],[ROA 2020]]-Table1[[#This Row],[ROA 2019]]), "x")</f>
        <v>9.0090186063624345E-2</v>
      </c>
      <c r="BI227" s="3">
        <f xml:space="preserve"> IFERROR(ABS(Table1[[#This Row],[ROA 2021]]-Table1[[#This Row],[ROA 2020]]), "x")</f>
        <v>9.8024133455121842E-3</v>
      </c>
      <c r="BJ227" s="3">
        <f xml:space="preserve"> IFERROR(AVERAGE(Table1[[#This Row],[ROA 2013-2012]:[ROA 2021-2020]]), "x")</f>
        <v>4.2514013350016748E-2</v>
      </c>
      <c r="BK227" s="3">
        <f>IFERROR(AVERAGE(Table1[[#This Row],[ROA 2012]:[ROA 2021]]), "x")</f>
        <v>0.50450363287847977</v>
      </c>
      <c r="BN227" s="1">
        <f>SUM(Table1[[#This Row],[B/M Rank]:[ROA Rank]])</f>
        <v>0</v>
      </c>
    </row>
    <row r="228" spans="1:66" x14ac:dyDescent="0.25">
      <c r="A228" s="1" t="s">
        <v>550</v>
      </c>
      <c r="B228" s="1" t="s">
        <v>1050</v>
      </c>
      <c r="C228" s="1" t="s">
        <v>127</v>
      </c>
      <c r="D228" s="1" t="s">
        <v>11</v>
      </c>
      <c r="E228" s="1" t="s">
        <v>102</v>
      </c>
      <c r="F228" s="1">
        <v>751.18</v>
      </c>
      <c r="G228" s="19"/>
      <c r="H228" s="19"/>
      <c r="I228" s="19"/>
      <c r="J228" s="19"/>
      <c r="K228" s="1"/>
      <c r="L228" s="19"/>
      <c r="M228" s="1">
        <v>2012</v>
      </c>
      <c r="N228" s="1">
        <v>65.2</v>
      </c>
      <c r="O228" s="1">
        <v>57.1</v>
      </c>
      <c r="P228" s="1">
        <v>63.8</v>
      </c>
      <c r="Q228" s="1">
        <v>62.9</v>
      </c>
      <c r="R228" s="1">
        <v>59.6</v>
      </c>
      <c r="S228" s="1">
        <v>63.9</v>
      </c>
      <c r="T228" s="1">
        <v>74.5</v>
      </c>
      <c r="U228" s="1">
        <v>87</v>
      </c>
      <c r="V228" s="1">
        <v>86.5</v>
      </c>
      <c r="W228" s="1">
        <v>91.1</v>
      </c>
      <c r="X228" s="1">
        <v>93.4</v>
      </c>
      <c r="Z228" s="3">
        <f xml:space="preserve"> IFERROR(AVEDEV(Table1[[#This Row],[GP 2012]:[GP 2021]]) / Table1[[#This Row],[Avg GP]], "x")</f>
        <v>0.15306351883080382</v>
      </c>
      <c r="AA228" s="2">
        <f xml:space="preserve"> IFERROR(AVERAGE(Table1[[#This Row],[GP 2012]:[GP 2021]]), "x")</f>
        <v>71.16</v>
      </c>
      <c r="AB228" s="11">
        <f>Table1[Equity]/Table1[Market Capital]</f>
        <v>0.26704651348544955</v>
      </c>
      <c r="AC228" s="1">
        <v>164.4</v>
      </c>
      <c r="AD228" s="1">
        <v>178.4</v>
      </c>
      <c r="AE228" s="1">
        <v>187.3</v>
      </c>
      <c r="AF228" s="1">
        <v>196.7</v>
      </c>
      <c r="AG228" s="1">
        <v>199.5</v>
      </c>
      <c r="AH228" s="1">
        <v>217</v>
      </c>
      <c r="AI228" s="1">
        <v>229.1</v>
      </c>
      <c r="AJ228" s="1">
        <v>274.2</v>
      </c>
      <c r="AK228" s="1">
        <v>289.39999999999998</v>
      </c>
      <c r="AL228" s="1">
        <v>347.7</v>
      </c>
      <c r="AM228" s="1">
        <v>360.2</v>
      </c>
      <c r="AN228" s="1">
        <v>200.6</v>
      </c>
      <c r="AO228" s="3">
        <f xml:space="preserve"> IFERROR(Table1[[#This Row],[GP 2012]]/Table1[[#This Row],[Total Assets 2012]], "x")</f>
        <v>0.39659367396593675</v>
      </c>
      <c r="AP228" s="3">
        <f xml:space="preserve"> IFERROR(Table1[[#This Row],[GP 2013]]/Table1[[#This Row],[Total Assets 2013]], "x")</f>
        <v>0.32006726457399104</v>
      </c>
      <c r="AQ228" s="3">
        <f xml:space="preserve"> IFERROR(Table1[[#This Row],[GP 2014]]/Table1[[#This Row],[Total Assets 2014]], "x")</f>
        <v>0.34063000533902826</v>
      </c>
      <c r="AR228" s="3">
        <f xml:space="preserve"> IFERROR(Table1[[#This Row],[GP 2015]]/Table1[[#This Row],[Total Assets 2015]], "x")</f>
        <v>0.31977630910015253</v>
      </c>
      <c r="AS228" s="3">
        <f xml:space="preserve"> IFERROR(Table1[[#This Row],[GP 2016]]/Table1[[#This Row],[Total Assets 2016]], "x")</f>
        <v>0.29874686716791982</v>
      </c>
      <c r="AT228" s="3">
        <f xml:space="preserve"> IFERROR(Table1[[#This Row],[GP 2017]]/Table1[[#This Row],[Total Assets 2017]], "x")</f>
        <v>0.2944700460829493</v>
      </c>
      <c r="AU228" s="3">
        <f xml:space="preserve"> IFERROR(Table1[[#This Row],[GP 2018]]/Table1[[#This Row],[Total Assets 2018]], "x")</f>
        <v>0.32518550851156702</v>
      </c>
      <c r="AV228" s="3">
        <f xml:space="preserve"> IFERROR(Table1[[#This Row],[GP 2019]]/Table1[[#This Row],[Total Assets 2019]], "x")</f>
        <v>0.31728665207877466</v>
      </c>
      <c r="AW228" s="3">
        <f xml:space="preserve"> IFERROR(Table1[[#This Row],[GP 2020]]/Table1[[#This Row],[Total Assets 2020]], "x")</f>
        <v>0.29889426399447133</v>
      </c>
      <c r="AX228" s="3">
        <f xml:space="preserve"> IFERROR(Table1[[#This Row],[GP 2021]]/Table1[[#This Row],[Total Assets 2021]], "x")</f>
        <v>0.26200747771067012</v>
      </c>
      <c r="AY228" s="3">
        <f xml:space="preserve"> IFERROR(Table1[[#This Row],[GP TTM]]/Table1[[#This Row],[Total Assets TTM]], "x")</f>
        <v>0.25930038867295951</v>
      </c>
      <c r="BA228" s="3">
        <f xml:space="preserve"> IFERROR(ABS(Table1[[#This Row],[ROA 2013]]-Table1[[#This Row],[ROA 2012]]), "x")</f>
        <v>7.6526409391945716E-2</v>
      </c>
      <c r="BB228" s="3">
        <f xml:space="preserve"> IFERROR(ABS(Table1[[#This Row],[ROA 2014]]-Table1[[#This Row],[ROA 2013]]), "x")</f>
        <v>2.0562740765037224E-2</v>
      </c>
      <c r="BC228" s="3">
        <f xml:space="preserve"> IFERROR(ABS(Table1[[#This Row],[ROA 2015]]-Table1[[#This Row],[ROA 2014]]), "x")</f>
        <v>2.085369623887573E-2</v>
      </c>
      <c r="BD228" s="3">
        <f xml:space="preserve"> IFERROR(ABS(Table1[[#This Row],[ROA 2016]]-Table1[[#This Row],[ROA 2015]]), "x")</f>
        <v>2.1029441932232718E-2</v>
      </c>
      <c r="BE228" s="3">
        <f xml:space="preserve"> IFERROR(ABS(Table1[[#This Row],[ROA 2017]]-Table1[[#This Row],[ROA 2016]]), "x")</f>
        <v>4.2768210849705168E-3</v>
      </c>
      <c r="BF228" s="3">
        <f xml:space="preserve"> IFERROR(ABS(Table1[[#This Row],[ROA 2018]]-Table1[[#This Row],[ROA 2017]]), "x")</f>
        <v>3.0715462428617724E-2</v>
      </c>
      <c r="BG228" s="3">
        <f xml:space="preserve"> IFERROR(ABS(Table1[[#This Row],[ROA 2019]]-Table1[[#This Row],[ROA 2018]]), "x")</f>
        <v>7.8988564327923672E-3</v>
      </c>
      <c r="BH228" s="3">
        <f xml:space="preserve"> IFERROR(ABS(Table1[[#This Row],[ROA 2020]]-Table1[[#This Row],[ROA 2019]]), "x")</f>
        <v>1.8392388084303324E-2</v>
      </c>
      <c r="BI228" s="3">
        <f xml:space="preserve"> IFERROR(ABS(Table1[[#This Row],[ROA 2021]]-Table1[[#This Row],[ROA 2020]]), "x")</f>
        <v>3.6886786283801209E-2</v>
      </c>
      <c r="BJ228" s="3">
        <f xml:space="preserve"> IFERROR(AVERAGE(Table1[[#This Row],[ROA 2013-2012]:[ROA 2021-2020]]), "x")</f>
        <v>2.6349178071397392E-2</v>
      </c>
      <c r="BK228" s="3">
        <f>IFERROR(AVERAGE(Table1[[#This Row],[ROA 2012]:[ROA 2021]]), "x")</f>
        <v>0.31736580685254612</v>
      </c>
      <c r="BN228" s="1">
        <f>SUM(Table1[[#This Row],[B/M Rank]:[ROA Rank]])</f>
        <v>0</v>
      </c>
    </row>
    <row r="229" spans="1:66" x14ac:dyDescent="0.25">
      <c r="A229" s="1" t="s">
        <v>551</v>
      </c>
      <c r="B229" s="1" t="s">
        <v>552</v>
      </c>
      <c r="C229" s="1" t="s">
        <v>115</v>
      </c>
      <c r="D229" s="1" t="s">
        <v>116</v>
      </c>
      <c r="E229" s="1" t="s">
        <v>102</v>
      </c>
      <c r="F229" s="1">
        <v>757.47</v>
      </c>
      <c r="G229" s="19"/>
      <c r="H229" s="19"/>
      <c r="I229" s="19"/>
      <c r="J229" s="19"/>
      <c r="K229" s="1"/>
      <c r="L229" s="19"/>
      <c r="M229" s="1">
        <v>2012</v>
      </c>
      <c r="N229" s="1">
        <v>452.9</v>
      </c>
      <c r="O229" s="1">
        <v>264.60000000000002</v>
      </c>
      <c r="P229" s="1">
        <v>221</v>
      </c>
      <c r="Q229" s="1">
        <v>140.1</v>
      </c>
      <c r="R229" s="1">
        <v>136.9</v>
      </c>
      <c r="S229" s="1">
        <v>176.1</v>
      </c>
      <c r="T229" s="1">
        <v>208.4</v>
      </c>
      <c r="U229" s="1">
        <v>207.8</v>
      </c>
      <c r="V229" s="1">
        <v>180.3</v>
      </c>
      <c r="W229" s="1">
        <v>210.3</v>
      </c>
      <c r="X229" s="1">
        <v>212.3</v>
      </c>
      <c r="Z229" s="3">
        <f xml:space="preserve"> IFERROR(AVEDEV(Table1[[#This Row],[GP 2012]:[GP 2021]]) / Table1[[#This Row],[Avg GP]], "x")</f>
        <v>0.25380276564774379</v>
      </c>
      <c r="AA229" s="2">
        <f xml:space="preserve"> IFERROR(AVERAGE(Table1[[#This Row],[GP 2012]:[GP 2021]]), "x")</f>
        <v>219.84</v>
      </c>
      <c r="AB229" s="11">
        <f>Table1[Equity]/Table1[Market Capital]</f>
        <v>0.57111172719711678</v>
      </c>
      <c r="AC229" s="15">
        <v>2559.6999999999998</v>
      </c>
      <c r="AD229" s="15">
        <v>2059.1</v>
      </c>
      <c r="AE229" s="15">
        <v>2170.3000000000002</v>
      </c>
      <c r="AF229" s="15">
        <v>1856.1</v>
      </c>
      <c r="AG229" s="15">
        <v>1899.2</v>
      </c>
      <c r="AH229" s="15">
        <v>1541.7</v>
      </c>
      <c r="AI229" s="15">
        <v>1585.1</v>
      </c>
      <c r="AJ229" s="15">
        <v>1504.8</v>
      </c>
      <c r="AK229" s="15">
        <v>1258.8</v>
      </c>
      <c r="AL229" s="15">
        <v>1376.3</v>
      </c>
      <c r="AM229" s="15">
        <v>1383.6</v>
      </c>
      <c r="AN229" s="1">
        <v>432.6</v>
      </c>
      <c r="AO229" s="3">
        <f xml:space="preserve"> IFERROR(Table1[[#This Row],[GP 2012]]/Table1[[#This Row],[Total Assets 2012]], "x")</f>
        <v>0.1769347970465289</v>
      </c>
      <c r="AP229" s="3">
        <f xml:space="preserve"> IFERROR(Table1[[#This Row],[GP 2013]]/Table1[[#This Row],[Total Assets 2013]], "x")</f>
        <v>0.12850274391724542</v>
      </c>
      <c r="AQ229" s="3">
        <f xml:space="preserve"> IFERROR(Table1[[#This Row],[GP 2014]]/Table1[[#This Row],[Total Assets 2014]], "x")</f>
        <v>0.10182924019720775</v>
      </c>
      <c r="AR229" s="3">
        <f xml:space="preserve"> IFERROR(Table1[[#This Row],[GP 2015]]/Table1[[#This Row],[Total Assets 2015]], "x")</f>
        <v>7.5480846937126228E-2</v>
      </c>
      <c r="AS229" s="3">
        <f xml:space="preserve"> IFERROR(Table1[[#This Row],[GP 2016]]/Table1[[#This Row],[Total Assets 2016]], "x")</f>
        <v>7.2082982308340357E-2</v>
      </c>
      <c r="AT229" s="3">
        <f xml:space="preserve"> IFERROR(Table1[[#This Row],[GP 2017]]/Table1[[#This Row],[Total Assets 2017]], "x")</f>
        <v>0.11422455730686903</v>
      </c>
      <c r="AU229" s="3">
        <f xml:space="preserve"> IFERROR(Table1[[#This Row],[GP 2018]]/Table1[[#This Row],[Total Assets 2018]], "x")</f>
        <v>0.13147435493028833</v>
      </c>
      <c r="AV229" s="3">
        <f xml:space="preserve"> IFERROR(Table1[[#This Row],[GP 2019]]/Table1[[#This Row],[Total Assets 2019]], "x")</f>
        <v>0.13809144072301968</v>
      </c>
      <c r="AW229" s="3">
        <f xml:space="preserve"> IFERROR(Table1[[#This Row],[GP 2020]]/Table1[[#This Row],[Total Assets 2020]], "x")</f>
        <v>0.14323164918970449</v>
      </c>
      <c r="AX229" s="3">
        <f xml:space="preserve"> IFERROR(Table1[[#This Row],[GP 2021]]/Table1[[#This Row],[Total Assets 2021]], "x")</f>
        <v>0.15280098815665191</v>
      </c>
      <c r="AY229" s="3">
        <f xml:space="preserve"> IFERROR(Table1[[#This Row],[GP TTM]]/Table1[[#This Row],[Total Assets TTM]], "x")</f>
        <v>0.15344030066493208</v>
      </c>
      <c r="BA229" s="3">
        <f xml:space="preserve"> IFERROR(ABS(Table1[[#This Row],[ROA 2013]]-Table1[[#This Row],[ROA 2012]]), "x")</f>
        <v>4.8432053129283476E-2</v>
      </c>
      <c r="BB229" s="3">
        <f xml:space="preserve"> IFERROR(ABS(Table1[[#This Row],[ROA 2014]]-Table1[[#This Row],[ROA 2013]]), "x")</f>
        <v>2.667350372003767E-2</v>
      </c>
      <c r="BC229" s="3">
        <f xml:space="preserve"> IFERROR(ABS(Table1[[#This Row],[ROA 2015]]-Table1[[#This Row],[ROA 2014]]), "x")</f>
        <v>2.6348393260081523E-2</v>
      </c>
      <c r="BD229" s="3">
        <f xml:space="preserve"> IFERROR(ABS(Table1[[#This Row],[ROA 2016]]-Table1[[#This Row],[ROA 2015]]), "x")</f>
        <v>3.397864628785871E-3</v>
      </c>
      <c r="BE229" s="3">
        <f xml:space="preserve"> IFERROR(ABS(Table1[[#This Row],[ROA 2017]]-Table1[[#This Row],[ROA 2016]]), "x")</f>
        <v>4.2141574998528677E-2</v>
      </c>
      <c r="BF229" s="3">
        <f xml:space="preserve"> IFERROR(ABS(Table1[[#This Row],[ROA 2018]]-Table1[[#This Row],[ROA 2017]]), "x")</f>
        <v>1.72497976234193E-2</v>
      </c>
      <c r="BG229" s="3">
        <f xml:space="preserve"> IFERROR(ABS(Table1[[#This Row],[ROA 2019]]-Table1[[#This Row],[ROA 2018]]), "x")</f>
        <v>6.6170857927313476E-3</v>
      </c>
      <c r="BH229" s="3">
        <f xml:space="preserve"> IFERROR(ABS(Table1[[#This Row],[ROA 2020]]-Table1[[#This Row],[ROA 2019]]), "x")</f>
        <v>5.1402084666848091E-3</v>
      </c>
      <c r="BI229" s="3">
        <f xml:space="preserve"> IFERROR(ABS(Table1[[#This Row],[ROA 2021]]-Table1[[#This Row],[ROA 2020]]), "x")</f>
        <v>9.5693389669474216E-3</v>
      </c>
      <c r="BJ229" s="3">
        <f xml:space="preserve"> IFERROR(AVERAGE(Table1[[#This Row],[ROA 2013-2012]:[ROA 2021-2020]]), "x")</f>
        <v>2.0618868954055566E-2</v>
      </c>
      <c r="BK229" s="3">
        <f>IFERROR(AVERAGE(Table1[[#This Row],[ROA 2012]:[ROA 2021]]), "x")</f>
        <v>0.1234653600712982</v>
      </c>
      <c r="BN229" s="1">
        <f>SUM(Table1[[#This Row],[B/M Rank]:[ROA Rank]])</f>
        <v>0</v>
      </c>
    </row>
    <row r="230" spans="1:66" x14ac:dyDescent="0.25">
      <c r="A230" s="1" t="s">
        <v>874</v>
      </c>
      <c r="B230" s="1" t="s">
        <v>875</v>
      </c>
      <c r="C230" s="1" t="s">
        <v>812</v>
      </c>
      <c r="D230" s="1" t="s">
        <v>139</v>
      </c>
      <c r="E230" s="1" t="s">
        <v>102</v>
      </c>
      <c r="F230" s="1">
        <v>779.39</v>
      </c>
      <c r="G230" s="19"/>
      <c r="H230" s="19"/>
      <c r="I230" s="19"/>
      <c r="J230" s="19"/>
      <c r="K230" s="1"/>
      <c r="L230" s="19"/>
      <c r="M230" s="1">
        <v>2012</v>
      </c>
      <c r="N230" s="1">
        <v>170.6</v>
      </c>
      <c r="O230" s="1">
        <v>143.9</v>
      </c>
      <c r="P230" s="1">
        <v>161.4</v>
      </c>
      <c r="Q230" s="1">
        <v>61.1</v>
      </c>
      <c r="R230" s="1">
        <v>3.5</v>
      </c>
      <c r="S230" s="1">
        <v>94.9</v>
      </c>
      <c r="T230" s="1">
        <v>145.6</v>
      </c>
      <c r="U230" s="1">
        <v>132.6</v>
      </c>
      <c r="V230" s="1">
        <v>66.099999999999994</v>
      </c>
      <c r="W230" s="1">
        <v>76</v>
      </c>
      <c r="X230" s="1">
        <v>93.3</v>
      </c>
      <c r="Z230" s="3">
        <f xml:space="preserve"> IFERROR(AVEDEV(Table1[[#This Row],[GP 2012]:[GP 2021]]) / Table1[[#This Row],[Avg GP]], "x")</f>
        <v>0.42862555650279432</v>
      </c>
      <c r="AA230" s="2">
        <f xml:space="preserve"> IFERROR(AVERAGE(Table1[[#This Row],[GP 2012]:[GP 2021]]), "x")</f>
        <v>105.57000000000001</v>
      </c>
      <c r="AB230" s="11">
        <f>Table1[Equity]/Table1[Market Capital]</f>
        <v>0.46254121813212901</v>
      </c>
      <c r="AC230" s="1">
        <v>698.4</v>
      </c>
      <c r="AD230" s="1">
        <v>703.5</v>
      </c>
      <c r="AE230" s="1">
        <v>800.4</v>
      </c>
      <c r="AF230" s="1">
        <v>740.5</v>
      </c>
      <c r="AG230" s="1">
        <v>802.1</v>
      </c>
      <c r="AH230" s="1">
        <v>750.2</v>
      </c>
      <c r="AI230" s="1">
        <v>878</v>
      </c>
      <c r="AJ230" s="1">
        <v>874.6</v>
      </c>
      <c r="AK230" s="1">
        <v>777.9</v>
      </c>
      <c r="AL230" s="1">
        <v>805.6</v>
      </c>
      <c r="AM230" s="1">
        <v>841.2</v>
      </c>
      <c r="AN230" s="1">
        <v>360.5</v>
      </c>
      <c r="AO230" s="3">
        <f xml:space="preserve"> IFERROR(Table1[[#This Row],[GP 2012]]/Table1[[#This Row],[Total Assets 2012]], "x")</f>
        <v>0.24427262313860251</v>
      </c>
      <c r="AP230" s="3">
        <f xml:space="preserve"> IFERROR(Table1[[#This Row],[GP 2013]]/Table1[[#This Row],[Total Assets 2013]], "x")</f>
        <v>0.20454868514570007</v>
      </c>
      <c r="AQ230" s="3">
        <f xml:space="preserve"> IFERROR(Table1[[#This Row],[GP 2014]]/Table1[[#This Row],[Total Assets 2014]], "x")</f>
        <v>0.20164917541229388</v>
      </c>
      <c r="AR230" s="3">
        <f xml:space="preserve"> IFERROR(Table1[[#This Row],[GP 2015]]/Table1[[#This Row],[Total Assets 2015]], "x")</f>
        <v>8.2511816340310601E-2</v>
      </c>
      <c r="AS230" s="3">
        <f xml:space="preserve"> IFERROR(Table1[[#This Row],[GP 2016]]/Table1[[#This Row],[Total Assets 2016]], "x")</f>
        <v>4.3635456925570377E-3</v>
      </c>
      <c r="AT230" s="3">
        <f xml:space="preserve"> IFERROR(Table1[[#This Row],[GP 2017]]/Table1[[#This Row],[Total Assets 2017]], "x")</f>
        <v>0.12649960010663822</v>
      </c>
      <c r="AU230" s="3">
        <f xml:space="preserve"> IFERROR(Table1[[#This Row],[GP 2018]]/Table1[[#This Row],[Total Assets 2018]], "x")</f>
        <v>0.16583143507972664</v>
      </c>
      <c r="AV230" s="3">
        <f xml:space="preserve"> IFERROR(Table1[[#This Row],[GP 2019]]/Table1[[#This Row],[Total Assets 2019]], "x")</f>
        <v>0.15161216556139948</v>
      </c>
      <c r="AW230" s="3">
        <f xml:space="preserve"> IFERROR(Table1[[#This Row],[GP 2020]]/Table1[[#This Row],[Total Assets 2020]], "x")</f>
        <v>8.4972361486052181E-2</v>
      </c>
      <c r="AX230" s="3">
        <f xml:space="preserve"> IFERROR(Table1[[#This Row],[GP 2021]]/Table1[[#This Row],[Total Assets 2021]], "x")</f>
        <v>9.4339622641509427E-2</v>
      </c>
      <c r="AY230" s="3">
        <f xml:space="preserve"> IFERROR(Table1[[#This Row],[GP TTM]]/Table1[[#This Row],[Total Assets TTM]], "x")</f>
        <v>0.11091298145506419</v>
      </c>
      <c r="BA230" s="3">
        <f xml:space="preserve"> IFERROR(ABS(Table1[[#This Row],[ROA 2013]]-Table1[[#This Row],[ROA 2012]]), "x")</f>
        <v>3.9723937992902442E-2</v>
      </c>
      <c r="BB230" s="3">
        <f xml:space="preserve"> IFERROR(ABS(Table1[[#This Row],[ROA 2014]]-Table1[[#This Row],[ROA 2013]]), "x")</f>
        <v>2.8995097334061914E-3</v>
      </c>
      <c r="BC230" s="3">
        <f xml:space="preserve"> IFERROR(ABS(Table1[[#This Row],[ROA 2015]]-Table1[[#This Row],[ROA 2014]]), "x")</f>
        <v>0.11913735907198328</v>
      </c>
      <c r="BD230" s="3">
        <f xml:space="preserve"> IFERROR(ABS(Table1[[#This Row],[ROA 2016]]-Table1[[#This Row],[ROA 2015]]), "x")</f>
        <v>7.8148270647753565E-2</v>
      </c>
      <c r="BE230" s="3">
        <f xml:space="preserve"> IFERROR(ABS(Table1[[#This Row],[ROA 2017]]-Table1[[#This Row],[ROA 2016]]), "x")</f>
        <v>0.12213605441408118</v>
      </c>
      <c r="BF230" s="3">
        <f xml:space="preserve"> IFERROR(ABS(Table1[[#This Row],[ROA 2018]]-Table1[[#This Row],[ROA 2017]]), "x")</f>
        <v>3.9331834973088425E-2</v>
      </c>
      <c r="BG230" s="3">
        <f xml:space="preserve"> IFERROR(ABS(Table1[[#This Row],[ROA 2019]]-Table1[[#This Row],[ROA 2018]]), "x")</f>
        <v>1.4219269518327166E-2</v>
      </c>
      <c r="BH230" s="3">
        <f xml:space="preserve"> IFERROR(ABS(Table1[[#This Row],[ROA 2020]]-Table1[[#This Row],[ROA 2019]]), "x")</f>
        <v>6.6639804075347295E-2</v>
      </c>
      <c r="BI230" s="3">
        <f xml:space="preserve"> IFERROR(ABS(Table1[[#This Row],[ROA 2021]]-Table1[[#This Row],[ROA 2020]]), "x")</f>
        <v>9.367261155457246E-3</v>
      </c>
      <c r="BJ230" s="3">
        <f xml:space="preserve"> IFERROR(AVERAGE(Table1[[#This Row],[ROA 2013-2012]:[ROA 2021-2020]]), "x")</f>
        <v>5.4622589064705213E-2</v>
      </c>
      <c r="BK230" s="3">
        <f>IFERROR(AVERAGE(Table1[[#This Row],[ROA 2012]:[ROA 2021]]), "x")</f>
        <v>0.13606010306047903</v>
      </c>
      <c r="BN230" s="1">
        <f>SUM(Table1[[#This Row],[B/M Rank]:[ROA Rank]])</f>
        <v>0</v>
      </c>
    </row>
    <row r="231" spans="1:66" x14ac:dyDescent="0.25">
      <c r="A231" s="1" t="s">
        <v>553</v>
      </c>
      <c r="B231" s="1" t="s">
        <v>554</v>
      </c>
      <c r="C231" s="1" t="s">
        <v>1040</v>
      </c>
      <c r="D231" s="1" t="s">
        <v>130</v>
      </c>
      <c r="E231" s="1" t="s">
        <v>102</v>
      </c>
      <c r="F231" s="1">
        <v>785.61</v>
      </c>
      <c r="G231" s="19"/>
      <c r="H231" s="19"/>
      <c r="I231" s="19"/>
      <c r="J231" s="19"/>
      <c r="K231" s="1"/>
      <c r="L231" s="19"/>
      <c r="M231" s="1">
        <v>2012</v>
      </c>
      <c r="N231" s="1">
        <v>0.6</v>
      </c>
      <c r="O231" s="1">
        <v>14.8</v>
      </c>
      <c r="P231" s="1">
        <v>36.9</v>
      </c>
      <c r="Q231" s="1">
        <v>114.7</v>
      </c>
      <c r="R231" s="1">
        <v>119.2</v>
      </c>
      <c r="S231" s="1">
        <v>126.6</v>
      </c>
      <c r="T231" s="1">
        <v>215.2</v>
      </c>
      <c r="U231" s="1">
        <v>218.5</v>
      </c>
      <c r="V231" s="1">
        <v>217.4</v>
      </c>
      <c r="W231" s="1">
        <v>191.5</v>
      </c>
      <c r="X231" s="1">
        <v>172.1</v>
      </c>
      <c r="Z231" s="3">
        <f xml:space="preserve"> IFERROR(AVEDEV(Table1[[#This Row],[GP 2012]:[GP 2021]]) / Table1[[#This Row],[Avg GP]], "x")</f>
        <v>0.54404970527321972</v>
      </c>
      <c r="AA231" s="2">
        <f xml:space="preserve"> IFERROR(AVERAGE(Table1[[#This Row],[GP 2012]:[GP 2021]]), "x")</f>
        <v>125.54</v>
      </c>
      <c r="AB231" s="11">
        <f>Table1[Equity]/Table1[Market Capital]</f>
        <v>2.6695179542011935</v>
      </c>
      <c r="AC231" s="1">
        <v>43.8</v>
      </c>
      <c r="AD231" s="1">
        <v>460.9</v>
      </c>
      <c r="AE231" s="15">
        <v>1416.5</v>
      </c>
      <c r="AF231" s="15">
        <v>3076.2</v>
      </c>
      <c r="AG231" s="15">
        <v>3430.5</v>
      </c>
      <c r="AH231" s="15">
        <v>3779</v>
      </c>
      <c r="AI231" s="15">
        <v>5856.6</v>
      </c>
      <c r="AJ231" s="15">
        <v>10681.7</v>
      </c>
      <c r="AK231" s="15">
        <v>6292.3</v>
      </c>
      <c r="AL231" s="15">
        <v>5584.7</v>
      </c>
      <c r="AM231" s="15">
        <v>5415.7</v>
      </c>
      <c r="AN231" s="15">
        <v>2097.1999999999998</v>
      </c>
      <c r="AO231" s="3">
        <f xml:space="preserve"> IFERROR(Table1[[#This Row],[GP 2012]]/Table1[[#This Row],[Total Assets 2012]], "x")</f>
        <v>1.3698630136986302E-2</v>
      </c>
      <c r="AP231" s="3">
        <f xml:space="preserve"> IFERROR(Table1[[#This Row],[GP 2013]]/Table1[[#This Row],[Total Assets 2013]], "x")</f>
        <v>3.2111087003688442E-2</v>
      </c>
      <c r="AQ231" s="3">
        <f xml:space="preserve"> IFERROR(Table1[[#This Row],[GP 2014]]/Table1[[#This Row],[Total Assets 2014]], "x")</f>
        <v>2.6050123543946344E-2</v>
      </c>
      <c r="AR231" s="3">
        <f xml:space="preserve"> IFERROR(Table1[[#This Row],[GP 2015]]/Table1[[#This Row],[Total Assets 2015]], "x")</f>
        <v>3.7286262271633834E-2</v>
      </c>
      <c r="AS231" s="3">
        <f xml:space="preserve"> IFERROR(Table1[[#This Row],[GP 2016]]/Table1[[#This Row],[Total Assets 2016]], "x")</f>
        <v>3.474712141087305E-2</v>
      </c>
      <c r="AT231" s="3">
        <f xml:space="preserve"> IFERROR(Table1[[#This Row],[GP 2017]]/Table1[[#This Row],[Total Assets 2017]], "x")</f>
        <v>3.3500926170944696E-2</v>
      </c>
      <c r="AU231" s="3">
        <f xml:space="preserve"> IFERROR(Table1[[#This Row],[GP 2018]]/Table1[[#This Row],[Total Assets 2018]], "x")</f>
        <v>3.6744869036642418E-2</v>
      </c>
      <c r="AV231" s="3">
        <f xml:space="preserve"> IFERROR(Table1[[#This Row],[GP 2019]]/Table1[[#This Row],[Total Assets 2019]], "x")</f>
        <v>2.0455545465609404E-2</v>
      </c>
      <c r="AW231" s="3">
        <f xml:space="preserve"> IFERROR(Table1[[#This Row],[GP 2020]]/Table1[[#This Row],[Total Assets 2020]], "x")</f>
        <v>3.4550164486753653E-2</v>
      </c>
      <c r="AX231" s="3">
        <f xml:space="preserve"> IFERROR(Table1[[#This Row],[GP 2021]]/Table1[[#This Row],[Total Assets 2021]], "x")</f>
        <v>3.4290114061632675E-2</v>
      </c>
      <c r="AY231" s="3">
        <f xml:space="preserve"> IFERROR(Table1[[#This Row],[GP TTM]]/Table1[[#This Row],[Total Assets TTM]], "x")</f>
        <v>3.1777978839300551E-2</v>
      </c>
      <c r="BA231" s="3">
        <f xml:space="preserve"> IFERROR(ABS(Table1[[#This Row],[ROA 2013]]-Table1[[#This Row],[ROA 2012]]), "x")</f>
        <v>1.8412456866702141E-2</v>
      </c>
      <c r="BB231" s="3">
        <f xml:space="preserve"> IFERROR(ABS(Table1[[#This Row],[ROA 2014]]-Table1[[#This Row],[ROA 2013]]), "x")</f>
        <v>6.0609634597420976E-3</v>
      </c>
      <c r="BC231" s="3">
        <f xml:space="preserve"> IFERROR(ABS(Table1[[#This Row],[ROA 2015]]-Table1[[#This Row],[ROA 2014]]), "x")</f>
        <v>1.123613872768749E-2</v>
      </c>
      <c r="BD231" s="3">
        <f xml:space="preserve"> IFERROR(ABS(Table1[[#This Row],[ROA 2016]]-Table1[[#This Row],[ROA 2015]]), "x")</f>
        <v>2.5391408607607843E-3</v>
      </c>
      <c r="BE231" s="3">
        <f xml:space="preserve"> IFERROR(ABS(Table1[[#This Row],[ROA 2017]]-Table1[[#This Row],[ROA 2016]]), "x")</f>
        <v>1.2461952399283535E-3</v>
      </c>
      <c r="BF231" s="3">
        <f xml:space="preserve"> IFERROR(ABS(Table1[[#This Row],[ROA 2018]]-Table1[[#This Row],[ROA 2017]]), "x")</f>
        <v>3.2439428656977215E-3</v>
      </c>
      <c r="BG231" s="3">
        <f xml:space="preserve"> IFERROR(ABS(Table1[[#This Row],[ROA 2019]]-Table1[[#This Row],[ROA 2018]]), "x")</f>
        <v>1.6289323571033014E-2</v>
      </c>
      <c r="BH231" s="3">
        <f xml:space="preserve"> IFERROR(ABS(Table1[[#This Row],[ROA 2020]]-Table1[[#This Row],[ROA 2019]]), "x")</f>
        <v>1.4094619021144249E-2</v>
      </c>
      <c r="BI231" s="3">
        <f xml:space="preserve"> IFERROR(ABS(Table1[[#This Row],[ROA 2021]]-Table1[[#This Row],[ROA 2020]]), "x")</f>
        <v>2.6005042512097787E-4</v>
      </c>
      <c r="BJ231" s="3">
        <f xml:space="preserve"> IFERROR(AVERAGE(Table1[[#This Row],[ROA 2013-2012]:[ROA 2021-2020]]), "x")</f>
        <v>8.1536478930907593E-3</v>
      </c>
      <c r="BK231" s="3">
        <f>IFERROR(AVERAGE(Table1[[#This Row],[ROA 2012]:[ROA 2021]]), "x")</f>
        <v>3.0343484358871083E-2</v>
      </c>
      <c r="BN231" s="1">
        <f>SUM(Table1[[#This Row],[B/M Rank]:[ROA Rank]])</f>
        <v>0</v>
      </c>
    </row>
    <row r="232" spans="1:66" x14ac:dyDescent="0.25">
      <c r="A232" s="1" t="s">
        <v>555</v>
      </c>
      <c r="B232" s="1" t="s">
        <v>556</v>
      </c>
      <c r="C232" s="1" t="s">
        <v>1037</v>
      </c>
      <c r="D232" s="1" t="s">
        <v>101</v>
      </c>
      <c r="E232" s="1" t="s">
        <v>102</v>
      </c>
      <c r="F232" s="1">
        <v>789.15</v>
      </c>
      <c r="G232" s="19"/>
      <c r="H232" s="19"/>
      <c r="I232" s="19"/>
      <c r="J232" s="19"/>
      <c r="K232" s="1"/>
      <c r="L232" s="19"/>
      <c r="M232" s="1">
        <v>2012</v>
      </c>
      <c r="N232" s="1">
        <v>196.2</v>
      </c>
      <c r="O232" s="1">
        <v>191.8</v>
      </c>
      <c r="P232" s="1">
        <v>188.8</v>
      </c>
      <c r="Q232" s="1">
        <v>227.5</v>
      </c>
      <c r="R232" s="1">
        <v>274.8</v>
      </c>
      <c r="S232" s="1">
        <v>381.8</v>
      </c>
      <c r="T232" s="1">
        <v>403.4</v>
      </c>
      <c r="U232" s="1">
        <v>391.2</v>
      </c>
      <c r="V232" s="1">
        <v>396.9</v>
      </c>
      <c r="W232" s="1">
        <v>522.1</v>
      </c>
      <c r="X232" s="1">
        <v>543.20000000000005</v>
      </c>
      <c r="Z232" s="3">
        <f xml:space="preserve"> IFERROR(AVEDEV(Table1[[#This Row],[GP 2012]:[GP 2021]]) / Table1[[#This Row],[Avg GP]], "x")</f>
        <v>0.3201449047094031</v>
      </c>
      <c r="AA232" s="2">
        <f xml:space="preserve"> IFERROR(AVERAGE(Table1[[#This Row],[GP 2012]:[GP 2021]]), "x")</f>
        <v>317.44999999999993</v>
      </c>
      <c r="AB232" s="11">
        <f>Table1[Equity]/Table1[Market Capital]</f>
        <v>0.88259519736425274</v>
      </c>
      <c r="AC232" s="1">
        <v>500.4</v>
      </c>
      <c r="AD232" s="1">
        <v>522.5</v>
      </c>
      <c r="AE232" s="1">
        <v>470.9</v>
      </c>
      <c r="AF232" s="1">
        <v>480.1</v>
      </c>
      <c r="AG232" s="1">
        <v>829.3</v>
      </c>
      <c r="AH232" s="1">
        <v>813.4</v>
      </c>
      <c r="AI232" s="1">
        <v>864</v>
      </c>
      <c r="AJ232" s="1">
        <v>997.6</v>
      </c>
      <c r="AK232" s="15">
        <v>1358.4</v>
      </c>
      <c r="AL232" s="15">
        <v>1531.4</v>
      </c>
      <c r="AM232" s="15">
        <v>1736.8</v>
      </c>
      <c r="AN232" s="1">
        <v>696.5</v>
      </c>
      <c r="AO232" s="3">
        <f xml:space="preserve"> IFERROR(Table1[[#This Row],[GP 2012]]/Table1[[#This Row],[Total Assets 2012]], "x")</f>
        <v>0.3920863309352518</v>
      </c>
      <c r="AP232" s="3">
        <f xml:space="preserve"> IFERROR(Table1[[#This Row],[GP 2013]]/Table1[[#This Row],[Total Assets 2013]], "x")</f>
        <v>0.36708133971291868</v>
      </c>
      <c r="AQ232" s="3">
        <f xml:space="preserve"> IFERROR(Table1[[#This Row],[GP 2014]]/Table1[[#This Row],[Total Assets 2014]], "x")</f>
        <v>0.4009343809726057</v>
      </c>
      <c r="AR232" s="3">
        <f xml:space="preserve"> IFERROR(Table1[[#This Row],[GP 2015]]/Table1[[#This Row],[Total Assets 2015]], "x")</f>
        <v>0.47385961258071235</v>
      </c>
      <c r="AS232" s="3">
        <f xml:space="preserve"> IFERROR(Table1[[#This Row],[GP 2016]]/Table1[[#This Row],[Total Assets 2016]], "x")</f>
        <v>0.33136380079585198</v>
      </c>
      <c r="AT232" s="3">
        <f xml:space="preserve"> IFERROR(Table1[[#This Row],[GP 2017]]/Table1[[#This Row],[Total Assets 2017]], "x")</f>
        <v>0.46938775510204084</v>
      </c>
      <c r="AU232" s="3">
        <f xml:space="preserve"> IFERROR(Table1[[#This Row],[GP 2018]]/Table1[[#This Row],[Total Assets 2018]], "x")</f>
        <v>0.46689814814814812</v>
      </c>
      <c r="AV232" s="3">
        <f xml:space="preserve"> IFERROR(Table1[[#This Row],[GP 2019]]/Table1[[#This Row],[Total Assets 2019]], "x")</f>
        <v>0.39214113873295908</v>
      </c>
      <c r="AW232" s="3">
        <f xml:space="preserve"> IFERROR(Table1[[#This Row],[GP 2020]]/Table1[[#This Row],[Total Assets 2020]], "x")</f>
        <v>0.29218197879858654</v>
      </c>
      <c r="AX232" s="3">
        <f xml:space="preserve"> IFERROR(Table1[[#This Row],[GP 2021]]/Table1[[#This Row],[Total Assets 2021]], "x")</f>
        <v>0.340929868094554</v>
      </c>
      <c r="AY232" s="3">
        <f xml:space="preserve"> IFERROR(Table1[[#This Row],[GP TTM]]/Table1[[#This Row],[Total Assets TTM]], "x")</f>
        <v>0.31275909719023492</v>
      </c>
      <c r="BA232" s="3">
        <f xml:space="preserve"> IFERROR(ABS(Table1[[#This Row],[ROA 2013]]-Table1[[#This Row],[ROA 2012]]), "x")</f>
        <v>2.5004991222333128E-2</v>
      </c>
      <c r="BB232" s="3">
        <f xml:space="preserve"> IFERROR(ABS(Table1[[#This Row],[ROA 2014]]-Table1[[#This Row],[ROA 2013]]), "x")</f>
        <v>3.3853041259687022E-2</v>
      </c>
      <c r="BC232" s="3">
        <f xml:space="preserve"> IFERROR(ABS(Table1[[#This Row],[ROA 2015]]-Table1[[#This Row],[ROA 2014]]), "x")</f>
        <v>7.2925231608106655E-2</v>
      </c>
      <c r="BD232" s="3">
        <f xml:space="preserve"> IFERROR(ABS(Table1[[#This Row],[ROA 2016]]-Table1[[#This Row],[ROA 2015]]), "x")</f>
        <v>0.14249581178486037</v>
      </c>
      <c r="BE232" s="3">
        <f xml:space="preserve"> IFERROR(ABS(Table1[[#This Row],[ROA 2017]]-Table1[[#This Row],[ROA 2016]]), "x")</f>
        <v>0.13802395430618886</v>
      </c>
      <c r="BF232" s="3">
        <f xml:space="preserve"> IFERROR(ABS(Table1[[#This Row],[ROA 2018]]-Table1[[#This Row],[ROA 2017]]), "x")</f>
        <v>2.4896069538927201E-3</v>
      </c>
      <c r="BG232" s="3">
        <f xml:space="preserve"> IFERROR(ABS(Table1[[#This Row],[ROA 2019]]-Table1[[#This Row],[ROA 2018]]), "x")</f>
        <v>7.4757009415189035E-2</v>
      </c>
      <c r="BH232" s="3">
        <f xml:space="preserve"> IFERROR(ABS(Table1[[#This Row],[ROA 2020]]-Table1[[#This Row],[ROA 2019]]), "x")</f>
        <v>9.9959159934372543E-2</v>
      </c>
      <c r="BI232" s="3">
        <f xml:space="preserve"> IFERROR(ABS(Table1[[#This Row],[ROA 2021]]-Table1[[#This Row],[ROA 2020]]), "x")</f>
        <v>4.8747889295967461E-2</v>
      </c>
      <c r="BJ232" s="3">
        <f xml:space="preserve"> IFERROR(AVERAGE(Table1[[#This Row],[ROA 2013-2012]:[ROA 2021-2020]]), "x")</f>
        <v>7.0917410642288639E-2</v>
      </c>
      <c r="BK232" s="3">
        <f>IFERROR(AVERAGE(Table1[[#This Row],[ROA 2012]:[ROA 2021]]), "x")</f>
        <v>0.39268643538736286</v>
      </c>
      <c r="BN232" s="1">
        <f>SUM(Table1[[#This Row],[B/M Rank]:[ROA Rank]])</f>
        <v>0</v>
      </c>
    </row>
    <row r="233" spans="1:66" x14ac:dyDescent="0.25">
      <c r="A233" s="1" t="s">
        <v>557</v>
      </c>
      <c r="B233" s="1" t="s">
        <v>558</v>
      </c>
      <c r="C233" s="1" t="s">
        <v>161</v>
      </c>
      <c r="D233" s="1" t="s">
        <v>110</v>
      </c>
      <c r="E233" s="1" t="s">
        <v>102</v>
      </c>
      <c r="F233" s="1">
        <v>791.87</v>
      </c>
      <c r="G233" s="19"/>
      <c r="H233" s="19"/>
      <c r="I233" s="19"/>
      <c r="J233" s="19"/>
      <c r="K233" s="1"/>
      <c r="L233" s="19"/>
      <c r="M233" s="1">
        <v>2012</v>
      </c>
      <c r="N233" s="1">
        <v>26.9</v>
      </c>
      <c r="O233" s="1">
        <v>32.5</v>
      </c>
      <c r="P233" s="1">
        <v>41</v>
      </c>
      <c r="Q233" s="1">
        <v>40.700000000000003</v>
      </c>
      <c r="R233" s="1">
        <v>47.5</v>
      </c>
      <c r="S233" s="1">
        <v>74.5</v>
      </c>
      <c r="T233" s="1">
        <v>79.900000000000006</v>
      </c>
      <c r="U233" s="1">
        <v>82.4</v>
      </c>
      <c r="V233" s="1">
        <v>88.7</v>
      </c>
      <c r="W233" s="1">
        <v>112.5</v>
      </c>
      <c r="X233" s="1">
        <v>115.3</v>
      </c>
      <c r="Z233" s="3">
        <f xml:space="preserve"> IFERROR(AVEDEV(Table1[[#This Row],[GP 2012]:[GP 2021]]) / Table1[[#This Row],[Avg GP]], "x")</f>
        <v>0.39802106607085863</v>
      </c>
      <c r="AA233" s="2">
        <f xml:space="preserve"> IFERROR(AVERAGE(Table1[[#This Row],[GP 2012]:[GP 2021]]), "x")</f>
        <v>62.660000000000004</v>
      </c>
      <c r="AB233" s="11">
        <f>Table1[Equity]/Table1[Market Capital]</f>
        <v>0.17212421230757574</v>
      </c>
      <c r="AC233" s="1">
        <v>58.5</v>
      </c>
      <c r="AD233" s="1">
        <v>63.3</v>
      </c>
      <c r="AE233" s="1">
        <v>72.3</v>
      </c>
      <c r="AF233" s="1">
        <v>76.7</v>
      </c>
      <c r="AG233" s="1">
        <v>90.3</v>
      </c>
      <c r="AH233" s="1">
        <v>117.7</v>
      </c>
      <c r="AI233" s="1">
        <v>139</v>
      </c>
      <c r="AJ233" s="1">
        <v>181.2</v>
      </c>
      <c r="AK233" s="1">
        <v>190.1</v>
      </c>
      <c r="AL233" s="1">
        <v>227.3</v>
      </c>
      <c r="AM233" s="1">
        <v>254.6</v>
      </c>
      <c r="AN233" s="1">
        <v>136.30000000000001</v>
      </c>
      <c r="AO233" s="3">
        <f xml:space="preserve"> IFERROR(Table1[[#This Row],[GP 2012]]/Table1[[#This Row],[Total Assets 2012]], "x")</f>
        <v>0.45982905982905981</v>
      </c>
      <c r="AP233" s="3">
        <f xml:space="preserve"> IFERROR(Table1[[#This Row],[GP 2013]]/Table1[[#This Row],[Total Assets 2013]], "x")</f>
        <v>0.51342812006319116</v>
      </c>
      <c r="AQ233" s="3">
        <f xml:space="preserve"> IFERROR(Table1[[#This Row],[GP 2014]]/Table1[[#This Row],[Total Assets 2014]], "x")</f>
        <v>0.56708160442600275</v>
      </c>
      <c r="AR233" s="3">
        <f xml:space="preserve"> IFERROR(Table1[[#This Row],[GP 2015]]/Table1[[#This Row],[Total Assets 2015]], "x")</f>
        <v>0.53063885267275102</v>
      </c>
      <c r="AS233" s="3">
        <f xml:space="preserve"> IFERROR(Table1[[#This Row],[GP 2016]]/Table1[[#This Row],[Total Assets 2016]], "x")</f>
        <v>0.52602436323366553</v>
      </c>
      <c r="AT233" s="3">
        <f xml:space="preserve"> IFERROR(Table1[[#This Row],[GP 2017]]/Table1[[#This Row],[Total Assets 2017]], "x")</f>
        <v>0.63296516567544603</v>
      </c>
      <c r="AU233" s="3">
        <f xml:space="preserve"> IFERROR(Table1[[#This Row],[GP 2018]]/Table1[[#This Row],[Total Assets 2018]], "x")</f>
        <v>0.57482014388489211</v>
      </c>
      <c r="AV233" s="3">
        <f xml:space="preserve"> IFERROR(Table1[[#This Row],[GP 2019]]/Table1[[#This Row],[Total Assets 2019]], "x")</f>
        <v>0.45474613686534221</v>
      </c>
      <c r="AW233" s="3">
        <f xml:space="preserve"> IFERROR(Table1[[#This Row],[GP 2020]]/Table1[[#This Row],[Total Assets 2020]], "x")</f>
        <v>0.46659652814308261</v>
      </c>
      <c r="AX233" s="3">
        <f xml:space="preserve"> IFERROR(Table1[[#This Row],[GP 2021]]/Table1[[#This Row],[Total Assets 2021]], "x")</f>
        <v>0.49494060712714472</v>
      </c>
      <c r="AY233" s="3">
        <f xml:space="preserve"> IFERROR(Table1[[#This Row],[GP TTM]]/Table1[[#This Row],[Total Assets TTM]], "x")</f>
        <v>0.45286724273369994</v>
      </c>
      <c r="BA233" s="3">
        <f xml:space="preserve"> IFERROR(ABS(Table1[[#This Row],[ROA 2013]]-Table1[[#This Row],[ROA 2012]]), "x")</f>
        <v>5.3599060234131357E-2</v>
      </c>
      <c r="BB233" s="3">
        <f xml:space="preserve"> IFERROR(ABS(Table1[[#This Row],[ROA 2014]]-Table1[[#This Row],[ROA 2013]]), "x")</f>
        <v>5.3653484362811588E-2</v>
      </c>
      <c r="BC233" s="3">
        <f xml:space="preserve"> IFERROR(ABS(Table1[[#This Row],[ROA 2015]]-Table1[[#This Row],[ROA 2014]]), "x")</f>
        <v>3.6442751753251734E-2</v>
      </c>
      <c r="BD233" s="3">
        <f xml:space="preserve"> IFERROR(ABS(Table1[[#This Row],[ROA 2016]]-Table1[[#This Row],[ROA 2015]]), "x")</f>
        <v>4.6144894390854896E-3</v>
      </c>
      <c r="BE233" s="3">
        <f xml:space="preserve"> IFERROR(ABS(Table1[[#This Row],[ROA 2017]]-Table1[[#This Row],[ROA 2016]]), "x")</f>
        <v>0.1069408024417805</v>
      </c>
      <c r="BF233" s="3">
        <f xml:space="preserve"> IFERROR(ABS(Table1[[#This Row],[ROA 2018]]-Table1[[#This Row],[ROA 2017]]), "x")</f>
        <v>5.8145021790553919E-2</v>
      </c>
      <c r="BG233" s="3">
        <f xml:space="preserve"> IFERROR(ABS(Table1[[#This Row],[ROA 2019]]-Table1[[#This Row],[ROA 2018]]), "x")</f>
        <v>0.1200740070195499</v>
      </c>
      <c r="BH233" s="3">
        <f xml:space="preserve"> IFERROR(ABS(Table1[[#This Row],[ROA 2020]]-Table1[[#This Row],[ROA 2019]]), "x")</f>
        <v>1.1850391277740402E-2</v>
      </c>
      <c r="BI233" s="3">
        <f xml:space="preserve"> IFERROR(ABS(Table1[[#This Row],[ROA 2021]]-Table1[[#This Row],[ROA 2020]]), "x")</f>
        <v>2.8344078984062104E-2</v>
      </c>
      <c r="BJ233" s="3">
        <f xml:space="preserve"> IFERROR(AVERAGE(Table1[[#This Row],[ROA 2013-2012]:[ROA 2021-2020]]), "x")</f>
        <v>5.2629343033662998E-2</v>
      </c>
      <c r="BK233" s="3">
        <f>IFERROR(AVERAGE(Table1[[#This Row],[ROA 2012]:[ROA 2021]]), "x")</f>
        <v>0.52210705819205783</v>
      </c>
      <c r="BN233" s="1">
        <f>SUM(Table1[[#This Row],[B/M Rank]:[ROA Rank]])</f>
        <v>0</v>
      </c>
    </row>
    <row r="234" spans="1:66" x14ac:dyDescent="0.25">
      <c r="A234" s="1" t="s">
        <v>559</v>
      </c>
      <c r="B234" s="1" t="s">
        <v>560</v>
      </c>
      <c r="C234" s="1" t="s">
        <v>270</v>
      </c>
      <c r="D234" s="1" t="s">
        <v>11</v>
      </c>
      <c r="E234" s="1" t="s">
        <v>102</v>
      </c>
      <c r="F234" s="1">
        <v>798.26</v>
      </c>
      <c r="G234" s="19"/>
      <c r="H234" s="19"/>
      <c r="I234" s="19"/>
      <c r="J234" s="19"/>
      <c r="K234" s="1"/>
      <c r="L234" s="19"/>
      <c r="M234" s="1">
        <v>2012</v>
      </c>
      <c r="N234" s="1">
        <v>20.399999999999999</v>
      </c>
      <c r="O234" s="1">
        <v>23</v>
      </c>
      <c r="P234" s="1">
        <v>25.7</v>
      </c>
      <c r="Q234" s="1">
        <v>30.3</v>
      </c>
      <c r="R234" s="1">
        <v>31.3</v>
      </c>
      <c r="S234" s="1">
        <v>37.200000000000003</v>
      </c>
      <c r="T234" s="1">
        <v>41.2</v>
      </c>
      <c r="U234" s="1">
        <v>38.4</v>
      </c>
      <c r="V234" s="1">
        <v>44.5</v>
      </c>
      <c r="W234" s="1">
        <v>50.1</v>
      </c>
      <c r="X234" s="1">
        <v>51.2</v>
      </c>
      <c r="Z234" s="3">
        <f xml:space="preserve"> IFERROR(AVEDEV(Table1[[#This Row],[GP 2012]:[GP 2021]]) / Table1[[#This Row],[Avg GP]], "x")</f>
        <v>0.23589593686056709</v>
      </c>
      <c r="AA234" s="2">
        <f xml:space="preserve"> IFERROR(AVERAGE(Table1[[#This Row],[GP 2012]:[GP 2021]]), "x")</f>
        <v>34.21</v>
      </c>
      <c r="AB234" s="11">
        <f>Table1[Equity]/Table1[Market Capital]</f>
        <v>0.181018715706662</v>
      </c>
      <c r="AC234" s="1">
        <v>101.2</v>
      </c>
      <c r="AD234" s="1">
        <v>100.7</v>
      </c>
      <c r="AE234" s="1">
        <v>108.2</v>
      </c>
      <c r="AF234" s="1">
        <v>129.69999999999999</v>
      </c>
      <c r="AG234" s="1">
        <v>139.6</v>
      </c>
      <c r="AH234" s="1">
        <v>151.30000000000001</v>
      </c>
      <c r="AI234" s="1">
        <v>211</v>
      </c>
      <c r="AJ234" s="1">
        <v>208.1</v>
      </c>
      <c r="AK234" s="1">
        <v>223.2</v>
      </c>
      <c r="AL234" s="1">
        <v>247.3</v>
      </c>
      <c r="AM234" s="1">
        <v>269.5</v>
      </c>
      <c r="AN234" s="1">
        <v>144.5</v>
      </c>
      <c r="AO234" s="3">
        <f xml:space="preserve"> IFERROR(Table1[[#This Row],[GP 2012]]/Table1[[#This Row],[Total Assets 2012]], "x")</f>
        <v>0.20158102766798416</v>
      </c>
      <c r="AP234" s="3">
        <f xml:space="preserve"> IFERROR(Table1[[#This Row],[GP 2013]]/Table1[[#This Row],[Total Assets 2013]], "x")</f>
        <v>0.22840119165839126</v>
      </c>
      <c r="AQ234" s="3">
        <f xml:space="preserve"> IFERROR(Table1[[#This Row],[GP 2014]]/Table1[[#This Row],[Total Assets 2014]], "x")</f>
        <v>0.2375231053604436</v>
      </c>
      <c r="AR234" s="3">
        <f xml:space="preserve"> IFERROR(Table1[[#This Row],[GP 2015]]/Table1[[#This Row],[Total Assets 2015]], "x")</f>
        <v>0.23361603700848113</v>
      </c>
      <c r="AS234" s="3">
        <f xml:space="preserve"> IFERROR(Table1[[#This Row],[GP 2016]]/Table1[[#This Row],[Total Assets 2016]], "x")</f>
        <v>0.22421203438395418</v>
      </c>
      <c r="AT234" s="3">
        <f xml:space="preserve"> IFERROR(Table1[[#This Row],[GP 2017]]/Table1[[#This Row],[Total Assets 2017]], "x")</f>
        <v>0.24586913417052214</v>
      </c>
      <c r="AU234" s="3">
        <f xml:space="preserve"> IFERROR(Table1[[#This Row],[GP 2018]]/Table1[[#This Row],[Total Assets 2018]], "x")</f>
        <v>0.19526066350710902</v>
      </c>
      <c r="AV234" s="3">
        <f xml:space="preserve"> IFERROR(Table1[[#This Row],[GP 2019]]/Table1[[#This Row],[Total Assets 2019]], "x")</f>
        <v>0.18452666987025468</v>
      </c>
      <c r="AW234" s="3">
        <f xml:space="preserve"> IFERROR(Table1[[#This Row],[GP 2020]]/Table1[[#This Row],[Total Assets 2020]], "x")</f>
        <v>0.19937275985663083</v>
      </c>
      <c r="AX234" s="3">
        <f xml:space="preserve"> IFERROR(Table1[[#This Row],[GP 2021]]/Table1[[#This Row],[Total Assets 2021]], "x")</f>
        <v>0.20258794985847148</v>
      </c>
      <c r="AY234" s="3">
        <f xml:space="preserve"> IFERROR(Table1[[#This Row],[GP TTM]]/Table1[[#This Row],[Total Assets TTM]], "x")</f>
        <v>0.18998144712430429</v>
      </c>
      <c r="BA234" s="3">
        <f xml:space="preserve"> IFERROR(ABS(Table1[[#This Row],[ROA 2013]]-Table1[[#This Row],[ROA 2012]]), "x")</f>
        <v>2.6820163990407098E-2</v>
      </c>
      <c r="BB234" s="3">
        <f xml:space="preserve"> IFERROR(ABS(Table1[[#This Row],[ROA 2014]]-Table1[[#This Row],[ROA 2013]]), "x")</f>
        <v>9.1219137020523422E-3</v>
      </c>
      <c r="BC234" s="3">
        <f xml:space="preserve"> IFERROR(ABS(Table1[[#This Row],[ROA 2015]]-Table1[[#This Row],[ROA 2014]]), "x")</f>
        <v>3.9070683519624727E-3</v>
      </c>
      <c r="BD234" s="3">
        <f xml:space="preserve"> IFERROR(ABS(Table1[[#This Row],[ROA 2016]]-Table1[[#This Row],[ROA 2015]]), "x")</f>
        <v>9.4040026245269526E-3</v>
      </c>
      <c r="BE234" s="3">
        <f xml:space="preserve"> IFERROR(ABS(Table1[[#This Row],[ROA 2017]]-Table1[[#This Row],[ROA 2016]]), "x")</f>
        <v>2.1657099786567963E-2</v>
      </c>
      <c r="BF234" s="3">
        <f xml:space="preserve"> IFERROR(ABS(Table1[[#This Row],[ROA 2018]]-Table1[[#This Row],[ROA 2017]]), "x")</f>
        <v>5.0608470663413119E-2</v>
      </c>
      <c r="BG234" s="3">
        <f xml:space="preserve"> IFERROR(ABS(Table1[[#This Row],[ROA 2019]]-Table1[[#This Row],[ROA 2018]]), "x")</f>
        <v>1.0733993636854344E-2</v>
      </c>
      <c r="BH234" s="3">
        <f xml:space="preserve"> IFERROR(ABS(Table1[[#This Row],[ROA 2020]]-Table1[[#This Row],[ROA 2019]]), "x")</f>
        <v>1.4846089986376154E-2</v>
      </c>
      <c r="BI234" s="3">
        <f xml:space="preserve"> IFERROR(ABS(Table1[[#This Row],[ROA 2021]]-Table1[[#This Row],[ROA 2020]]), "x")</f>
        <v>3.2151900018406454E-3</v>
      </c>
      <c r="BJ234" s="3">
        <f xml:space="preserve"> IFERROR(AVERAGE(Table1[[#This Row],[ROA 2013-2012]:[ROA 2021-2020]]), "x")</f>
        <v>1.6701554749333453E-2</v>
      </c>
      <c r="BK234" s="3">
        <f>IFERROR(AVERAGE(Table1[[#This Row],[ROA 2012]:[ROA 2021]]), "x")</f>
        <v>0.21529505733422422</v>
      </c>
      <c r="BN234" s="1">
        <f>SUM(Table1[[#This Row],[B/M Rank]:[ROA Rank]])</f>
        <v>0</v>
      </c>
    </row>
    <row r="235" spans="1:66" x14ac:dyDescent="0.25">
      <c r="A235" s="1" t="s">
        <v>836</v>
      </c>
      <c r="B235" s="1" t="s">
        <v>1056</v>
      </c>
      <c r="C235" s="1" t="s">
        <v>201</v>
      </c>
      <c r="D235" s="1" t="s">
        <v>110</v>
      </c>
      <c r="E235" s="1" t="s">
        <v>102</v>
      </c>
      <c r="F235" s="1">
        <v>810.5</v>
      </c>
      <c r="G235" s="19"/>
      <c r="H235" s="19"/>
      <c r="I235" s="19"/>
      <c r="J235" s="19"/>
      <c r="K235" s="1"/>
      <c r="L235" s="19"/>
      <c r="M235" s="1">
        <v>2012</v>
      </c>
      <c r="N235" s="1">
        <v>63</v>
      </c>
      <c r="O235" s="1">
        <v>67.5</v>
      </c>
      <c r="P235" s="1">
        <v>74.7</v>
      </c>
      <c r="Q235" s="1">
        <v>84.5</v>
      </c>
      <c r="R235" s="1">
        <v>91.4</v>
      </c>
      <c r="S235" s="1">
        <v>94.8</v>
      </c>
      <c r="T235" s="1">
        <v>103.9</v>
      </c>
      <c r="U235" s="1">
        <v>127.9</v>
      </c>
      <c r="V235" s="1">
        <v>128</v>
      </c>
      <c r="W235" s="1">
        <v>138.4</v>
      </c>
      <c r="X235" s="1">
        <v>143.5</v>
      </c>
      <c r="Z235" s="3">
        <f xml:space="preserve"> IFERROR(AVEDEV(Table1[[#This Row],[GP 2012]:[GP 2021]]) / Table1[[#This Row],[Avg GP]], "x")</f>
        <v>0.22289292680422956</v>
      </c>
      <c r="AA235" s="2">
        <f xml:space="preserve"> IFERROR(AVERAGE(Table1[[#This Row],[GP 2012]:[GP 2021]]), "x")</f>
        <v>97.41</v>
      </c>
      <c r="AB235" s="11">
        <f>Table1[Equity]/Table1[Market Capital]</f>
        <v>0.11573103022825416</v>
      </c>
      <c r="AC235" s="1">
        <v>94.6</v>
      </c>
      <c r="AD235" s="1">
        <v>102.7</v>
      </c>
      <c r="AE235" s="1">
        <v>104.2</v>
      </c>
      <c r="AF235" s="1">
        <v>102.5</v>
      </c>
      <c r="AG235" s="1">
        <v>100.5</v>
      </c>
      <c r="AH235" s="1">
        <v>101.8</v>
      </c>
      <c r="AI235" s="1">
        <v>106.1</v>
      </c>
      <c r="AJ235" s="1">
        <v>159.5</v>
      </c>
      <c r="AK235" s="1">
        <v>154.69999999999999</v>
      </c>
      <c r="AL235" s="1">
        <v>160.80000000000001</v>
      </c>
      <c r="AM235" s="1">
        <v>169.1</v>
      </c>
      <c r="AN235" s="1">
        <v>93.8</v>
      </c>
      <c r="AO235" s="3">
        <f xml:space="preserve"> IFERROR(Table1[[#This Row],[GP 2012]]/Table1[[#This Row],[Total Assets 2012]], "x")</f>
        <v>0.66596194503171247</v>
      </c>
      <c r="AP235" s="3">
        <f xml:space="preserve"> IFERROR(Table1[[#This Row],[GP 2013]]/Table1[[#This Row],[Total Assets 2013]], "x")</f>
        <v>0.65725413826679646</v>
      </c>
      <c r="AQ235" s="3">
        <f xml:space="preserve"> IFERROR(Table1[[#This Row],[GP 2014]]/Table1[[#This Row],[Total Assets 2014]], "x")</f>
        <v>0.71689059500959695</v>
      </c>
      <c r="AR235" s="3">
        <f xml:space="preserve"> IFERROR(Table1[[#This Row],[GP 2015]]/Table1[[#This Row],[Total Assets 2015]], "x")</f>
        <v>0.82439024390243898</v>
      </c>
      <c r="AS235" s="3">
        <f xml:space="preserve"> IFERROR(Table1[[#This Row],[GP 2016]]/Table1[[#This Row],[Total Assets 2016]], "x")</f>
        <v>0.90945273631840806</v>
      </c>
      <c r="AT235" s="3">
        <f xml:space="preserve"> IFERROR(Table1[[#This Row],[GP 2017]]/Table1[[#This Row],[Total Assets 2017]], "x")</f>
        <v>0.93123772102161095</v>
      </c>
      <c r="AU235" s="3">
        <f xml:space="preserve"> IFERROR(Table1[[#This Row],[GP 2018]]/Table1[[#This Row],[Total Assets 2018]], "x")</f>
        <v>0.97926484448633377</v>
      </c>
      <c r="AV235" s="3">
        <f xml:space="preserve"> IFERROR(Table1[[#This Row],[GP 2019]]/Table1[[#This Row],[Total Assets 2019]], "x")</f>
        <v>0.8018808777429467</v>
      </c>
      <c r="AW235" s="3">
        <f xml:space="preserve"> IFERROR(Table1[[#This Row],[GP 2020]]/Table1[[#This Row],[Total Assets 2020]], "x")</f>
        <v>0.8274078862314157</v>
      </c>
      <c r="AX235" s="3">
        <f xml:space="preserve"> IFERROR(Table1[[#This Row],[GP 2021]]/Table1[[#This Row],[Total Assets 2021]], "x")</f>
        <v>0.86069651741293529</v>
      </c>
      <c r="AY235" s="3">
        <f xml:space="preserve"> IFERROR(Table1[[#This Row],[GP TTM]]/Table1[[#This Row],[Total Assets TTM]], "x")</f>
        <v>0.84861028976936725</v>
      </c>
      <c r="BA235" s="3">
        <f xml:space="preserve"> IFERROR(ABS(Table1[[#This Row],[ROA 2013]]-Table1[[#This Row],[ROA 2012]]), "x")</f>
        <v>8.707806764916004E-3</v>
      </c>
      <c r="BB235" s="3">
        <f xml:space="preserve"> IFERROR(ABS(Table1[[#This Row],[ROA 2014]]-Table1[[#This Row],[ROA 2013]]), "x")</f>
        <v>5.9636456742800492E-2</v>
      </c>
      <c r="BC235" s="3">
        <f xml:space="preserve"> IFERROR(ABS(Table1[[#This Row],[ROA 2015]]-Table1[[#This Row],[ROA 2014]]), "x")</f>
        <v>0.10749964889284203</v>
      </c>
      <c r="BD235" s="3">
        <f xml:space="preserve"> IFERROR(ABS(Table1[[#This Row],[ROA 2016]]-Table1[[#This Row],[ROA 2015]]), "x")</f>
        <v>8.5062492415969082E-2</v>
      </c>
      <c r="BE235" s="3">
        <f xml:space="preserve"> IFERROR(ABS(Table1[[#This Row],[ROA 2017]]-Table1[[#This Row],[ROA 2016]]), "x")</f>
        <v>2.1784984703202892E-2</v>
      </c>
      <c r="BF235" s="3">
        <f xml:space="preserve"> IFERROR(ABS(Table1[[#This Row],[ROA 2018]]-Table1[[#This Row],[ROA 2017]]), "x")</f>
        <v>4.8027123464722821E-2</v>
      </c>
      <c r="BG235" s="3">
        <f xml:space="preserve"> IFERROR(ABS(Table1[[#This Row],[ROA 2019]]-Table1[[#This Row],[ROA 2018]]), "x")</f>
        <v>0.17738396674338708</v>
      </c>
      <c r="BH235" s="3">
        <f xml:space="preserve"> IFERROR(ABS(Table1[[#This Row],[ROA 2020]]-Table1[[#This Row],[ROA 2019]]), "x")</f>
        <v>2.5527008488469005E-2</v>
      </c>
      <c r="BI235" s="3">
        <f xml:space="preserve"> IFERROR(ABS(Table1[[#This Row],[ROA 2021]]-Table1[[#This Row],[ROA 2020]]), "x")</f>
        <v>3.328863118151959E-2</v>
      </c>
      <c r="BJ235" s="3">
        <f xml:space="preserve"> IFERROR(AVERAGE(Table1[[#This Row],[ROA 2013-2012]:[ROA 2021-2020]]), "x")</f>
        <v>6.2990902155314332E-2</v>
      </c>
      <c r="BK235" s="3">
        <f>IFERROR(AVERAGE(Table1[[#This Row],[ROA 2012]:[ROA 2021]]), "x")</f>
        <v>0.81744375054241947</v>
      </c>
      <c r="BN235" s="1">
        <f>SUM(Table1[[#This Row],[B/M Rank]:[ROA Rank]])</f>
        <v>0</v>
      </c>
    </row>
    <row r="236" spans="1:66" x14ac:dyDescent="0.25">
      <c r="A236" s="1" t="s">
        <v>576</v>
      </c>
      <c r="B236" s="1" t="s">
        <v>577</v>
      </c>
      <c r="C236" s="1" t="s">
        <v>578</v>
      </c>
      <c r="D236" s="1" t="s">
        <v>110</v>
      </c>
      <c r="E236" s="1" t="s">
        <v>102</v>
      </c>
      <c r="F236" s="1">
        <v>823.13</v>
      </c>
      <c r="G236" s="19"/>
      <c r="H236" s="19"/>
      <c r="I236" s="19"/>
      <c r="J236" s="19"/>
      <c r="K236" s="1"/>
      <c r="L236" s="19"/>
      <c r="M236" s="1">
        <v>2012</v>
      </c>
      <c r="N236" s="1">
        <v>131.6</v>
      </c>
      <c r="O236" s="1">
        <v>121.4</v>
      </c>
      <c r="P236" s="1">
        <v>118.1</v>
      </c>
      <c r="Q236" s="1">
        <v>156.9</v>
      </c>
      <c r="R236" s="1">
        <v>166.3</v>
      </c>
      <c r="S236" s="1">
        <v>175.8</v>
      </c>
      <c r="T236" s="1">
        <v>182</v>
      </c>
      <c r="U236" s="1">
        <v>191.7</v>
      </c>
      <c r="V236" s="1">
        <v>196.5</v>
      </c>
      <c r="W236" s="1">
        <v>218.6</v>
      </c>
      <c r="X236" s="1">
        <v>216.7</v>
      </c>
      <c r="Z236" s="3">
        <f xml:space="preserve"> IFERROR(AVEDEV(Table1[[#This Row],[GP 2012]:[GP 2021]]) / Table1[[#This Row],[Avg GP]], "x")</f>
        <v>0.16343360057869674</v>
      </c>
      <c r="AA236" s="2">
        <f xml:space="preserve"> IFERROR(AVERAGE(Table1[[#This Row],[GP 2012]:[GP 2021]]), "x")</f>
        <v>165.89</v>
      </c>
      <c r="AB236" s="11">
        <f>Table1[Equity]/Table1[Market Capital]</f>
        <v>0.42265498766901943</v>
      </c>
      <c r="AC236" s="1">
        <v>284.10000000000002</v>
      </c>
      <c r="AD236" s="1">
        <v>299.2</v>
      </c>
      <c r="AE236" s="1">
        <v>324.8</v>
      </c>
      <c r="AF236" s="1">
        <v>391.5</v>
      </c>
      <c r="AG236" s="1">
        <v>444.6</v>
      </c>
      <c r="AH236" s="1">
        <v>463.9</v>
      </c>
      <c r="AI236" s="1">
        <v>486.5</v>
      </c>
      <c r="AJ236" s="1">
        <v>536.4</v>
      </c>
      <c r="AK236" s="1">
        <v>500</v>
      </c>
      <c r="AL236" s="1">
        <v>601.5</v>
      </c>
      <c r="AM236" s="1">
        <v>590.20000000000005</v>
      </c>
      <c r="AN236" s="1">
        <v>347.9</v>
      </c>
      <c r="AO236" s="3">
        <f xml:space="preserve"> IFERROR(Table1[[#This Row],[GP 2012]]/Table1[[#This Row],[Total Assets 2012]], "x")</f>
        <v>0.46321717705033433</v>
      </c>
      <c r="AP236" s="3">
        <f xml:space="preserve"> IFERROR(Table1[[#This Row],[GP 2013]]/Table1[[#This Row],[Total Assets 2013]], "x")</f>
        <v>0.40574866310160429</v>
      </c>
      <c r="AQ236" s="3">
        <f xml:space="preserve"> IFERROR(Table1[[#This Row],[GP 2014]]/Table1[[#This Row],[Total Assets 2014]], "x")</f>
        <v>0.36360837438423643</v>
      </c>
      <c r="AR236" s="3">
        <f xml:space="preserve"> IFERROR(Table1[[#This Row],[GP 2015]]/Table1[[#This Row],[Total Assets 2015]], "x")</f>
        <v>0.40076628352490423</v>
      </c>
      <c r="AS236" s="3">
        <f xml:space="preserve"> IFERROR(Table1[[#This Row],[GP 2016]]/Table1[[#This Row],[Total Assets 2016]], "x")</f>
        <v>0.37404408457040039</v>
      </c>
      <c r="AT236" s="3">
        <f xml:space="preserve"> IFERROR(Table1[[#This Row],[GP 2017]]/Table1[[#This Row],[Total Assets 2017]], "x")</f>
        <v>0.37896098297046782</v>
      </c>
      <c r="AU236" s="3">
        <f xml:space="preserve"> IFERROR(Table1[[#This Row],[GP 2018]]/Table1[[#This Row],[Total Assets 2018]], "x")</f>
        <v>0.37410071942446044</v>
      </c>
      <c r="AV236" s="3">
        <f xml:space="preserve"> IFERROR(Table1[[#This Row],[GP 2019]]/Table1[[#This Row],[Total Assets 2019]], "x")</f>
        <v>0.35738255033557048</v>
      </c>
      <c r="AW236" s="3">
        <f xml:space="preserve"> IFERROR(Table1[[#This Row],[GP 2020]]/Table1[[#This Row],[Total Assets 2020]], "x")</f>
        <v>0.39300000000000002</v>
      </c>
      <c r="AX236" s="3">
        <f xml:space="preserve"> IFERROR(Table1[[#This Row],[GP 2021]]/Table1[[#This Row],[Total Assets 2021]], "x")</f>
        <v>0.36342477140482127</v>
      </c>
      <c r="AY236" s="3">
        <f xml:space="preserve"> IFERROR(Table1[[#This Row],[GP TTM]]/Table1[[#This Row],[Total Assets TTM]], "x")</f>
        <v>0.36716367333107419</v>
      </c>
      <c r="BA236" s="3">
        <f xml:space="preserve"> IFERROR(ABS(Table1[[#This Row],[ROA 2013]]-Table1[[#This Row],[ROA 2012]]), "x")</f>
        <v>5.7468513948730038E-2</v>
      </c>
      <c r="BB236" s="3">
        <f xml:space="preserve"> IFERROR(ABS(Table1[[#This Row],[ROA 2014]]-Table1[[#This Row],[ROA 2013]]), "x")</f>
        <v>4.2140288717367858E-2</v>
      </c>
      <c r="BC236" s="3">
        <f xml:space="preserve"> IFERROR(ABS(Table1[[#This Row],[ROA 2015]]-Table1[[#This Row],[ROA 2014]]), "x")</f>
        <v>3.71579091406678E-2</v>
      </c>
      <c r="BD236" s="3">
        <f xml:space="preserve"> IFERROR(ABS(Table1[[#This Row],[ROA 2016]]-Table1[[#This Row],[ROA 2015]]), "x")</f>
        <v>2.672219895450384E-2</v>
      </c>
      <c r="BE236" s="3">
        <f xml:space="preserve"> IFERROR(ABS(Table1[[#This Row],[ROA 2017]]-Table1[[#This Row],[ROA 2016]]), "x")</f>
        <v>4.9168984000674265E-3</v>
      </c>
      <c r="BF236" s="3">
        <f xml:space="preserve"> IFERROR(ABS(Table1[[#This Row],[ROA 2018]]-Table1[[#This Row],[ROA 2017]]), "x")</f>
        <v>4.8602635460073818E-3</v>
      </c>
      <c r="BG236" s="3">
        <f xml:space="preserve"> IFERROR(ABS(Table1[[#This Row],[ROA 2019]]-Table1[[#This Row],[ROA 2018]]), "x")</f>
        <v>1.6718169088889956E-2</v>
      </c>
      <c r="BH236" s="3">
        <f xml:space="preserve"> IFERROR(ABS(Table1[[#This Row],[ROA 2020]]-Table1[[#This Row],[ROA 2019]]), "x")</f>
        <v>3.5617449664429535E-2</v>
      </c>
      <c r="BI236" s="3">
        <f xml:space="preserve"> IFERROR(ABS(Table1[[#This Row],[ROA 2021]]-Table1[[#This Row],[ROA 2020]]), "x")</f>
        <v>2.9575228595178749E-2</v>
      </c>
      <c r="BJ236" s="3">
        <f xml:space="preserve"> IFERROR(AVERAGE(Table1[[#This Row],[ROA 2013-2012]:[ROA 2021-2020]]), "x")</f>
        <v>2.8352991117315842E-2</v>
      </c>
      <c r="BK236" s="3">
        <f>IFERROR(AVERAGE(Table1[[#This Row],[ROA 2012]:[ROA 2021]]), "x")</f>
        <v>0.38742536067667988</v>
      </c>
      <c r="BN236" s="1">
        <f>SUM(Table1[[#This Row],[B/M Rank]:[ROA Rank]])</f>
        <v>0</v>
      </c>
    </row>
    <row r="237" spans="1:66" x14ac:dyDescent="0.25">
      <c r="A237" s="1" t="s">
        <v>579</v>
      </c>
      <c r="B237" s="1" t="s">
        <v>577</v>
      </c>
      <c r="C237" s="1" t="s">
        <v>578</v>
      </c>
      <c r="D237" s="1" t="s">
        <v>110</v>
      </c>
      <c r="E237" s="1" t="s">
        <v>102</v>
      </c>
      <c r="F237" s="1">
        <v>825.38</v>
      </c>
      <c r="G237" s="19"/>
      <c r="H237" s="19"/>
      <c r="I237" s="19"/>
      <c r="J237" s="19"/>
      <c r="K237" s="1"/>
      <c r="L237" s="19"/>
      <c r="M237" s="1">
        <v>2012</v>
      </c>
      <c r="N237" s="1">
        <v>131.6</v>
      </c>
      <c r="O237" s="1">
        <v>121.4</v>
      </c>
      <c r="P237" s="1">
        <v>118.1</v>
      </c>
      <c r="Q237" s="1">
        <v>156.9</v>
      </c>
      <c r="R237" s="1">
        <v>166.3</v>
      </c>
      <c r="S237" s="1">
        <v>175.8</v>
      </c>
      <c r="T237" s="1">
        <v>182</v>
      </c>
      <c r="U237" s="1">
        <v>191.7</v>
      </c>
      <c r="V237" s="1">
        <v>196.5</v>
      </c>
      <c r="W237" s="1">
        <v>218.6</v>
      </c>
      <c r="X237" s="1">
        <v>216.7</v>
      </c>
      <c r="Z237" s="3">
        <f xml:space="preserve"> IFERROR(AVEDEV(Table1[[#This Row],[GP 2012]:[GP 2021]]) / Table1[[#This Row],[Avg GP]], "x")</f>
        <v>0.16343360057869674</v>
      </c>
      <c r="AA237" s="2">
        <f xml:space="preserve"> IFERROR(AVERAGE(Table1[[#This Row],[GP 2012]:[GP 2021]]), "x")</f>
        <v>165.89</v>
      </c>
      <c r="AB237" s="11">
        <f>Table1[Equity]/Table1[Market Capital]</f>
        <v>0.42150282294215996</v>
      </c>
      <c r="AC237" s="1">
        <v>284.10000000000002</v>
      </c>
      <c r="AD237" s="1">
        <v>299.2</v>
      </c>
      <c r="AE237" s="1">
        <v>324.8</v>
      </c>
      <c r="AF237" s="1">
        <v>391.5</v>
      </c>
      <c r="AG237" s="1">
        <v>444.6</v>
      </c>
      <c r="AH237" s="1">
        <v>463.9</v>
      </c>
      <c r="AI237" s="1">
        <v>486.5</v>
      </c>
      <c r="AJ237" s="1">
        <v>536.4</v>
      </c>
      <c r="AK237" s="1">
        <v>500</v>
      </c>
      <c r="AL237" s="1">
        <v>601.5</v>
      </c>
      <c r="AM237" s="1">
        <v>590.20000000000005</v>
      </c>
      <c r="AN237" s="1">
        <v>347.9</v>
      </c>
      <c r="AO237" s="3">
        <f xml:space="preserve"> IFERROR(Table1[[#This Row],[GP 2012]]/Table1[[#This Row],[Total Assets 2012]], "x")</f>
        <v>0.46321717705033433</v>
      </c>
      <c r="AP237" s="3">
        <f xml:space="preserve"> IFERROR(Table1[[#This Row],[GP 2013]]/Table1[[#This Row],[Total Assets 2013]], "x")</f>
        <v>0.40574866310160429</v>
      </c>
      <c r="AQ237" s="3">
        <f xml:space="preserve"> IFERROR(Table1[[#This Row],[GP 2014]]/Table1[[#This Row],[Total Assets 2014]], "x")</f>
        <v>0.36360837438423643</v>
      </c>
      <c r="AR237" s="3">
        <f xml:space="preserve"> IFERROR(Table1[[#This Row],[GP 2015]]/Table1[[#This Row],[Total Assets 2015]], "x")</f>
        <v>0.40076628352490423</v>
      </c>
      <c r="AS237" s="3">
        <f xml:space="preserve"> IFERROR(Table1[[#This Row],[GP 2016]]/Table1[[#This Row],[Total Assets 2016]], "x")</f>
        <v>0.37404408457040039</v>
      </c>
      <c r="AT237" s="3">
        <f xml:space="preserve"> IFERROR(Table1[[#This Row],[GP 2017]]/Table1[[#This Row],[Total Assets 2017]], "x")</f>
        <v>0.37896098297046782</v>
      </c>
      <c r="AU237" s="3">
        <f xml:space="preserve"> IFERROR(Table1[[#This Row],[GP 2018]]/Table1[[#This Row],[Total Assets 2018]], "x")</f>
        <v>0.37410071942446044</v>
      </c>
      <c r="AV237" s="3">
        <f xml:space="preserve"> IFERROR(Table1[[#This Row],[GP 2019]]/Table1[[#This Row],[Total Assets 2019]], "x")</f>
        <v>0.35738255033557048</v>
      </c>
      <c r="AW237" s="3">
        <f xml:space="preserve"> IFERROR(Table1[[#This Row],[GP 2020]]/Table1[[#This Row],[Total Assets 2020]], "x")</f>
        <v>0.39300000000000002</v>
      </c>
      <c r="AX237" s="3">
        <f xml:space="preserve"> IFERROR(Table1[[#This Row],[GP 2021]]/Table1[[#This Row],[Total Assets 2021]], "x")</f>
        <v>0.36342477140482127</v>
      </c>
      <c r="AY237" s="3">
        <f xml:space="preserve"> IFERROR(Table1[[#This Row],[GP TTM]]/Table1[[#This Row],[Total Assets TTM]], "x")</f>
        <v>0.36716367333107419</v>
      </c>
      <c r="BA237" s="3">
        <f xml:space="preserve"> IFERROR(ABS(Table1[[#This Row],[ROA 2013]]-Table1[[#This Row],[ROA 2012]]), "x")</f>
        <v>5.7468513948730038E-2</v>
      </c>
      <c r="BB237" s="3">
        <f xml:space="preserve"> IFERROR(ABS(Table1[[#This Row],[ROA 2014]]-Table1[[#This Row],[ROA 2013]]), "x")</f>
        <v>4.2140288717367858E-2</v>
      </c>
      <c r="BC237" s="3">
        <f xml:space="preserve"> IFERROR(ABS(Table1[[#This Row],[ROA 2015]]-Table1[[#This Row],[ROA 2014]]), "x")</f>
        <v>3.71579091406678E-2</v>
      </c>
      <c r="BD237" s="3">
        <f xml:space="preserve"> IFERROR(ABS(Table1[[#This Row],[ROA 2016]]-Table1[[#This Row],[ROA 2015]]), "x")</f>
        <v>2.672219895450384E-2</v>
      </c>
      <c r="BE237" s="3">
        <f xml:space="preserve"> IFERROR(ABS(Table1[[#This Row],[ROA 2017]]-Table1[[#This Row],[ROA 2016]]), "x")</f>
        <v>4.9168984000674265E-3</v>
      </c>
      <c r="BF237" s="3">
        <f xml:space="preserve"> IFERROR(ABS(Table1[[#This Row],[ROA 2018]]-Table1[[#This Row],[ROA 2017]]), "x")</f>
        <v>4.8602635460073818E-3</v>
      </c>
      <c r="BG237" s="3">
        <f xml:space="preserve"> IFERROR(ABS(Table1[[#This Row],[ROA 2019]]-Table1[[#This Row],[ROA 2018]]), "x")</f>
        <v>1.6718169088889956E-2</v>
      </c>
      <c r="BH237" s="3">
        <f xml:space="preserve"> IFERROR(ABS(Table1[[#This Row],[ROA 2020]]-Table1[[#This Row],[ROA 2019]]), "x")</f>
        <v>3.5617449664429535E-2</v>
      </c>
      <c r="BI237" s="3">
        <f xml:space="preserve"> IFERROR(ABS(Table1[[#This Row],[ROA 2021]]-Table1[[#This Row],[ROA 2020]]), "x")</f>
        <v>2.9575228595178749E-2</v>
      </c>
      <c r="BJ237" s="3">
        <f xml:space="preserve"> IFERROR(AVERAGE(Table1[[#This Row],[ROA 2013-2012]:[ROA 2021-2020]]), "x")</f>
        <v>2.8352991117315842E-2</v>
      </c>
      <c r="BK237" s="3">
        <f>IFERROR(AVERAGE(Table1[[#This Row],[ROA 2012]:[ROA 2021]]), "x")</f>
        <v>0.38742536067667988</v>
      </c>
      <c r="BN237" s="1">
        <f>SUM(Table1[[#This Row],[B/M Rank]:[ROA Rank]])</f>
        <v>0</v>
      </c>
    </row>
    <row r="238" spans="1:66" x14ac:dyDescent="0.25">
      <c r="A238" s="1" t="s">
        <v>884</v>
      </c>
      <c r="B238" s="1" t="s">
        <v>885</v>
      </c>
      <c r="C238" s="1" t="s">
        <v>525</v>
      </c>
      <c r="D238" s="1" t="s">
        <v>11</v>
      </c>
      <c r="E238" s="1" t="s">
        <v>102</v>
      </c>
      <c r="F238" s="1">
        <v>829.86</v>
      </c>
      <c r="G238" s="19"/>
      <c r="H238" s="19"/>
      <c r="I238" s="19"/>
      <c r="J238" s="19"/>
      <c r="K238" s="1"/>
      <c r="L238" s="19"/>
      <c r="M238" s="1">
        <v>2013</v>
      </c>
      <c r="O238" s="1">
        <v>-1.2</v>
      </c>
      <c r="P238" s="1">
        <v>6.7</v>
      </c>
      <c r="Q238" s="1">
        <v>8</v>
      </c>
      <c r="R238" s="1">
        <v>4.0999999999999996</v>
      </c>
      <c r="S238" s="1">
        <v>8.3000000000000007</v>
      </c>
      <c r="T238" s="1">
        <v>18.7</v>
      </c>
      <c r="U238" s="1">
        <v>11</v>
      </c>
      <c r="V238" s="1">
        <v>8.8000000000000007</v>
      </c>
      <c r="W238" s="1">
        <v>1</v>
      </c>
      <c r="X238" s="1">
        <v>1</v>
      </c>
      <c r="Z238" s="3">
        <f xml:space="preserve"> IFERROR(AVEDEV(Table1[[#This Row],[GP 2012]:[GP 2021]]) / Table1[[#This Row],[Avg GP]], "x")</f>
        <v>0.56472986748216103</v>
      </c>
      <c r="AA238" s="2">
        <f xml:space="preserve"> IFERROR(AVERAGE(Table1[[#This Row],[GP 2012]:[GP 2021]]), "x")</f>
        <v>7.2666666666666675</v>
      </c>
      <c r="AB238" s="11">
        <f>Table1[Equity]/Table1[Market Capital]</f>
        <v>6.7601764152989657E-2</v>
      </c>
      <c r="AD238" s="1">
        <v>15.4</v>
      </c>
      <c r="AE238" s="1">
        <v>16.899999999999999</v>
      </c>
      <c r="AF238" s="1">
        <v>27.1</v>
      </c>
      <c r="AG238" s="1">
        <v>25.2</v>
      </c>
      <c r="AH238" s="1">
        <v>30.8</v>
      </c>
      <c r="AI238" s="1">
        <v>39.6</v>
      </c>
      <c r="AJ238" s="1">
        <v>53.6</v>
      </c>
      <c r="AK238" s="1">
        <v>75.599999999999994</v>
      </c>
      <c r="AL238" s="1">
        <v>66.3</v>
      </c>
      <c r="AM238" s="1">
        <v>66.3</v>
      </c>
      <c r="AN238" s="1">
        <v>56.1</v>
      </c>
      <c r="AO238" s="3" t="str">
        <f xml:space="preserve"> IFERROR(Table1[[#This Row],[GP 2012]]/Table1[[#This Row],[Total Assets 2012]], "x")</f>
        <v>x</v>
      </c>
      <c r="AP238" s="3">
        <f xml:space="preserve"> IFERROR(Table1[[#This Row],[GP 2013]]/Table1[[#This Row],[Total Assets 2013]], "x")</f>
        <v>-7.792207792207792E-2</v>
      </c>
      <c r="AQ238" s="3">
        <f xml:space="preserve"> IFERROR(Table1[[#This Row],[GP 2014]]/Table1[[#This Row],[Total Assets 2014]], "x")</f>
        <v>0.39644970414201186</v>
      </c>
      <c r="AR238" s="3">
        <f xml:space="preserve"> IFERROR(Table1[[#This Row],[GP 2015]]/Table1[[#This Row],[Total Assets 2015]], "x")</f>
        <v>0.29520295202952029</v>
      </c>
      <c r="AS238" s="3">
        <f xml:space="preserve"> IFERROR(Table1[[#This Row],[GP 2016]]/Table1[[#This Row],[Total Assets 2016]], "x")</f>
        <v>0.16269841269841268</v>
      </c>
      <c r="AT238" s="3">
        <f xml:space="preserve"> IFERROR(Table1[[#This Row],[GP 2017]]/Table1[[#This Row],[Total Assets 2017]], "x")</f>
        <v>0.26948051948051949</v>
      </c>
      <c r="AU238" s="3">
        <f xml:space="preserve"> IFERROR(Table1[[#This Row],[GP 2018]]/Table1[[#This Row],[Total Assets 2018]], "x")</f>
        <v>0.47222222222222221</v>
      </c>
      <c r="AV238" s="3">
        <f xml:space="preserve"> IFERROR(Table1[[#This Row],[GP 2019]]/Table1[[#This Row],[Total Assets 2019]], "x")</f>
        <v>0.20522388059701491</v>
      </c>
      <c r="AW238" s="3">
        <f xml:space="preserve"> IFERROR(Table1[[#This Row],[GP 2020]]/Table1[[#This Row],[Total Assets 2020]], "x")</f>
        <v>0.11640211640211642</v>
      </c>
      <c r="AX238" s="3">
        <f xml:space="preserve"> IFERROR(Table1[[#This Row],[GP 2021]]/Table1[[#This Row],[Total Assets 2021]], "x")</f>
        <v>1.5082956259426848E-2</v>
      </c>
      <c r="AY238" s="3">
        <f xml:space="preserve"> IFERROR(Table1[[#This Row],[GP TTM]]/Table1[[#This Row],[Total Assets TTM]], "x")</f>
        <v>1.5082956259426848E-2</v>
      </c>
      <c r="BA238" s="3" t="str">
        <f xml:space="preserve"> IFERROR(ABS(Table1[[#This Row],[ROA 2013]]-Table1[[#This Row],[ROA 2012]]), "x")</f>
        <v>x</v>
      </c>
      <c r="BB238" s="3">
        <f xml:space="preserve"> IFERROR(ABS(Table1[[#This Row],[ROA 2014]]-Table1[[#This Row],[ROA 2013]]), "x")</f>
        <v>0.47437178206408981</v>
      </c>
      <c r="BC238" s="3">
        <f xml:space="preserve"> IFERROR(ABS(Table1[[#This Row],[ROA 2015]]-Table1[[#This Row],[ROA 2014]]), "x")</f>
        <v>0.10124675211249157</v>
      </c>
      <c r="BD238" s="3">
        <f xml:space="preserve"> IFERROR(ABS(Table1[[#This Row],[ROA 2016]]-Table1[[#This Row],[ROA 2015]]), "x")</f>
        <v>0.13250453933110762</v>
      </c>
      <c r="BE238" s="3">
        <f xml:space="preserve"> IFERROR(ABS(Table1[[#This Row],[ROA 2017]]-Table1[[#This Row],[ROA 2016]]), "x")</f>
        <v>0.10678210678210681</v>
      </c>
      <c r="BF238" s="3">
        <f xml:space="preserve"> IFERROR(ABS(Table1[[#This Row],[ROA 2018]]-Table1[[#This Row],[ROA 2017]]), "x")</f>
        <v>0.20274170274170272</v>
      </c>
      <c r="BG238" s="3">
        <f xml:space="preserve"> IFERROR(ABS(Table1[[#This Row],[ROA 2019]]-Table1[[#This Row],[ROA 2018]]), "x")</f>
        <v>0.2669983416252073</v>
      </c>
      <c r="BH238" s="3">
        <f xml:space="preserve"> IFERROR(ABS(Table1[[#This Row],[ROA 2020]]-Table1[[#This Row],[ROA 2019]]), "x")</f>
        <v>8.8821764194898484E-2</v>
      </c>
      <c r="BI238" s="3">
        <f xml:space="preserve"> IFERROR(ABS(Table1[[#This Row],[ROA 2021]]-Table1[[#This Row],[ROA 2020]]), "x")</f>
        <v>0.10131916014268957</v>
      </c>
      <c r="BJ238" s="3">
        <f xml:space="preserve"> IFERROR(AVERAGE(Table1[[#This Row],[ROA 2013-2012]:[ROA 2021-2020]]), "x")</f>
        <v>0.18434826862428672</v>
      </c>
      <c r="BK238" s="3">
        <f>IFERROR(AVERAGE(Table1[[#This Row],[ROA 2012]:[ROA 2021]]), "x")</f>
        <v>0.20609340954546299</v>
      </c>
      <c r="BN238" s="1">
        <f>SUM(Table1[[#This Row],[B/M Rank]:[ROA Rank]])</f>
        <v>0</v>
      </c>
    </row>
    <row r="239" spans="1:66" x14ac:dyDescent="0.25">
      <c r="A239" s="1" t="s">
        <v>580</v>
      </c>
      <c r="B239" s="1" t="s">
        <v>581</v>
      </c>
      <c r="C239" s="1" t="s">
        <v>290</v>
      </c>
      <c r="D239" s="1" t="s">
        <v>106</v>
      </c>
      <c r="E239" s="1" t="s">
        <v>102</v>
      </c>
      <c r="F239" s="1">
        <v>830.8</v>
      </c>
      <c r="G239" s="19"/>
      <c r="H239" s="19"/>
      <c r="I239" s="19"/>
      <c r="J239" s="19"/>
      <c r="K239" s="1"/>
      <c r="L239" s="19"/>
      <c r="M239" s="1">
        <v>2012</v>
      </c>
      <c r="N239" s="1">
        <v>83.5</v>
      </c>
      <c r="O239" s="1">
        <v>71.3</v>
      </c>
      <c r="P239" s="1">
        <v>66.099999999999994</v>
      </c>
      <c r="Q239" s="1">
        <v>32.200000000000003</v>
      </c>
      <c r="R239" s="1">
        <v>52.3</v>
      </c>
      <c r="S239" s="1">
        <v>62.3</v>
      </c>
      <c r="T239" s="1">
        <v>81.599999999999994</v>
      </c>
      <c r="U239" s="1">
        <v>61.2</v>
      </c>
      <c r="V239" s="1">
        <v>55.8</v>
      </c>
      <c r="W239" s="1">
        <v>55.4</v>
      </c>
      <c r="X239" s="1">
        <v>59.3</v>
      </c>
      <c r="Z239" s="3">
        <f xml:space="preserve"> IFERROR(AVEDEV(Table1[[#This Row],[GP 2012]:[GP 2021]]) / Table1[[#This Row],[Avg GP]], "x")</f>
        <v>0.1735563776741193</v>
      </c>
      <c r="AA239" s="2">
        <f xml:space="preserve"> IFERROR(AVERAGE(Table1[[#This Row],[GP 2012]:[GP 2021]]), "x")</f>
        <v>62.17</v>
      </c>
      <c r="AB239" s="11">
        <f>Table1[Equity]/Table1[Market Capital]</f>
        <v>0.46328839672604716</v>
      </c>
      <c r="AC239" s="1">
        <v>191.2</v>
      </c>
      <c r="AD239" s="1">
        <v>213.6</v>
      </c>
      <c r="AE239" s="1">
        <v>155.4</v>
      </c>
      <c r="AF239" s="1">
        <v>140.4</v>
      </c>
      <c r="AG239" s="1">
        <v>136</v>
      </c>
      <c r="AH239" s="1">
        <v>141.1</v>
      </c>
      <c r="AI239" s="1">
        <v>169.2</v>
      </c>
      <c r="AJ239" s="1">
        <v>521.1</v>
      </c>
      <c r="AK239" s="1">
        <v>492</v>
      </c>
      <c r="AL239" s="1">
        <v>503.4</v>
      </c>
      <c r="AM239" s="1" t="s">
        <v>1035</v>
      </c>
      <c r="AN239" s="1">
        <v>384.9</v>
      </c>
      <c r="AO239" s="3">
        <f xml:space="preserve"> IFERROR(Table1[[#This Row],[GP 2012]]/Table1[[#This Row],[Total Assets 2012]], "x")</f>
        <v>0.43671548117154813</v>
      </c>
      <c r="AP239" s="3">
        <f xml:space="preserve"> IFERROR(Table1[[#This Row],[GP 2013]]/Table1[[#This Row],[Total Assets 2013]], "x")</f>
        <v>0.33380149812734083</v>
      </c>
      <c r="AQ239" s="3">
        <f xml:space="preserve"> IFERROR(Table1[[#This Row],[GP 2014]]/Table1[[#This Row],[Total Assets 2014]], "x")</f>
        <v>0.4253539253539253</v>
      </c>
      <c r="AR239" s="3">
        <f xml:space="preserve"> IFERROR(Table1[[#This Row],[GP 2015]]/Table1[[#This Row],[Total Assets 2015]], "x")</f>
        <v>0.22934472934472935</v>
      </c>
      <c r="AS239" s="3">
        <f xml:space="preserve"> IFERROR(Table1[[#This Row],[GP 2016]]/Table1[[#This Row],[Total Assets 2016]], "x")</f>
        <v>0.38455882352941173</v>
      </c>
      <c r="AT239" s="3">
        <f xml:space="preserve"> IFERROR(Table1[[#This Row],[GP 2017]]/Table1[[#This Row],[Total Assets 2017]], "x")</f>
        <v>0.44153082919914954</v>
      </c>
      <c r="AU239" s="3">
        <f xml:space="preserve"> IFERROR(Table1[[#This Row],[GP 2018]]/Table1[[#This Row],[Total Assets 2018]], "x")</f>
        <v>0.48226950354609927</v>
      </c>
      <c r="AV239" s="3">
        <f xml:space="preserve"> IFERROR(Table1[[#This Row],[GP 2019]]/Table1[[#This Row],[Total Assets 2019]], "x")</f>
        <v>0.11744386873920552</v>
      </c>
      <c r="AW239" s="3">
        <f xml:space="preserve"> IFERROR(Table1[[#This Row],[GP 2020]]/Table1[[#This Row],[Total Assets 2020]], "x")</f>
        <v>0.11341463414634145</v>
      </c>
      <c r="AX239" s="3">
        <f xml:space="preserve"> IFERROR(Table1[[#This Row],[GP 2021]]/Table1[[#This Row],[Total Assets 2021]], "x")</f>
        <v>0.11005164878823998</v>
      </c>
      <c r="AY239" s="3" t="str">
        <f xml:space="preserve"> IFERROR(Table1[[#This Row],[GP TTM]]/Table1[[#This Row],[Total Assets TTM]], "x")</f>
        <v>x</v>
      </c>
      <c r="BA239" s="3">
        <f xml:space="preserve"> IFERROR(ABS(Table1[[#This Row],[ROA 2013]]-Table1[[#This Row],[ROA 2012]]), "x")</f>
        <v>0.10291398304420729</v>
      </c>
      <c r="BB239" s="3">
        <f xml:space="preserve"> IFERROR(ABS(Table1[[#This Row],[ROA 2014]]-Table1[[#This Row],[ROA 2013]]), "x")</f>
        <v>9.1552427226584465E-2</v>
      </c>
      <c r="BC239" s="3">
        <f xml:space="preserve"> IFERROR(ABS(Table1[[#This Row],[ROA 2015]]-Table1[[#This Row],[ROA 2014]]), "x")</f>
        <v>0.19600919600919595</v>
      </c>
      <c r="BD239" s="3">
        <f xml:space="preserve"> IFERROR(ABS(Table1[[#This Row],[ROA 2016]]-Table1[[#This Row],[ROA 2015]]), "x")</f>
        <v>0.15521409418468238</v>
      </c>
      <c r="BE239" s="3">
        <f xml:space="preserve"> IFERROR(ABS(Table1[[#This Row],[ROA 2017]]-Table1[[#This Row],[ROA 2016]]), "x")</f>
        <v>5.6972005669737813E-2</v>
      </c>
      <c r="BF239" s="3">
        <f xml:space="preserve"> IFERROR(ABS(Table1[[#This Row],[ROA 2018]]-Table1[[#This Row],[ROA 2017]]), "x")</f>
        <v>4.0738674346949721E-2</v>
      </c>
      <c r="BG239" s="3">
        <f xml:space="preserve"> IFERROR(ABS(Table1[[#This Row],[ROA 2019]]-Table1[[#This Row],[ROA 2018]]), "x")</f>
        <v>0.36482563480689373</v>
      </c>
      <c r="BH239" s="3">
        <f xml:space="preserve"> IFERROR(ABS(Table1[[#This Row],[ROA 2020]]-Table1[[#This Row],[ROA 2019]]), "x")</f>
        <v>4.0292345928640699E-3</v>
      </c>
      <c r="BI239" s="3">
        <f xml:space="preserve"> IFERROR(ABS(Table1[[#This Row],[ROA 2021]]-Table1[[#This Row],[ROA 2020]]), "x")</f>
        <v>3.3629853581014779E-3</v>
      </c>
      <c r="BJ239" s="3">
        <f xml:space="preserve"> IFERROR(AVERAGE(Table1[[#This Row],[ROA 2013-2012]:[ROA 2021-2020]]), "x")</f>
        <v>0.11284647058213519</v>
      </c>
      <c r="BK239" s="3">
        <f>IFERROR(AVERAGE(Table1[[#This Row],[ROA 2012]:[ROA 2021]]), "x")</f>
        <v>0.30744849419459908</v>
      </c>
      <c r="BN239" s="1">
        <f>SUM(Table1[[#This Row],[B/M Rank]:[ROA Rank]])</f>
        <v>0</v>
      </c>
    </row>
    <row r="240" spans="1:66" x14ac:dyDescent="0.25">
      <c r="A240" s="1" t="s">
        <v>582</v>
      </c>
      <c r="B240" s="1" t="s">
        <v>583</v>
      </c>
      <c r="C240" s="1" t="s">
        <v>262</v>
      </c>
      <c r="D240" s="1" t="s">
        <v>263</v>
      </c>
      <c r="E240" s="1" t="s">
        <v>102</v>
      </c>
      <c r="F240" s="1">
        <v>842.89</v>
      </c>
      <c r="G240" s="19"/>
      <c r="H240" s="19"/>
      <c r="I240" s="19"/>
      <c r="J240" s="19"/>
      <c r="K240" s="1"/>
      <c r="L240" s="19"/>
      <c r="M240" s="1">
        <v>2012</v>
      </c>
      <c r="N240" s="1">
        <v>131.80000000000001</v>
      </c>
      <c r="O240" s="1">
        <v>102.6</v>
      </c>
      <c r="P240" s="1">
        <v>111.1</v>
      </c>
      <c r="Q240" s="1">
        <v>161.1</v>
      </c>
      <c r="R240" s="1">
        <v>282.10000000000002</v>
      </c>
      <c r="S240" s="1">
        <v>294.89999999999998</v>
      </c>
      <c r="T240" s="1">
        <v>274.10000000000002</v>
      </c>
      <c r="U240" s="1">
        <v>278.3</v>
      </c>
      <c r="V240" s="1">
        <v>273.2</v>
      </c>
      <c r="W240" s="1">
        <v>266</v>
      </c>
      <c r="X240" s="1">
        <v>257.60000000000002</v>
      </c>
      <c r="Z240" s="3">
        <f xml:space="preserve"> IFERROR(AVEDEV(Table1[[#This Row],[GP 2012]:[GP 2021]]) / Table1[[#This Row],[Avg GP]], "x")</f>
        <v>0.33420375137918357</v>
      </c>
      <c r="AA240" s="2">
        <f xml:space="preserve"> IFERROR(AVERAGE(Table1[[#This Row],[GP 2012]:[GP 2021]]), "x")</f>
        <v>217.51999999999998</v>
      </c>
      <c r="AB240" s="11">
        <f>Table1[Equity]/Table1[Market Capital]</f>
        <v>0.55582578984209086</v>
      </c>
      <c r="AC240" s="1">
        <v>669.7</v>
      </c>
      <c r="AD240" s="1">
        <v>696.4</v>
      </c>
      <c r="AE240" s="1">
        <v>667.2</v>
      </c>
      <c r="AF240" s="15">
        <v>2187.3000000000002</v>
      </c>
      <c r="AG240" s="15">
        <v>2147.1</v>
      </c>
      <c r="AH240" s="15">
        <v>2133.1999999999998</v>
      </c>
      <c r="AI240" s="15">
        <v>2025.8</v>
      </c>
      <c r="AJ240" s="15">
        <v>2058.4</v>
      </c>
      <c r="AK240" s="15">
        <v>1965.1</v>
      </c>
      <c r="AL240" s="15">
        <v>2060.6999999999998</v>
      </c>
      <c r="AM240" s="15">
        <v>2033.8</v>
      </c>
      <c r="AN240" s="1">
        <v>468.5</v>
      </c>
      <c r="AO240" s="3">
        <f xml:space="preserve"> IFERROR(Table1[[#This Row],[GP 2012]]/Table1[[#This Row],[Total Assets 2012]], "x")</f>
        <v>0.1968045393459758</v>
      </c>
      <c r="AP240" s="3">
        <f xml:space="preserve"> IFERROR(Table1[[#This Row],[GP 2013]]/Table1[[#This Row],[Total Assets 2013]], "x")</f>
        <v>0.14732912119471567</v>
      </c>
      <c r="AQ240" s="3">
        <f xml:space="preserve"> IFERROR(Table1[[#This Row],[GP 2014]]/Table1[[#This Row],[Total Assets 2014]], "x")</f>
        <v>0.1665167865707434</v>
      </c>
      <c r="AR240" s="3">
        <f xml:space="preserve"> IFERROR(Table1[[#This Row],[GP 2015]]/Table1[[#This Row],[Total Assets 2015]], "x")</f>
        <v>7.3652448223837597E-2</v>
      </c>
      <c r="AS240" s="3">
        <f xml:space="preserve"> IFERROR(Table1[[#This Row],[GP 2016]]/Table1[[#This Row],[Total Assets 2016]], "x")</f>
        <v>0.131386521354385</v>
      </c>
      <c r="AT240" s="3">
        <f xml:space="preserve"> IFERROR(Table1[[#This Row],[GP 2017]]/Table1[[#This Row],[Total Assets 2017]], "x")</f>
        <v>0.13824301518844928</v>
      </c>
      <c r="AU240" s="3">
        <f xml:space="preserve"> IFERROR(Table1[[#This Row],[GP 2018]]/Table1[[#This Row],[Total Assets 2018]], "x")</f>
        <v>0.13530457103366572</v>
      </c>
      <c r="AV240" s="3">
        <f xml:space="preserve"> IFERROR(Table1[[#This Row],[GP 2019]]/Table1[[#This Row],[Total Assets 2019]], "x")</f>
        <v>0.13520209871745045</v>
      </c>
      <c r="AW240" s="3">
        <f xml:space="preserve"> IFERROR(Table1[[#This Row],[GP 2020]]/Table1[[#This Row],[Total Assets 2020]], "x")</f>
        <v>0.13902600376571167</v>
      </c>
      <c r="AX240" s="3">
        <f xml:space="preserve"> IFERROR(Table1[[#This Row],[GP 2021]]/Table1[[#This Row],[Total Assets 2021]], "x")</f>
        <v>0.12908235065754356</v>
      </c>
      <c r="AY240" s="3">
        <f xml:space="preserve"> IFERROR(Table1[[#This Row],[GP TTM]]/Table1[[#This Row],[Total Assets TTM]], "x")</f>
        <v>0.1266594552070017</v>
      </c>
      <c r="BA240" s="3">
        <f xml:space="preserve"> IFERROR(ABS(Table1[[#This Row],[ROA 2013]]-Table1[[#This Row],[ROA 2012]]), "x")</f>
        <v>4.9475418151260137E-2</v>
      </c>
      <c r="BB240" s="3">
        <f xml:space="preserve"> IFERROR(ABS(Table1[[#This Row],[ROA 2014]]-Table1[[#This Row],[ROA 2013]]), "x")</f>
        <v>1.9187665376027729E-2</v>
      </c>
      <c r="BC240" s="3">
        <f xml:space="preserve"> IFERROR(ABS(Table1[[#This Row],[ROA 2015]]-Table1[[#This Row],[ROA 2014]]), "x")</f>
        <v>9.28643383469058E-2</v>
      </c>
      <c r="BD240" s="3">
        <f xml:space="preserve"> IFERROR(ABS(Table1[[#This Row],[ROA 2016]]-Table1[[#This Row],[ROA 2015]]), "x")</f>
        <v>5.7734073130547403E-2</v>
      </c>
      <c r="BE240" s="3">
        <f xml:space="preserve"> IFERROR(ABS(Table1[[#This Row],[ROA 2017]]-Table1[[#This Row],[ROA 2016]]), "x")</f>
        <v>6.8564938340642811E-3</v>
      </c>
      <c r="BF240" s="3">
        <f xml:space="preserve"> IFERROR(ABS(Table1[[#This Row],[ROA 2018]]-Table1[[#This Row],[ROA 2017]]), "x")</f>
        <v>2.9384441547835594E-3</v>
      </c>
      <c r="BG240" s="3">
        <f xml:space="preserve"> IFERROR(ABS(Table1[[#This Row],[ROA 2019]]-Table1[[#This Row],[ROA 2018]]), "x")</f>
        <v>1.0247231621526853E-4</v>
      </c>
      <c r="BH240" s="3">
        <f xml:space="preserve"> IFERROR(ABS(Table1[[#This Row],[ROA 2020]]-Table1[[#This Row],[ROA 2019]]), "x")</f>
        <v>3.8239050482612169E-3</v>
      </c>
      <c r="BI240" s="3">
        <f xml:space="preserve"> IFERROR(ABS(Table1[[#This Row],[ROA 2021]]-Table1[[#This Row],[ROA 2020]]), "x")</f>
        <v>9.9436531081681101E-3</v>
      </c>
      <c r="BJ240" s="3">
        <f xml:space="preserve"> IFERROR(AVERAGE(Table1[[#This Row],[ROA 2013-2012]:[ROA 2021-2020]]), "x")</f>
        <v>2.6991829274025946E-2</v>
      </c>
      <c r="BK240" s="3">
        <f>IFERROR(AVERAGE(Table1[[#This Row],[ROA 2012]:[ROA 2021]]), "x")</f>
        <v>0.13925474560524781</v>
      </c>
      <c r="BN240" s="1">
        <f>SUM(Table1[[#This Row],[B/M Rank]:[ROA Rank]])</f>
        <v>0</v>
      </c>
    </row>
    <row r="241" spans="1:66" x14ac:dyDescent="0.25">
      <c r="A241" s="1" t="s">
        <v>878</v>
      </c>
      <c r="B241" s="1" t="s">
        <v>879</v>
      </c>
      <c r="C241" s="1" t="s">
        <v>147</v>
      </c>
      <c r="D241" s="1" t="s">
        <v>116</v>
      </c>
      <c r="E241" s="1" t="s">
        <v>102</v>
      </c>
      <c r="F241" s="1">
        <v>850.87</v>
      </c>
      <c r="G241" s="19"/>
      <c r="H241" s="19"/>
      <c r="I241" s="19"/>
      <c r="J241" s="19"/>
      <c r="K241" s="1"/>
      <c r="L241" s="19"/>
      <c r="M241" s="1">
        <v>2012</v>
      </c>
      <c r="N241" s="1">
        <v>63.3</v>
      </c>
      <c r="O241" s="1">
        <v>64.3</v>
      </c>
      <c r="P241" s="1">
        <v>161.69999999999999</v>
      </c>
      <c r="Q241" s="1">
        <v>198.7</v>
      </c>
      <c r="R241" s="1">
        <v>203.7</v>
      </c>
      <c r="S241" s="1">
        <v>190.5</v>
      </c>
      <c r="T241" s="1">
        <v>209.9</v>
      </c>
      <c r="U241" s="1">
        <v>218.3</v>
      </c>
      <c r="V241" s="1">
        <v>198.9</v>
      </c>
      <c r="W241" s="1">
        <v>243</v>
      </c>
      <c r="X241" s="1">
        <v>243</v>
      </c>
      <c r="Z241" s="3">
        <f xml:space="preserve"> IFERROR(AVEDEV(Table1[[#This Row],[GP 2012]:[GP 2021]]) / Table1[[#This Row],[Avg GP]], "x")</f>
        <v>0.26980539861895797</v>
      </c>
      <c r="AA241" s="2">
        <f xml:space="preserve"> IFERROR(AVERAGE(Table1[[#This Row],[GP 2012]:[GP 2021]]), "x")</f>
        <v>175.23</v>
      </c>
      <c r="AB241" s="11">
        <f>Table1[Equity]/Table1[Market Capital]</f>
        <v>0.29381691680280186</v>
      </c>
      <c r="AC241" s="1">
        <v>237.7</v>
      </c>
      <c r="AD241" s="1">
        <v>232.3</v>
      </c>
      <c r="AE241" s="1">
        <v>259</v>
      </c>
      <c r="AF241" s="1">
        <v>287.5</v>
      </c>
      <c r="AG241" s="1">
        <v>264.60000000000002</v>
      </c>
      <c r="AH241" s="1">
        <v>259</v>
      </c>
      <c r="AI241" s="1">
        <v>287.2</v>
      </c>
      <c r="AJ241" s="1">
        <v>354.6</v>
      </c>
      <c r="AK241" s="1">
        <v>380.4</v>
      </c>
      <c r="AL241" s="1">
        <v>452.2</v>
      </c>
      <c r="AM241" s="1">
        <v>452.2</v>
      </c>
      <c r="AN241" s="1">
        <v>250</v>
      </c>
      <c r="AO241" s="3">
        <f xml:space="preserve"> IFERROR(Table1[[#This Row],[GP 2012]]/Table1[[#This Row],[Total Assets 2012]], "x")</f>
        <v>0.26630206142196045</v>
      </c>
      <c r="AP241" s="3">
        <f xml:space="preserve"> IFERROR(Table1[[#This Row],[GP 2013]]/Table1[[#This Row],[Total Assets 2013]], "x")</f>
        <v>0.27679724494188546</v>
      </c>
      <c r="AQ241" s="3">
        <f xml:space="preserve"> IFERROR(Table1[[#This Row],[GP 2014]]/Table1[[#This Row],[Total Assets 2014]], "x")</f>
        <v>0.62432432432432428</v>
      </c>
      <c r="AR241" s="3">
        <f xml:space="preserve"> IFERROR(Table1[[#This Row],[GP 2015]]/Table1[[#This Row],[Total Assets 2015]], "x")</f>
        <v>0.6911304347826086</v>
      </c>
      <c r="AS241" s="3">
        <f xml:space="preserve"> IFERROR(Table1[[#This Row],[GP 2016]]/Table1[[#This Row],[Total Assets 2016]], "x")</f>
        <v>0.76984126984126977</v>
      </c>
      <c r="AT241" s="3">
        <f xml:space="preserve"> IFERROR(Table1[[#This Row],[GP 2017]]/Table1[[#This Row],[Total Assets 2017]], "x")</f>
        <v>0.73552123552123549</v>
      </c>
      <c r="AU241" s="3">
        <f xml:space="preserve"> IFERROR(Table1[[#This Row],[GP 2018]]/Table1[[#This Row],[Total Assets 2018]], "x")</f>
        <v>0.73084958217270202</v>
      </c>
      <c r="AV241" s="3">
        <f xml:space="preserve"> IFERROR(Table1[[#This Row],[GP 2019]]/Table1[[#This Row],[Total Assets 2019]], "x")</f>
        <v>0.61562323745064862</v>
      </c>
      <c r="AW241" s="3">
        <f xml:space="preserve"> IFERROR(Table1[[#This Row],[GP 2020]]/Table1[[#This Row],[Total Assets 2020]], "x")</f>
        <v>0.5228706624605679</v>
      </c>
      <c r="AX241" s="3">
        <f xml:space="preserve"> IFERROR(Table1[[#This Row],[GP 2021]]/Table1[[#This Row],[Total Assets 2021]], "x")</f>
        <v>0.53737284387439188</v>
      </c>
      <c r="AY241" s="3">
        <f xml:space="preserve"> IFERROR(Table1[[#This Row],[GP TTM]]/Table1[[#This Row],[Total Assets TTM]], "x")</f>
        <v>0.53737284387439188</v>
      </c>
      <c r="BA241" s="3">
        <f xml:space="preserve"> IFERROR(ABS(Table1[[#This Row],[ROA 2013]]-Table1[[#This Row],[ROA 2012]]), "x")</f>
        <v>1.0495183519925011E-2</v>
      </c>
      <c r="BB241" s="3">
        <f xml:space="preserve"> IFERROR(ABS(Table1[[#This Row],[ROA 2014]]-Table1[[#This Row],[ROA 2013]]), "x")</f>
        <v>0.34752707938243882</v>
      </c>
      <c r="BC241" s="3">
        <f xml:space="preserve"> IFERROR(ABS(Table1[[#This Row],[ROA 2015]]-Table1[[#This Row],[ROA 2014]]), "x")</f>
        <v>6.6806110458284329E-2</v>
      </c>
      <c r="BD241" s="3">
        <f xml:space="preserve"> IFERROR(ABS(Table1[[#This Row],[ROA 2016]]-Table1[[#This Row],[ROA 2015]]), "x")</f>
        <v>7.8710835058661166E-2</v>
      </c>
      <c r="BE241" s="3">
        <f xml:space="preserve"> IFERROR(ABS(Table1[[#This Row],[ROA 2017]]-Table1[[#This Row],[ROA 2016]]), "x")</f>
        <v>3.4320034320034276E-2</v>
      </c>
      <c r="BF241" s="3">
        <f xml:space="preserve"> IFERROR(ABS(Table1[[#This Row],[ROA 2018]]-Table1[[#This Row],[ROA 2017]]), "x")</f>
        <v>4.6716533485334777E-3</v>
      </c>
      <c r="BG241" s="3">
        <f xml:space="preserve"> IFERROR(ABS(Table1[[#This Row],[ROA 2019]]-Table1[[#This Row],[ROA 2018]]), "x")</f>
        <v>0.1152263447220534</v>
      </c>
      <c r="BH241" s="3">
        <f xml:space="preserve"> IFERROR(ABS(Table1[[#This Row],[ROA 2020]]-Table1[[#This Row],[ROA 2019]]), "x")</f>
        <v>9.2752574990080716E-2</v>
      </c>
      <c r="BI241" s="3">
        <f xml:space="preserve"> IFERROR(ABS(Table1[[#This Row],[ROA 2021]]-Table1[[#This Row],[ROA 2020]]), "x")</f>
        <v>1.4502181413823978E-2</v>
      </c>
      <c r="BJ241" s="3">
        <f xml:space="preserve"> IFERROR(AVERAGE(Table1[[#This Row],[ROA 2013-2012]:[ROA 2021-2020]]), "x")</f>
        <v>8.5001333023759465E-2</v>
      </c>
      <c r="BK241" s="3">
        <f>IFERROR(AVERAGE(Table1[[#This Row],[ROA 2012]:[ROA 2021]]), "x")</f>
        <v>0.57706328967915943</v>
      </c>
      <c r="BN241" s="1">
        <f>SUM(Table1[[#This Row],[B/M Rank]:[ROA Rank]])</f>
        <v>0</v>
      </c>
    </row>
    <row r="242" spans="1:66" x14ac:dyDescent="0.25">
      <c r="A242" s="1" t="s">
        <v>584</v>
      </c>
      <c r="B242" s="1" t="s">
        <v>585</v>
      </c>
      <c r="C242" s="1" t="s">
        <v>127</v>
      </c>
      <c r="D242" s="1" t="s">
        <v>11</v>
      </c>
      <c r="E242" s="1" t="s">
        <v>102</v>
      </c>
      <c r="F242" s="1">
        <v>855.78</v>
      </c>
      <c r="G242" s="19"/>
      <c r="H242" s="19"/>
      <c r="I242" s="19"/>
      <c r="J242" s="19"/>
      <c r="K242" s="1"/>
      <c r="L242" s="19"/>
      <c r="M242" s="1">
        <v>2012</v>
      </c>
      <c r="N242" s="15">
        <v>1167</v>
      </c>
      <c r="O242" s="15">
        <v>1147.5999999999999</v>
      </c>
      <c r="P242" s="15">
        <v>1138</v>
      </c>
      <c r="Q242" s="15">
        <v>1171.7</v>
      </c>
      <c r="R242" s="15">
        <v>1135.4000000000001</v>
      </c>
      <c r="S242" s="15">
        <v>1152.2</v>
      </c>
      <c r="T242" s="15">
        <v>1108</v>
      </c>
      <c r="U242" s="15">
        <v>1188.4000000000001</v>
      </c>
      <c r="V242" s="15">
        <v>1608.9</v>
      </c>
      <c r="W242" s="15">
        <v>1540.9</v>
      </c>
      <c r="X242" s="15">
        <v>1402.4</v>
      </c>
      <c r="Z242" s="3">
        <f xml:space="preserve"> IFERROR(AVEDEV(Table1[[#This Row],[GP 2012]:[GP 2021]]) / Table1[[#This Row],[Avg GP]], "x")</f>
        <v>0.10975473576035148</v>
      </c>
      <c r="AA242" s="2">
        <f xml:space="preserve"> IFERROR(AVERAGE(Table1[[#This Row],[GP 2012]:[GP 2021]]), "x")</f>
        <v>1235.81</v>
      </c>
      <c r="AB242" s="11">
        <f>Table1[Equity]/Table1[Market Capital]</f>
        <v>1.4901025964617076</v>
      </c>
      <c r="AC242" s="15">
        <v>2100.1</v>
      </c>
      <c r="AD242" s="15">
        <v>2065</v>
      </c>
      <c r="AE242" s="15">
        <v>2234.1</v>
      </c>
      <c r="AF242" s="15">
        <v>2311.4</v>
      </c>
      <c r="AG242" s="15">
        <v>2312.3000000000002</v>
      </c>
      <c r="AH242" s="15">
        <v>2354.4</v>
      </c>
      <c r="AI242" s="15">
        <v>2410.1999999999998</v>
      </c>
      <c r="AJ242" s="15">
        <v>2570.9</v>
      </c>
      <c r="AK242" s="15">
        <v>3306</v>
      </c>
      <c r="AL242" s="15">
        <v>3178.3</v>
      </c>
      <c r="AM242" s="15">
        <v>3146.2</v>
      </c>
      <c r="AN242" s="15">
        <v>1275.2</v>
      </c>
      <c r="AO242" s="3">
        <f xml:space="preserve"> IFERROR(Table1[[#This Row],[GP 2012]]/Table1[[#This Row],[Total Assets 2012]], "x")</f>
        <v>0.55568782438931486</v>
      </c>
      <c r="AP242" s="3">
        <f xml:space="preserve"> IFERROR(Table1[[#This Row],[GP 2013]]/Table1[[#This Row],[Total Assets 2013]], "x")</f>
        <v>0.55573849878934622</v>
      </c>
      <c r="AQ242" s="3">
        <f xml:space="preserve"> IFERROR(Table1[[#This Row],[GP 2014]]/Table1[[#This Row],[Total Assets 2014]], "x")</f>
        <v>0.50937737791504412</v>
      </c>
      <c r="AR242" s="3">
        <f xml:space="preserve"> IFERROR(Table1[[#This Row],[GP 2015]]/Table1[[#This Row],[Total Assets 2015]], "x")</f>
        <v>0.5069222116466211</v>
      </c>
      <c r="AS242" s="3">
        <f xml:space="preserve"> IFERROR(Table1[[#This Row],[GP 2016]]/Table1[[#This Row],[Total Assets 2016]], "x")</f>
        <v>0.49102625091899837</v>
      </c>
      <c r="AT242" s="3">
        <f xml:space="preserve"> IFERROR(Table1[[#This Row],[GP 2017]]/Table1[[#This Row],[Total Assets 2017]], "x")</f>
        <v>0.48938158341828064</v>
      </c>
      <c r="AU242" s="3">
        <f xml:space="preserve"> IFERROR(Table1[[#This Row],[GP 2018]]/Table1[[#This Row],[Total Assets 2018]], "x")</f>
        <v>0.45971288689735296</v>
      </c>
      <c r="AV242" s="3">
        <f xml:space="preserve"> IFERROR(Table1[[#This Row],[GP 2019]]/Table1[[#This Row],[Total Assets 2019]], "x")</f>
        <v>0.46225057372904432</v>
      </c>
      <c r="AW242" s="3">
        <f xml:space="preserve"> IFERROR(Table1[[#This Row],[GP 2020]]/Table1[[#This Row],[Total Assets 2020]], "x")</f>
        <v>0.48666061705989111</v>
      </c>
      <c r="AX242" s="3">
        <f xml:space="preserve"> IFERROR(Table1[[#This Row],[GP 2021]]/Table1[[#This Row],[Total Assets 2021]], "x")</f>
        <v>0.48481892835792717</v>
      </c>
      <c r="AY242" s="3">
        <f xml:space="preserve"> IFERROR(Table1[[#This Row],[GP TTM]]/Table1[[#This Row],[Total Assets TTM]], "x")</f>
        <v>0.44574407221409962</v>
      </c>
      <c r="BA242" s="3">
        <f xml:space="preserve"> IFERROR(ABS(Table1[[#This Row],[ROA 2013]]-Table1[[#This Row],[ROA 2012]]), "x")</f>
        <v>5.0674400031369693E-5</v>
      </c>
      <c r="BB242" s="3">
        <f xml:space="preserve"> IFERROR(ABS(Table1[[#This Row],[ROA 2014]]-Table1[[#This Row],[ROA 2013]]), "x")</f>
        <v>4.6361120874302109E-2</v>
      </c>
      <c r="BC242" s="3">
        <f xml:space="preserve"> IFERROR(ABS(Table1[[#This Row],[ROA 2015]]-Table1[[#This Row],[ROA 2014]]), "x")</f>
        <v>2.4551662684230147E-3</v>
      </c>
      <c r="BD242" s="3">
        <f xml:space="preserve"> IFERROR(ABS(Table1[[#This Row],[ROA 2016]]-Table1[[#This Row],[ROA 2015]]), "x")</f>
        <v>1.5895960727622727E-2</v>
      </c>
      <c r="BE242" s="3">
        <f xml:space="preserve"> IFERROR(ABS(Table1[[#This Row],[ROA 2017]]-Table1[[#This Row],[ROA 2016]]), "x")</f>
        <v>1.6446675007177336E-3</v>
      </c>
      <c r="BF242" s="3">
        <f xml:space="preserve"> IFERROR(ABS(Table1[[#This Row],[ROA 2018]]-Table1[[#This Row],[ROA 2017]]), "x")</f>
        <v>2.9668696520927684E-2</v>
      </c>
      <c r="BG242" s="3">
        <f xml:space="preserve"> IFERROR(ABS(Table1[[#This Row],[ROA 2019]]-Table1[[#This Row],[ROA 2018]]), "x")</f>
        <v>2.5376868316913659E-3</v>
      </c>
      <c r="BH242" s="3">
        <f xml:space="preserve"> IFERROR(ABS(Table1[[#This Row],[ROA 2020]]-Table1[[#This Row],[ROA 2019]]), "x")</f>
        <v>2.4410043330846787E-2</v>
      </c>
      <c r="BI242" s="3">
        <f xml:space="preserve"> IFERROR(ABS(Table1[[#This Row],[ROA 2021]]-Table1[[#This Row],[ROA 2020]]), "x")</f>
        <v>1.8416887019639394E-3</v>
      </c>
      <c r="BJ242" s="3">
        <f xml:space="preserve"> IFERROR(AVERAGE(Table1[[#This Row],[ROA 2013-2012]:[ROA 2021-2020]]), "x")</f>
        <v>1.3873967239614081E-2</v>
      </c>
      <c r="BK242" s="3">
        <f>IFERROR(AVERAGE(Table1[[#This Row],[ROA 2012]:[ROA 2021]]), "x")</f>
        <v>0.50015767531218214</v>
      </c>
      <c r="BN242" s="1">
        <f>SUM(Table1[[#This Row],[B/M Rank]:[ROA Rank]])</f>
        <v>0</v>
      </c>
    </row>
    <row r="243" spans="1:66" x14ac:dyDescent="0.25">
      <c r="A243" s="1" t="s">
        <v>676</v>
      </c>
      <c r="B243" s="1" t="s">
        <v>587</v>
      </c>
      <c r="C243" s="1" t="s">
        <v>109</v>
      </c>
      <c r="D243" s="1" t="s">
        <v>110</v>
      </c>
      <c r="E243" s="1" t="s">
        <v>102</v>
      </c>
      <c r="F243" s="1">
        <v>862.19</v>
      </c>
      <c r="G243" s="19"/>
      <c r="H243" s="19"/>
      <c r="I243" s="19"/>
      <c r="J243" s="19"/>
      <c r="K243" s="1"/>
      <c r="L243" s="19"/>
      <c r="M243" s="1">
        <v>2012</v>
      </c>
      <c r="N243" s="1">
        <v>116</v>
      </c>
      <c r="O243" s="1">
        <v>112.1</v>
      </c>
      <c r="P243" s="1">
        <v>128.4</v>
      </c>
      <c r="Q243" s="1">
        <v>161.6</v>
      </c>
      <c r="R243" s="1">
        <v>171.7</v>
      </c>
      <c r="S243" s="1">
        <v>328.3</v>
      </c>
      <c r="T243" s="1">
        <v>361.7</v>
      </c>
      <c r="U243" s="1">
        <v>423</v>
      </c>
      <c r="V243" s="1">
        <v>473.4</v>
      </c>
      <c r="W243" s="1">
        <v>511.7</v>
      </c>
      <c r="X243" s="1">
        <v>517.1</v>
      </c>
      <c r="Z243" s="3">
        <f xml:space="preserve"> IFERROR(AVEDEV(Table1[[#This Row],[GP 2012]:[GP 2021]]) / Table1[[#This Row],[Avg GP]], "x")</f>
        <v>0.50514724344488682</v>
      </c>
      <c r="AA243" s="2">
        <f xml:space="preserve"> IFERROR(AVERAGE(Table1[[#This Row],[GP 2012]:[GP 2021]]), "x")</f>
        <v>278.78999999999996</v>
      </c>
      <c r="AB243" s="11">
        <f>Table1[Equity]/Table1[Market Capital]</f>
        <v>0.5022094897876338</v>
      </c>
      <c r="AC243" s="1">
        <v>213.1</v>
      </c>
      <c r="AD243" s="1">
        <v>220.1</v>
      </c>
      <c r="AE243" s="1">
        <v>273.10000000000002</v>
      </c>
      <c r="AF243" s="1">
        <v>319.10000000000002</v>
      </c>
      <c r="AG243" s="1">
        <v>668.7</v>
      </c>
      <c r="AH243" s="1">
        <v>804.9</v>
      </c>
      <c r="AI243" s="1">
        <v>847.9</v>
      </c>
      <c r="AJ243" s="15">
        <v>1225.7</v>
      </c>
      <c r="AK243" s="15">
        <v>1246.5999999999999</v>
      </c>
      <c r="AL243" s="15">
        <v>1352.1</v>
      </c>
      <c r="AM243" s="15">
        <v>1295.7</v>
      </c>
      <c r="AN243" s="1">
        <v>433</v>
      </c>
      <c r="AO243" s="3">
        <f xml:space="preserve"> IFERROR(Table1[[#This Row],[GP 2012]]/Table1[[#This Row],[Total Assets 2012]], "x")</f>
        <v>0.5443453777569216</v>
      </c>
      <c r="AP243" s="3">
        <f xml:space="preserve"> IFERROR(Table1[[#This Row],[GP 2013]]/Table1[[#This Row],[Total Assets 2013]], "x")</f>
        <v>0.50931394820536113</v>
      </c>
      <c r="AQ243" s="3">
        <f xml:space="preserve"> IFERROR(Table1[[#This Row],[GP 2014]]/Table1[[#This Row],[Total Assets 2014]], "x")</f>
        <v>0.47015745148297328</v>
      </c>
      <c r="AR243" s="3">
        <f xml:space="preserve"> IFERROR(Table1[[#This Row],[GP 2015]]/Table1[[#This Row],[Total Assets 2015]], "x")</f>
        <v>0.50642431839548729</v>
      </c>
      <c r="AS243" s="3">
        <f xml:space="preserve"> IFERROR(Table1[[#This Row],[GP 2016]]/Table1[[#This Row],[Total Assets 2016]], "x")</f>
        <v>0.25676686107372509</v>
      </c>
      <c r="AT243" s="3">
        <f xml:space="preserve"> IFERROR(Table1[[#This Row],[GP 2017]]/Table1[[#This Row],[Total Assets 2017]], "x")</f>
        <v>0.4078767548763822</v>
      </c>
      <c r="AU243" s="3">
        <f xml:space="preserve"> IFERROR(Table1[[#This Row],[GP 2018]]/Table1[[#This Row],[Total Assets 2018]], "x")</f>
        <v>0.42658332350513034</v>
      </c>
      <c r="AV243" s="3">
        <f xml:space="preserve"> IFERROR(Table1[[#This Row],[GP 2019]]/Table1[[#This Row],[Total Assets 2019]], "x")</f>
        <v>0.34510891735334909</v>
      </c>
      <c r="AW243" s="3">
        <f xml:space="preserve"> IFERROR(Table1[[#This Row],[GP 2020]]/Table1[[#This Row],[Total Assets 2020]], "x")</f>
        <v>0.37975292796406224</v>
      </c>
      <c r="AX243" s="3">
        <f xml:space="preserve"> IFERROR(Table1[[#This Row],[GP 2021]]/Table1[[#This Row],[Total Assets 2021]], "x")</f>
        <v>0.37844833961985064</v>
      </c>
      <c r="AY243" s="3">
        <f xml:space="preserve"> IFERROR(Table1[[#This Row],[GP TTM]]/Table1[[#This Row],[Total Assets TTM]], "x")</f>
        <v>0.39908929536158061</v>
      </c>
      <c r="BA243" s="3">
        <f xml:space="preserve"> IFERROR(ABS(Table1[[#This Row],[ROA 2013]]-Table1[[#This Row],[ROA 2012]]), "x")</f>
        <v>3.5031429551560467E-2</v>
      </c>
      <c r="BB243" s="3">
        <f xml:space="preserve"> IFERROR(ABS(Table1[[#This Row],[ROA 2014]]-Table1[[#This Row],[ROA 2013]]), "x")</f>
        <v>3.9156496722387857E-2</v>
      </c>
      <c r="BC243" s="3">
        <f xml:space="preserve"> IFERROR(ABS(Table1[[#This Row],[ROA 2015]]-Table1[[#This Row],[ROA 2014]]), "x")</f>
        <v>3.6266866912514018E-2</v>
      </c>
      <c r="BD243" s="3">
        <f xml:space="preserve"> IFERROR(ABS(Table1[[#This Row],[ROA 2016]]-Table1[[#This Row],[ROA 2015]]), "x")</f>
        <v>0.2496574573217622</v>
      </c>
      <c r="BE243" s="3">
        <f xml:space="preserve"> IFERROR(ABS(Table1[[#This Row],[ROA 2017]]-Table1[[#This Row],[ROA 2016]]), "x")</f>
        <v>0.1511098938026571</v>
      </c>
      <c r="BF243" s="3">
        <f xml:space="preserve"> IFERROR(ABS(Table1[[#This Row],[ROA 2018]]-Table1[[#This Row],[ROA 2017]]), "x")</f>
        <v>1.8706568628748144E-2</v>
      </c>
      <c r="BG243" s="3">
        <f xml:space="preserve"> IFERROR(ABS(Table1[[#This Row],[ROA 2019]]-Table1[[#This Row],[ROA 2018]]), "x")</f>
        <v>8.1474406151781253E-2</v>
      </c>
      <c r="BH243" s="3">
        <f xml:space="preserve"> IFERROR(ABS(Table1[[#This Row],[ROA 2020]]-Table1[[#This Row],[ROA 2019]]), "x")</f>
        <v>3.464401061071315E-2</v>
      </c>
      <c r="BI243" s="3">
        <f xml:space="preserve"> IFERROR(ABS(Table1[[#This Row],[ROA 2021]]-Table1[[#This Row],[ROA 2020]]), "x")</f>
        <v>1.3045883442115991E-3</v>
      </c>
      <c r="BJ243" s="3">
        <f xml:space="preserve"> IFERROR(AVERAGE(Table1[[#This Row],[ROA 2013-2012]:[ROA 2021-2020]]), "x")</f>
        <v>7.1927968671815085E-2</v>
      </c>
      <c r="BK243" s="3">
        <f>IFERROR(AVERAGE(Table1[[#This Row],[ROA 2012]:[ROA 2021]]), "x")</f>
        <v>0.42247782202332429</v>
      </c>
      <c r="BN243" s="1">
        <f>SUM(Table1[[#This Row],[B/M Rank]:[ROA Rank]])</f>
        <v>0</v>
      </c>
    </row>
    <row r="244" spans="1:66" x14ac:dyDescent="0.25">
      <c r="A244" s="1" t="s">
        <v>586</v>
      </c>
      <c r="B244" s="1" t="s">
        <v>587</v>
      </c>
      <c r="C244" s="1" t="s">
        <v>109</v>
      </c>
      <c r="D244" s="1" t="s">
        <v>110</v>
      </c>
      <c r="E244" s="1" t="s">
        <v>102</v>
      </c>
      <c r="F244" s="1">
        <v>891.98</v>
      </c>
      <c r="G244" s="19"/>
      <c r="H244" s="19"/>
      <c r="I244" s="19"/>
      <c r="J244" s="19"/>
      <c r="K244" s="1"/>
      <c r="L244" s="19"/>
      <c r="M244" s="1">
        <v>2012</v>
      </c>
      <c r="N244" s="1">
        <v>116</v>
      </c>
      <c r="O244" s="1">
        <v>112.1</v>
      </c>
      <c r="P244" s="1">
        <v>128.4</v>
      </c>
      <c r="Q244" s="1">
        <v>161.6</v>
      </c>
      <c r="R244" s="1">
        <v>171.7</v>
      </c>
      <c r="S244" s="1">
        <v>328.3</v>
      </c>
      <c r="T244" s="1">
        <v>361.7</v>
      </c>
      <c r="U244" s="1">
        <v>423</v>
      </c>
      <c r="V244" s="1">
        <v>473.4</v>
      </c>
      <c r="W244" s="1">
        <v>511.7</v>
      </c>
      <c r="X244" s="1">
        <v>517.1</v>
      </c>
      <c r="Z244" s="3">
        <f xml:space="preserve"> IFERROR(AVEDEV(Table1[[#This Row],[GP 2012]:[GP 2021]]) / Table1[[#This Row],[Avg GP]], "x")</f>
        <v>0.50514724344488682</v>
      </c>
      <c r="AA244" s="2">
        <f xml:space="preserve"> IFERROR(AVERAGE(Table1[[#This Row],[GP 2012]:[GP 2021]]), "x")</f>
        <v>278.78999999999996</v>
      </c>
      <c r="AB244" s="11">
        <f>Table1[Equity]/Table1[Market Capital]</f>
        <v>0.4854368932038835</v>
      </c>
      <c r="AC244" s="1">
        <v>213.1</v>
      </c>
      <c r="AD244" s="1">
        <v>220.1</v>
      </c>
      <c r="AE244" s="1">
        <v>273.10000000000002</v>
      </c>
      <c r="AF244" s="1">
        <v>319.10000000000002</v>
      </c>
      <c r="AG244" s="1">
        <v>668.7</v>
      </c>
      <c r="AH244" s="1">
        <v>804.9</v>
      </c>
      <c r="AI244" s="1">
        <v>847.9</v>
      </c>
      <c r="AJ244" s="15">
        <v>1225.7</v>
      </c>
      <c r="AK244" s="15">
        <v>1246.5999999999999</v>
      </c>
      <c r="AL244" s="15">
        <v>1352.1</v>
      </c>
      <c r="AM244" s="15">
        <v>1295.7</v>
      </c>
      <c r="AN244" s="1">
        <v>433</v>
      </c>
      <c r="AO244" s="3">
        <f xml:space="preserve"> IFERROR(Table1[[#This Row],[GP 2012]]/Table1[[#This Row],[Total Assets 2012]], "x")</f>
        <v>0.5443453777569216</v>
      </c>
      <c r="AP244" s="3">
        <f xml:space="preserve"> IFERROR(Table1[[#This Row],[GP 2013]]/Table1[[#This Row],[Total Assets 2013]], "x")</f>
        <v>0.50931394820536113</v>
      </c>
      <c r="AQ244" s="3">
        <f xml:space="preserve"> IFERROR(Table1[[#This Row],[GP 2014]]/Table1[[#This Row],[Total Assets 2014]], "x")</f>
        <v>0.47015745148297328</v>
      </c>
      <c r="AR244" s="3">
        <f xml:space="preserve"> IFERROR(Table1[[#This Row],[GP 2015]]/Table1[[#This Row],[Total Assets 2015]], "x")</f>
        <v>0.50642431839548729</v>
      </c>
      <c r="AS244" s="3">
        <f xml:space="preserve"> IFERROR(Table1[[#This Row],[GP 2016]]/Table1[[#This Row],[Total Assets 2016]], "x")</f>
        <v>0.25676686107372509</v>
      </c>
      <c r="AT244" s="3">
        <f xml:space="preserve"> IFERROR(Table1[[#This Row],[GP 2017]]/Table1[[#This Row],[Total Assets 2017]], "x")</f>
        <v>0.4078767548763822</v>
      </c>
      <c r="AU244" s="3">
        <f xml:space="preserve"> IFERROR(Table1[[#This Row],[GP 2018]]/Table1[[#This Row],[Total Assets 2018]], "x")</f>
        <v>0.42658332350513034</v>
      </c>
      <c r="AV244" s="3">
        <f xml:space="preserve"> IFERROR(Table1[[#This Row],[GP 2019]]/Table1[[#This Row],[Total Assets 2019]], "x")</f>
        <v>0.34510891735334909</v>
      </c>
      <c r="AW244" s="3">
        <f xml:space="preserve"> IFERROR(Table1[[#This Row],[GP 2020]]/Table1[[#This Row],[Total Assets 2020]], "x")</f>
        <v>0.37975292796406224</v>
      </c>
      <c r="AX244" s="3">
        <f xml:space="preserve"> IFERROR(Table1[[#This Row],[GP 2021]]/Table1[[#This Row],[Total Assets 2021]], "x")</f>
        <v>0.37844833961985064</v>
      </c>
      <c r="AY244" s="3">
        <f xml:space="preserve"> IFERROR(Table1[[#This Row],[GP TTM]]/Table1[[#This Row],[Total Assets TTM]], "x")</f>
        <v>0.39908929536158061</v>
      </c>
      <c r="BA244" s="3">
        <f xml:space="preserve"> IFERROR(ABS(Table1[[#This Row],[ROA 2013]]-Table1[[#This Row],[ROA 2012]]), "x")</f>
        <v>3.5031429551560467E-2</v>
      </c>
      <c r="BB244" s="3">
        <f xml:space="preserve"> IFERROR(ABS(Table1[[#This Row],[ROA 2014]]-Table1[[#This Row],[ROA 2013]]), "x")</f>
        <v>3.9156496722387857E-2</v>
      </c>
      <c r="BC244" s="3">
        <f xml:space="preserve"> IFERROR(ABS(Table1[[#This Row],[ROA 2015]]-Table1[[#This Row],[ROA 2014]]), "x")</f>
        <v>3.6266866912514018E-2</v>
      </c>
      <c r="BD244" s="3">
        <f xml:space="preserve"> IFERROR(ABS(Table1[[#This Row],[ROA 2016]]-Table1[[#This Row],[ROA 2015]]), "x")</f>
        <v>0.2496574573217622</v>
      </c>
      <c r="BE244" s="3">
        <f xml:space="preserve"> IFERROR(ABS(Table1[[#This Row],[ROA 2017]]-Table1[[#This Row],[ROA 2016]]), "x")</f>
        <v>0.1511098938026571</v>
      </c>
      <c r="BF244" s="3">
        <f xml:space="preserve"> IFERROR(ABS(Table1[[#This Row],[ROA 2018]]-Table1[[#This Row],[ROA 2017]]), "x")</f>
        <v>1.8706568628748144E-2</v>
      </c>
      <c r="BG244" s="3">
        <f xml:space="preserve"> IFERROR(ABS(Table1[[#This Row],[ROA 2019]]-Table1[[#This Row],[ROA 2018]]), "x")</f>
        <v>8.1474406151781253E-2</v>
      </c>
      <c r="BH244" s="3">
        <f xml:space="preserve"> IFERROR(ABS(Table1[[#This Row],[ROA 2020]]-Table1[[#This Row],[ROA 2019]]), "x")</f>
        <v>3.464401061071315E-2</v>
      </c>
      <c r="BI244" s="3">
        <f xml:space="preserve"> IFERROR(ABS(Table1[[#This Row],[ROA 2021]]-Table1[[#This Row],[ROA 2020]]), "x")</f>
        <v>1.3045883442115991E-3</v>
      </c>
      <c r="BJ244" s="3">
        <f xml:space="preserve"> IFERROR(AVERAGE(Table1[[#This Row],[ROA 2013-2012]:[ROA 2021-2020]]), "x")</f>
        <v>7.1927968671815085E-2</v>
      </c>
      <c r="BK244" s="3">
        <f>IFERROR(AVERAGE(Table1[[#This Row],[ROA 2012]:[ROA 2021]]), "x")</f>
        <v>0.42247782202332429</v>
      </c>
      <c r="BN244" s="1">
        <f>SUM(Table1[[#This Row],[B/M Rank]:[ROA Rank]])</f>
        <v>0</v>
      </c>
    </row>
    <row r="245" spans="1:66" x14ac:dyDescent="0.25">
      <c r="A245" s="1" t="s">
        <v>604</v>
      </c>
      <c r="B245" s="1" t="s">
        <v>605</v>
      </c>
      <c r="C245" s="1" t="s">
        <v>1040</v>
      </c>
      <c r="D245" s="1" t="s">
        <v>130</v>
      </c>
      <c r="E245" s="1" t="s">
        <v>102</v>
      </c>
      <c r="F245" s="1">
        <v>901.28</v>
      </c>
      <c r="G245" s="19"/>
      <c r="H245" s="19"/>
      <c r="I245" s="19"/>
      <c r="J245" s="19"/>
      <c r="K245" s="1"/>
      <c r="L245" s="19"/>
      <c r="M245" s="1">
        <v>2012</v>
      </c>
      <c r="N245" s="1">
        <v>120.7</v>
      </c>
      <c r="O245" s="1">
        <v>120.3</v>
      </c>
      <c r="P245" s="1">
        <v>144</v>
      </c>
      <c r="Q245" s="1">
        <v>135.4</v>
      </c>
      <c r="R245" s="1">
        <v>118.4</v>
      </c>
      <c r="S245" s="1">
        <v>142.9</v>
      </c>
      <c r="T245" s="1">
        <v>134.19999999999999</v>
      </c>
      <c r="U245" s="1">
        <v>169.1</v>
      </c>
      <c r="V245" s="1">
        <v>176.5</v>
      </c>
      <c r="W245" s="1">
        <v>199.3</v>
      </c>
      <c r="X245" s="1">
        <v>204.1</v>
      </c>
      <c r="Z245" s="3">
        <f xml:space="preserve"> IFERROR(AVEDEV(Table1[[#This Row],[GP 2012]:[GP 2021]]) / Table1[[#This Row],[Avg GP]], "x")</f>
        <v>0.14602957283680174</v>
      </c>
      <c r="AA245" s="2">
        <f xml:space="preserve"> IFERROR(AVERAGE(Table1[[#This Row],[GP 2012]:[GP 2021]]), "x")</f>
        <v>146.07999999999998</v>
      </c>
      <c r="AB245" s="11">
        <f>Table1[Equity]/Table1[Market Capital]</f>
        <v>1.2659772767619386</v>
      </c>
      <c r="AC245" s="15">
        <v>2210.1999999999998</v>
      </c>
      <c r="AD245" s="15">
        <v>2596</v>
      </c>
      <c r="AE245" s="15">
        <v>2537</v>
      </c>
      <c r="AF245" s="15">
        <v>2456.1</v>
      </c>
      <c r="AG245" s="15">
        <v>2395.5</v>
      </c>
      <c r="AH245" s="15">
        <v>2341.3000000000002</v>
      </c>
      <c r="AI245" s="15">
        <v>2490.1</v>
      </c>
      <c r="AJ245" s="15">
        <v>2657.4</v>
      </c>
      <c r="AK245" s="15">
        <v>2724.2</v>
      </c>
      <c r="AL245" s="15">
        <v>3493.7</v>
      </c>
      <c r="AM245" s="15">
        <v>3840.5</v>
      </c>
      <c r="AN245" s="15">
        <v>1141</v>
      </c>
      <c r="AO245" s="3">
        <f xml:space="preserve"> IFERROR(Table1[[#This Row],[GP 2012]]/Table1[[#This Row],[Total Assets 2012]], "x")</f>
        <v>5.4610442493891964E-2</v>
      </c>
      <c r="AP245" s="3">
        <f xml:space="preserve"> IFERROR(Table1[[#This Row],[GP 2013]]/Table1[[#This Row],[Total Assets 2013]], "x")</f>
        <v>4.6340523882896764E-2</v>
      </c>
      <c r="AQ245" s="3">
        <f xml:space="preserve"> IFERROR(Table1[[#This Row],[GP 2014]]/Table1[[#This Row],[Total Assets 2014]], "x")</f>
        <v>5.6759952700039418E-2</v>
      </c>
      <c r="AR245" s="3">
        <f xml:space="preserve"> IFERROR(Table1[[#This Row],[GP 2015]]/Table1[[#This Row],[Total Assets 2015]], "x")</f>
        <v>5.5128048532225894E-2</v>
      </c>
      <c r="AS245" s="3">
        <f xml:space="preserve"> IFERROR(Table1[[#This Row],[GP 2016]]/Table1[[#This Row],[Total Assets 2016]], "x")</f>
        <v>4.9426007096639538E-2</v>
      </c>
      <c r="AT245" s="3">
        <f xml:space="preserve"> IFERROR(Table1[[#This Row],[GP 2017]]/Table1[[#This Row],[Total Assets 2017]], "x")</f>
        <v>6.1034468030581296E-2</v>
      </c>
      <c r="AU245" s="3">
        <f xml:space="preserve"> IFERROR(Table1[[#This Row],[GP 2018]]/Table1[[#This Row],[Total Assets 2018]], "x")</f>
        <v>5.389341793502269E-2</v>
      </c>
      <c r="AV245" s="3">
        <f xml:space="preserve"> IFERROR(Table1[[#This Row],[GP 2019]]/Table1[[#This Row],[Total Assets 2019]], "x")</f>
        <v>6.3633626853315264E-2</v>
      </c>
      <c r="AW245" s="3">
        <f xml:space="preserve"> IFERROR(Table1[[#This Row],[GP 2020]]/Table1[[#This Row],[Total Assets 2020]], "x")</f>
        <v>6.4789663020336244E-2</v>
      </c>
      <c r="AX245" s="3">
        <f xml:space="preserve"> IFERROR(Table1[[#This Row],[GP 2021]]/Table1[[#This Row],[Total Assets 2021]], "x")</f>
        <v>5.7045539113261018E-2</v>
      </c>
      <c r="AY245" s="3">
        <f xml:space="preserve"> IFERROR(Table1[[#This Row],[GP TTM]]/Table1[[#This Row],[Total Assets TTM]], "x")</f>
        <v>5.3144121859132927E-2</v>
      </c>
      <c r="BA245" s="3">
        <f xml:space="preserve"> IFERROR(ABS(Table1[[#This Row],[ROA 2013]]-Table1[[#This Row],[ROA 2012]]), "x")</f>
        <v>8.2699186109952E-3</v>
      </c>
      <c r="BB245" s="3">
        <f xml:space="preserve"> IFERROR(ABS(Table1[[#This Row],[ROA 2014]]-Table1[[#This Row],[ROA 2013]]), "x")</f>
        <v>1.0419428817142654E-2</v>
      </c>
      <c r="BC245" s="3">
        <f xml:space="preserve"> IFERROR(ABS(Table1[[#This Row],[ROA 2015]]-Table1[[#This Row],[ROA 2014]]), "x")</f>
        <v>1.6319041678135235E-3</v>
      </c>
      <c r="BD245" s="3">
        <f xml:space="preserve"> IFERROR(ABS(Table1[[#This Row],[ROA 2016]]-Table1[[#This Row],[ROA 2015]]), "x")</f>
        <v>5.7020414355863566E-3</v>
      </c>
      <c r="BE245" s="3">
        <f xml:space="preserve"> IFERROR(ABS(Table1[[#This Row],[ROA 2017]]-Table1[[#This Row],[ROA 2016]]), "x")</f>
        <v>1.1608460933941758E-2</v>
      </c>
      <c r="BF245" s="3">
        <f xml:space="preserve"> IFERROR(ABS(Table1[[#This Row],[ROA 2018]]-Table1[[#This Row],[ROA 2017]]), "x")</f>
        <v>7.1410500955586056E-3</v>
      </c>
      <c r="BG245" s="3">
        <f xml:space="preserve"> IFERROR(ABS(Table1[[#This Row],[ROA 2019]]-Table1[[#This Row],[ROA 2018]]), "x")</f>
        <v>9.7402089182925741E-3</v>
      </c>
      <c r="BH245" s="3">
        <f xml:space="preserve"> IFERROR(ABS(Table1[[#This Row],[ROA 2020]]-Table1[[#This Row],[ROA 2019]]), "x")</f>
        <v>1.1560361670209796E-3</v>
      </c>
      <c r="BI245" s="3">
        <f xml:space="preserve"> IFERROR(ABS(Table1[[#This Row],[ROA 2021]]-Table1[[#This Row],[ROA 2020]]), "x")</f>
        <v>7.744123907075226E-3</v>
      </c>
      <c r="BJ245" s="3">
        <f xml:space="preserve"> IFERROR(AVERAGE(Table1[[#This Row],[ROA 2013-2012]:[ROA 2021-2020]]), "x")</f>
        <v>7.0459081170474308E-3</v>
      </c>
      <c r="BK245" s="3">
        <f>IFERROR(AVERAGE(Table1[[#This Row],[ROA 2012]:[ROA 2021]]), "x")</f>
        <v>5.6266168965821005E-2</v>
      </c>
      <c r="BN245" s="1">
        <f>SUM(Table1[[#This Row],[B/M Rank]:[ROA Rank]])</f>
        <v>0</v>
      </c>
    </row>
    <row r="246" spans="1:66" x14ac:dyDescent="0.25">
      <c r="A246" s="1" t="s">
        <v>705</v>
      </c>
      <c r="B246" s="1" t="s">
        <v>706</v>
      </c>
      <c r="C246" s="1" t="s">
        <v>1040</v>
      </c>
      <c r="D246" s="1" t="s">
        <v>130</v>
      </c>
      <c r="E246" s="1" t="s">
        <v>102</v>
      </c>
      <c r="F246" s="1">
        <v>933.82</v>
      </c>
      <c r="G246" s="19"/>
      <c r="H246" s="19"/>
      <c r="I246" s="19"/>
      <c r="J246" s="19"/>
      <c r="K246" s="1"/>
      <c r="L246" s="19"/>
      <c r="M246" s="1">
        <v>2012</v>
      </c>
      <c r="N246" s="1">
        <v>4.2</v>
      </c>
      <c r="O246" s="1">
        <v>8.1</v>
      </c>
      <c r="P246" s="1">
        <v>2.4</v>
      </c>
      <c r="Q246" s="1">
        <v>0.3</v>
      </c>
      <c r="R246" s="1">
        <v>3.5</v>
      </c>
      <c r="S246" s="1">
        <v>15.4</v>
      </c>
      <c r="T246" s="1">
        <v>39.299999999999997</v>
      </c>
      <c r="U246" s="1">
        <v>68.400000000000006</v>
      </c>
      <c r="V246" s="1">
        <v>9.6</v>
      </c>
      <c r="W246" s="1">
        <v>34.700000000000003</v>
      </c>
      <c r="X246" s="1">
        <v>39.200000000000003</v>
      </c>
      <c r="Z246" s="3">
        <f xml:space="preserve"> IFERROR(AVEDEV(Table1[[#This Row],[GP 2012]:[GP 2021]]) / Table1[[#This Row],[Avg GP]], "x")</f>
        <v>0.93200645508337843</v>
      </c>
      <c r="AA246" s="2">
        <f xml:space="preserve"> IFERROR(AVERAGE(Table1[[#This Row],[GP 2012]:[GP 2021]]), "x")</f>
        <v>18.589999999999996</v>
      </c>
      <c r="AB246" s="11">
        <f>Table1[Equity]/Table1[Market Capital]</f>
        <v>0.43691503715919555</v>
      </c>
      <c r="AC246" s="1">
        <v>27.9</v>
      </c>
      <c r="AD246" s="1">
        <v>27.6</v>
      </c>
      <c r="AE246" s="1">
        <v>9.9</v>
      </c>
      <c r="AF246" s="1">
        <v>10.8</v>
      </c>
      <c r="AG246" s="1">
        <v>139.9</v>
      </c>
      <c r="AH246" s="1">
        <v>208.8</v>
      </c>
      <c r="AI246" s="1">
        <v>798.6</v>
      </c>
      <c r="AJ246" s="15">
        <v>1040</v>
      </c>
      <c r="AK246" s="15">
        <v>1117.5999999999999</v>
      </c>
      <c r="AL246" s="15">
        <v>1349.6</v>
      </c>
      <c r="AM246" s="15">
        <v>1387.8</v>
      </c>
      <c r="AN246" s="1">
        <v>408</v>
      </c>
      <c r="AO246" s="3">
        <f xml:space="preserve"> IFERROR(Table1[[#This Row],[GP 2012]]/Table1[[#This Row],[Total Assets 2012]], "x")</f>
        <v>0.15053763440860216</v>
      </c>
      <c r="AP246" s="3">
        <f xml:space="preserve"> IFERROR(Table1[[#This Row],[GP 2013]]/Table1[[#This Row],[Total Assets 2013]], "x")</f>
        <v>0.29347826086956519</v>
      </c>
      <c r="AQ246" s="3">
        <f xml:space="preserve"> IFERROR(Table1[[#This Row],[GP 2014]]/Table1[[#This Row],[Total Assets 2014]], "x")</f>
        <v>0.2424242424242424</v>
      </c>
      <c r="AR246" s="3">
        <f xml:space="preserve"> IFERROR(Table1[[#This Row],[GP 2015]]/Table1[[#This Row],[Total Assets 2015]], "x")</f>
        <v>2.7777777777777776E-2</v>
      </c>
      <c r="AS246" s="3">
        <f xml:space="preserve"> IFERROR(Table1[[#This Row],[GP 2016]]/Table1[[#This Row],[Total Assets 2016]], "x")</f>
        <v>2.5017869907076482E-2</v>
      </c>
      <c r="AT246" s="3">
        <f xml:space="preserve"> IFERROR(Table1[[#This Row],[GP 2017]]/Table1[[#This Row],[Total Assets 2017]], "x")</f>
        <v>7.3754789272030649E-2</v>
      </c>
      <c r="AU246" s="3">
        <f xml:space="preserve"> IFERROR(Table1[[#This Row],[GP 2018]]/Table1[[#This Row],[Total Assets 2018]], "x")</f>
        <v>4.9211119459053342E-2</v>
      </c>
      <c r="AV246" s="3">
        <f xml:space="preserve"> IFERROR(Table1[[#This Row],[GP 2019]]/Table1[[#This Row],[Total Assets 2019]], "x")</f>
        <v>6.5769230769230774E-2</v>
      </c>
      <c r="AW246" s="3">
        <f xml:space="preserve"> IFERROR(Table1[[#This Row],[GP 2020]]/Table1[[#This Row],[Total Assets 2020]], "x")</f>
        <v>8.5898353614889053E-3</v>
      </c>
      <c r="AX246" s="3">
        <f xml:space="preserve"> IFERROR(Table1[[#This Row],[GP 2021]]/Table1[[#This Row],[Total Assets 2021]], "x")</f>
        <v>2.5711321873147602E-2</v>
      </c>
      <c r="AY246" s="3">
        <f xml:space="preserve"> IFERROR(Table1[[#This Row],[GP TTM]]/Table1[[#This Row],[Total Assets TTM]], "x")</f>
        <v>2.824614497766249E-2</v>
      </c>
      <c r="BA246" s="3">
        <f xml:space="preserve"> IFERROR(ABS(Table1[[#This Row],[ROA 2013]]-Table1[[#This Row],[ROA 2012]]), "x")</f>
        <v>0.14294062646096303</v>
      </c>
      <c r="BB246" s="3">
        <f xml:space="preserve"> IFERROR(ABS(Table1[[#This Row],[ROA 2014]]-Table1[[#This Row],[ROA 2013]]), "x")</f>
        <v>5.1054018445322785E-2</v>
      </c>
      <c r="BC246" s="3">
        <f xml:space="preserve"> IFERROR(ABS(Table1[[#This Row],[ROA 2015]]-Table1[[#This Row],[ROA 2014]]), "x")</f>
        <v>0.21464646464646464</v>
      </c>
      <c r="BD246" s="3">
        <f xml:space="preserve"> IFERROR(ABS(Table1[[#This Row],[ROA 2016]]-Table1[[#This Row],[ROA 2015]]), "x")</f>
        <v>2.7599078707012947E-3</v>
      </c>
      <c r="BE246" s="3">
        <f xml:space="preserve"> IFERROR(ABS(Table1[[#This Row],[ROA 2017]]-Table1[[#This Row],[ROA 2016]]), "x")</f>
        <v>4.8736919364954168E-2</v>
      </c>
      <c r="BF246" s="3">
        <f xml:space="preserve"> IFERROR(ABS(Table1[[#This Row],[ROA 2018]]-Table1[[#This Row],[ROA 2017]]), "x")</f>
        <v>2.4543669812977308E-2</v>
      </c>
      <c r="BG246" s="3">
        <f xml:space="preserve"> IFERROR(ABS(Table1[[#This Row],[ROA 2019]]-Table1[[#This Row],[ROA 2018]]), "x")</f>
        <v>1.6558111310177433E-2</v>
      </c>
      <c r="BH246" s="3">
        <f xml:space="preserve"> IFERROR(ABS(Table1[[#This Row],[ROA 2020]]-Table1[[#This Row],[ROA 2019]]), "x")</f>
        <v>5.7179395407741869E-2</v>
      </c>
      <c r="BI246" s="3">
        <f xml:space="preserve"> IFERROR(ABS(Table1[[#This Row],[ROA 2021]]-Table1[[#This Row],[ROA 2020]]), "x")</f>
        <v>1.7121486511658696E-2</v>
      </c>
      <c r="BJ246" s="3">
        <f xml:space="preserve"> IFERROR(AVERAGE(Table1[[#This Row],[ROA 2013-2012]:[ROA 2021-2020]]), "x")</f>
        <v>6.3948955536773461E-2</v>
      </c>
      <c r="BK246" s="3">
        <f>IFERROR(AVERAGE(Table1[[#This Row],[ROA 2012]:[ROA 2021]]), "x")</f>
        <v>9.6227208212221527E-2</v>
      </c>
      <c r="BN246" s="1">
        <f>SUM(Table1[[#This Row],[B/M Rank]:[ROA Rank]])</f>
        <v>0</v>
      </c>
    </row>
    <row r="247" spans="1:66" x14ac:dyDescent="0.25">
      <c r="A247" s="1" t="s">
        <v>608</v>
      </c>
      <c r="B247" s="1" t="s">
        <v>609</v>
      </c>
      <c r="C247" s="1" t="s">
        <v>318</v>
      </c>
      <c r="D247" s="1" t="s">
        <v>116</v>
      </c>
      <c r="E247" s="1" t="s">
        <v>102</v>
      </c>
      <c r="F247" s="1">
        <v>951.81</v>
      </c>
      <c r="G247" s="19"/>
      <c r="H247" s="19"/>
      <c r="I247" s="19"/>
      <c r="J247" s="19"/>
      <c r="K247" s="1"/>
      <c r="L247" s="19"/>
      <c r="M247" s="1">
        <v>2012</v>
      </c>
      <c r="N247" s="1">
        <v>53.5</v>
      </c>
      <c r="O247" s="1">
        <v>56.9</v>
      </c>
      <c r="P247" s="1">
        <v>60.6</v>
      </c>
      <c r="Q247" s="1">
        <v>69.900000000000006</v>
      </c>
      <c r="R247" s="1">
        <v>82.4</v>
      </c>
      <c r="S247" s="1">
        <v>92.5</v>
      </c>
      <c r="T247" s="1">
        <v>107</v>
      </c>
      <c r="U247" s="1">
        <v>123.8</v>
      </c>
      <c r="V247" s="1">
        <v>135.1</v>
      </c>
      <c r="W247" s="1">
        <v>177.1</v>
      </c>
      <c r="X247" s="1">
        <v>177.1</v>
      </c>
      <c r="Z247" s="3">
        <f xml:space="preserve"> IFERROR(AVEDEV(Table1[[#This Row],[GP 2012]:[GP 2021]]) / Table1[[#This Row],[Avg GP]], "x")</f>
        <v>0.33266583229036295</v>
      </c>
      <c r="AA247" s="2">
        <f xml:space="preserve"> IFERROR(AVERAGE(Table1[[#This Row],[GP 2012]:[GP 2021]]), "x")</f>
        <v>95.88</v>
      </c>
      <c r="AB247" s="11">
        <f>Table1[Equity]/Table1[Market Capital]</f>
        <v>0.2464777634191698</v>
      </c>
      <c r="AC247" s="1">
        <v>155.80000000000001</v>
      </c>
      <c r="AD247" s="1">
        <v>150.9</v>
      </c>
      <c r="AE247" s="1">
        <v>187.1</v>
      </c>
      <c r="AF247" s="1">
        <v>220.1</v>
      </c>
      <c r="AG247" s="1">
        <v>239.8</v>
      </c>
      <c r="AH247" s="1">
        <v>298.7</v>
      </c>
      <c r="AI247" s="1">
        <v>313.10000000000002</v>
      </c>
      <c r="AJ247" s="1">
        <v>354.6</v>
      </c>
      <c r="AK247" s="1">
        <v>363.3</v>
      </c>
      <c r="AL247" s="1">
        <v>430.5</v>
      </c>
      <c r="AM247" s="1">
        <v>430.5</v>
      </c>
      <c r="AN247" s="1">
        <v>234.6</v>
      </c>
      <c r="AO247" s="3">
        <f xml:space="preserve"> IFERROR(Table1[[#This Row],[GP 2012]]/Table1[[#This Row],[Total Assets 2012]], "x")</f>
        <v>0.3433889602053915</v>
      </c>
      <c r="AP247" s="3">
        <f xml:space="preserve"> IFERROR(Table1[[#This Row],[GP 2013]]/Table1[[#This Row],[Total Assets 2013]], "x")</f>
        <v>0.37707090788601721</v>
      </c>
      <c r="AQ247" s="3">
        <f xml:space="preserve"> IFERROR(Table1[[#This Row],[GP 2014]]/Table1[[#This Row],[Total Assets 2014]], "x")</f>
        <v>0.32389096739711387</v>
      </c>
      <c r="AR247" s="3">
        <f xml:space="preserve"> IFERROR(Table1[[#This Row],[GP 2015]]/Table1[[#This Row],[Total Assets 2015]], "x")</f>
        <v>0.31758291685597462</v>
      </c>
      <c r="AS247" s="3">
        <f xml:space="preserve"> IFERROR(Table1[[#This Row],[GP 2016]]/Table1[[#This Row],[Total Assets 2016]], "x")</f>
        <v>0.34361968306922436</v>
      </c>
      <c r="AT247" s="3">
        <f xml:space="preserve"> IFERROR(Table1[[#This Row],[GP 2017]]/Table1[[#This Row],[Total Assets 2017]], "x")</f>
        <v>0.30967525945764984</v>
      </c>
      <c r="AU247" s="3">
        <f xml:space="preserve"> IFERROR(Table1[[#This Row],[GP 2018]]/Table1[[#This Row],[Total Assets 2018]], "x")</f>
        <v>0.34174385180453526</v>
      </c>
      <c r="AV247" s="3">
        <f xml:space="preserve"> IFERROR(Table1[[#This Row],[GP 2019]]/Table1[[#This Row],[Total Assets 2019]], "x")</f>
        <v>0.34912577552171459</v>
      </c>
      <c r="AW247" s="3">
        <f xml:space="preserve"> IFERROR(Table1[[#This Row],[GP 2020]]/Table1[[#This Row],[Total Assets 2020]], "x")</f>
        <v>0.37186897880539499</v>
      </c>
      <c r="AX247" s="3">
        <f xml:space="preserve"> IFERROR(Table1[[#This Row],[GP 2021]]/Table1[[#This Row],[Total Assets 2021]], "x")</f>
        <v>0.41138211382113821</v>
      </c>
      <c r="AY247" s="3">
        <f xml:space="preserve"> IFERROR(Table1[[#This Row],[GP TTM]]/Table1[[#This Row],[Total Assets TTM]], "x")</f>
        <v>0.41138211382113821</v>
      </c>
      <c r="BA247" s="3">
        <f xml:space="preserve"> IFERROR(ABS(Table1[[#This Row],[ROA 2013]]-Table1[[#This Row],[ROA 2012]]), "x")</f>
        <v>3.3681947680625712E-2</v>
      </c>
      <c r="BB247" s="3">
        <f xml:space="preserve"> IFERROR(ABS(Table1[[#This Row],[ROA 2014]]-Table1[[#This Row],[ROA 2013]]), "x")</f>
        <v>5.3179940488903343E-2</v>
      </c>
      <c r="BC247" s="3">
        <f xml:space="preserve"> IFERROR(ABS(Table1[[#This Row],[ROA 2015]]-Table1[[#This Row],[ROA 2014]]), "x")</f>
        <v>6.308050541139254E-3</v>
      </c>
      <c r="BD247" s="3">
        <f xml:space="preserve"> IFERROR(ABS(Table1[[#This Row],[ROA 2016]]-Table1[[#This Row],[ROA 2015]]), "x")</f>
        <v>2.603676621324974E-2</v>
      </c>
      <c r="BE247" s="3">
        <f xml:space="preserve"> IFERROR(ABS(Table1[[#This Row],[ROA 2017]]-Table1[[#This Row],[ROA 2016]]), "x")</f>
        <v>3.3944423611574515E-2</v>
      </c>
      <c r="BF247" s="3">
        <f xml:space="preserve"> IFERROR(ABS(Table1[[#This Row],[ROA 2018]]-Table1[[#This Row],[ROA 2017]]), "x")</f>
        <v>3.2068592346885416E-2</v>
      </c>
      <c r="BG247" s="3">
        <f xml:space="preserve"> IFERROR(ABS(Table1[[#This Row],[ROA 2019]]-Table1[[#This Row],[ROA 2018]]), "x")</f>
        <v>7.3819237171793284E-3</v>
      </c>
      <c r="BH247" s="3">
        <f xml:space="preserve"> IFERROR(ABS(Table1[[#This Row],[ROA 2020]]-Table1[[#This Row],[ROA 2019]]), "x")</f>
        <v>2.2743203283680402E-2</v>
      </c>
      <c r="BI247" s="3">
        <f xml:space="preserve"> IFERROR(ABS(Table1[[#This Row],[ROA 2021]]-Table1[[#This Row],[ROA 2020]]), "x")</f>
        <v>3.9513135015743217E-2</v>
      </c>
      <c r="BJ247" s="3">
        <f xml:space="preserve"> IFERROR(AVERAGE(Table1[[#This Row],[ROA 2013-2012]:[ROA 2021-2020]]), "x")</f>
        <v>2.8317553655442324E-2</v>
      </c>
      <c r="BK247" s="3">
        <f>IFERROR(AVERAGE(Table1[[#This Row],[ROA 2012]:[ROA 2021]]), "x")</f>
        <v>0.34893494148241544</v>
      </c>
      <c r="BN247" s="1">
        <f>SUM(Table1[[#This Row],[B/M Rank]:[ROA Rank]])</f>
        <v>0</v>
      </c>
    </row>
    <row r="248" spans="1:66" x14ac:dyDescent="0.25">
      <c r="A248" s="1" t="s">
        <v>610</v>
      </c>
      <c r="B248" s="1" t="s">
        <v>611</v>
      </c>
      <c r="C248" s="1" t="s">
        <v>109</v>
      </c>
      <c r="D248" s="1" t="s">
        <v>110</v>
      </c>
      <c r="E248" s="1" t="s">
        <v>102</v>
      </c>
      <c r="F248" s="1">
        <v>983.29</v>
      </c>
      <c r="G248" s="19"/>
      <c r="H248" s="19"/>
      <c r="I248" s="19"/>
      <c r="J248" s="19"/>
      <c r="K248" s="1"/>
      <c r="L248" s="19"/>
      <c r="M248" s="1">
        <v>2012</v>
      </c>
      <c r="N248" s="1">
        <v>29.6</v>
      </c>
      <c r="O248" s="1">
        <v>33.799999999999997</v>
      </c>
      <c r="P248" s="1">
        <v>39.299999999999997</v>
      </c>
      <c r="Q248" s="1">
        <v>48.5</v>
      </c>
      <c r="R248" s="1">
        <v>63.8</v>
      </c>
      <c r="S248" s="1">
        <v>78</v>
      </c>
      <c r="T248" s="1">
        <v>91.5</v>
      </c>
      <c r="U248" s="1">
        <v>108.1</v>
      </c>
      <c r="V248" s="1">
        <v>111.6</v>
      </c>
      <c r="W248" s="1">
        <v>138.80000000000001</v>
      </c>
      <c r="X248" s="1">
        <v>150.80000000000001</v>
      </c>
      <c r="Z248" s="3">
        <f xml:space="preserve"> IFERROR(AVEDEV(Table1[[#This Row],[GP 2012]:[GP 2021]]) / Table1[[#This Row],[Avg GP]], "x")</f>
        <v>0.42126514131897713</v>
      </c>
      <c r="AA248" s="2">
        <f xml:space="preserve"> IFERROR(AVERAGE(Table1[[#This Row],[GP 2012]:[GP 2021]]), "x")</f>
        <v>74.3</v>
      </c>
      <c r="AB248" s="11">
        <f>Table1[Equity]/Table1[Market Capital]</f>
        <v>0.21316193594971983</v>
      </c>
      <c r="AC248" s="1">
        <v>76.900000000000006</v>
      </c>
      <c r="AD248" s="1">
        <v>75.099999999999994</v>
      </c>
      <c r="AE248" s="1">
        <v>84</v>
      </c>
      <c r="AF248" s="1">
        <v>120.2</v>
      </c>
      <c r="AG248" s="1">
        <v>183.1</v>
      </c>
      <c r="AH248" s="1">
        <v>202.8</v>
      </c>
      <c r="AI248" s="1">
        <v>226.4</v>
      </c>
      <c r="AJ248" s="1">
        <v>320.8</v>
      </c>
      <c r="AK248" s="1">
        <v>372.1</v>
      </c>
      <c r="AL248" s="1">
        <v>555.70000000000005</v>
      </c>
      <c r="AM248" s="1">
        <v>579.29999999999995</v>
      </c>
      <c r="AN248" s="1">
        <v>209.6</v>
      </c>
      <c r="AO248" s="3">
        <f xml:space="preserve"> IFERROR(Table1[[#This Row],[GP 2012]]/Table1[[#This Row],[Total Assets 2012]], "x")</f>
        <v>0.38491547464239273</v>
      </c>
      <c r="AP248" s="3">
        <f xml:space="preserve"> IFERROR(Table1[[#This Row],[GP 2013]]/Table1[[#This Row],[Total Assets 2013]], "x")</f>
        <v>0.45006657789613846</v>
      </c>
      <c r="AQ248" s="3">
        <f xml:space="preserve"> IFERROR(Table1[[#This Row],[GP 2014]]/Table1[[#This Row],[Total Assets 2014]], "x")</f>
        <v>0.4678571428571428</v>
      </c>
      <c r="AR248" s="3">
        <f xml:space="preserve"> IFERROR(Table1[[#This Row],[GP 2015]]/Table1[[#This Row],[Total Assets 2015]], "x")</f>
        <v>0.40349417637271212</v>
      </c>
      <c r="AS248" s="3">
        <f xml:space="preserve"> IFERROR(Table1[[#This Row],[GP 2016]]/Table1[[#This Row],[Total Assets 2016]], "x")</f>
        <v>0.34844347351174221</v>
      </c>
      <c r="AT248" s="3">
        <f xml:space="preserve"> IFERROR(Table1[[#This Row],[GP 2017]]/Table1[[#This Row],[Total Assets 2017]], "x")</f>
        <v>0.38461538461538458</v>
      </c>
      <c r="AU248" s="3">
        <f xml:space="preserve"> IFERROR(Table1[[#This Row],[GP 2018]]/Table1[[#This Row],[Total Assets 2018]], "x")</f>
        <v>0.40415194346289751</v>
      </c>
      <c r="AV248" s="3">
        <f xml:space="preserve"> IFERROR(Table1[[#This Row],[GP 2019]]/Table1[[#This Row],[Total Assets 2019]], "x")</f>
        <v>0.33697007481296753</v>
      </c>
      <c r="AW248" s="3">
        <f xml:space="preserve"> IFERROR(Table1[[#This Row],[GP 2020]]/Table1[[#This Row],[Total Assets 2020]], "x")</f>
        <v>0.29991937651169037</v>
      </c>
      <c r="AX248" s="3">
        <f xml:space="preserve"> IFERROR(Table1[[#This Row],[GP 2021]]/Table1[[#This Row],[Total Assets 2021]], "x")</f>
        <v>0.24977505848479395</v>
      </c>
      <c r="AY248" s="3">
        <f xml:space="preserve"> IFERROR(Table1[[#This Row],[GP TTM]]/Table1[[#This Row],[Total Assets TTM]], "x")</f>
        <v>0.26031417227688591</v>
      </c>
      <c r="BA248" s="3">
        <f xml:space="preserve"> IFERROR(ABS(Table1[[#This Row],[ROA 2013]]-Table1[[#This Row],[ROA 2012]]), "x")</f>
        <v>6.5151103253745735E-2</v>
      </c>
      <c r="BB248" s="3">
        <f xml:space="preserve"> IFERROR(ABS(Table1[[#This Row],[ROA 2014]]-Table1[[#This Row],[ROA 2013]]), "x")</f>
        <v>1.779056496100434E-2</v>
      </c>
      <c r="BC248" s="3">
        <f xml:space="preserve"> IFERROR(ABS(Table1[[#This Row],[ROA 2015]]-Table1[[#This Row],[ROA 2014]]), "x")</f>
        <v>6.4362966484430684E-2</v>
      </c>
      <c r="BD248" s="3">
        <f xml:space="preserve"> IFERROR(ABS(Table1[[#This Row],[ROA 2016]]-Table1[[#This Row],[ROA 2015]]), "x")</f>
        <v>5.5050702860969913E-2</v>
      </c>
      <c r="BE248" s="3">
        <f xml:space="preserve"> IFERROR(ABS(Table1[[#This Row],[ROA 2017]]-Table1[[#This Row],[ROA 2016]]), "x")</f>
        <v>3.6171911103642373E-2</v>
      </c>
      <c r="BF248" s="3">
        <f xml:space="preserve"> IFERROR(ABS(Table1[[#This Row],[ROA 2018]]-Table1[[#This Row],[ROA 2017]]), "x")</f>
        <v>1.953655884751293E-2</v>
      </c>
      <c r="BG248" s="3">
        <f xml:space="preserve"> IFERROR(ABS(Table1[[#This Row],[ROA 2019]]-Table1[[#This Row],[ROA 2018]]), "x")</f>
        <v>6.7181868649929977E-2</v>
      </c>
      <c r="BH248" s="3">
        <f xml:space="preserve"> IFERROR(ABS(Table1[[#This Row],[ROA 2020]]-Table1[[#This Row],[ROA 2019]]), "x")</f>
        <v>3.7050698301277163E-2</v>
      </c>
      <c r="BI248" s="3">
        <f xml:space="preserve"> IFERROR(ABS(Table1[[#This Row],[ROA 2021]]-Table1[[#This Row],[ROA 2020]]), "x")</f>
        <v>5.0144318026896423E-2</v>
      </c>
      <c r="BJ248" s="3">
        <f xml:space="preserve"> IFERROR(AVERAGE(Table1[[#This Row],[ROA 2013-2012]:[ROA 2021-2020]]), "x")</f>
        <v>4.5826743609934391E-2</v>
      </c>
      <c r="BK248" s="3">
        <f>IFERROR(AVERAGE(Table1[[#This Row],[ROA 2012]:[ROA 2021]]), "x")</f>
        <v>0.37302086831678627</v>
      </c>
      <c r="BN248" s="1">
        <f>SUM(Table1[[#This Row],[B/M Rank]:[ROA Rank]])</f>
        <v>0</v>
      </c>
    </row>
    <row r="249" spans="1:66" x14ac:dyDescent="0.25">
      <c r="A249" s="1" t="s">
        <v>612</v>
      </c>
      <c r="B249" s="1" t="s">
        <v>613</v>
      </c>
      <c r="C249" s="1" t="s">
        <v>201</v>
      </c>
      <c r="D249" s="1" t="s">
        <v>110</v>
      </c>
      <c r="E249" s="1" t="s">
        <v>102</v>
      </c>
      <c r="F249" s="1">
        <v>987.78</v>
      </c>
      <c r="G249" s="19"/>
      <c r="H249" s="19"/>
      <c r="I249" s="19"/>
      <c r="J249" s="19"/>
      <c r="K249" s="1"/>
      <c r="L249" s="19"/>
      <c r="M249" s="1">
        <v>2012</v>
      </c>
      <c r="N249" s="1">
        <v>23.4</v>
      </c>
      <c r="O249" s="1">
        <v>25.2</v>
      </c>
      <c r="P249" s="1">
        <v>27.3</v>
      </c>
      <c r="Q249" s="1">
        <v>30.8</v>
      </c>
      <c r="R249" s="1">
        <v>34.6</v>
      </c>
      <c r="S249" s="1">
        <v>38.4</v>
      </c>
      <c r="T249" s="1">
        <v>44.2</v>
      </c>
      <c r="U249" s="1">
        <v>50.2</v>
      </c>
      <c r="V249" s="1">
        <v>62.3</v>
      </c>
      <c r="W249" s="1">
        <v>70.8</v>
      </c>
      <c r="X249" s="1">
        <v>70.8</v>
      </c>
      <c r="Z249" s="3">
        <f xml:space="preserve"> IFERROR(AVEDEV(Table1[[#This Row],[GP 2012]:[GP 2021]]) / Table1[[#This Row],[Avg GP]], "x")</f>
        <v>0.31738703339882124</v>
      </c>
      <c r="AA249" s="2">
        <f xml:space="preserve"> IFERROR(AVERAGE(Table1[[#This Row],[GP 2012]:[GP 2021]]), "x")</f>
        <v>40.72</v>
      </c>
      <c r="AB249" s="11">
        <f>Table1[Equity]/Table1[Market Capital]</f>
        <v>3.9887424325254613E-2</v>
      </c>
      <c r="AC249" s="1">
        <v>33.4</v>
      </c>
      <c r="AD249" s="1">
        <v>23</v>
      </c>
      <c r="AE249" s="1">
        <v>28.9</v>
      </c>
      <c r="AF249" s="1">
        <v>33.299999999999997</v>
      </c>
      <c r="AG249" s="1">
        <v>34</v>
      </c>
      <c r="AH249" s="1">
        <v>38.5</v>
      </c>
      <c r="AI249" s="1">
        <v>47.2</v>
      </c>
      <c r="AJ249" s="1">
        <v>58.1</v>
      </c>
      <c r="AK249" s="1">
        <v>68</v>
      </c>
      <c r="AL249" s="1">
        <v>81.5</v>
      </c>
      <c r="AM249" s="1">
        <v>81.5</v>
      </c>
      <c r="AN249" s="1">
        <v>39.4</v>
      </c>
      <c r="AO249" s="3">
        <f xml:space="preserve"> IFERROR(Table1[[#This Row],[GP 2012]]/Table1[[#This Row],[Total Assets 2012]], "x")</f>
        <v>0.70059880239520955</v>
      </c>
      <c r="AP249" s="3">
        <f xml:space="preserve"> IFERROR(Table1[[#This Row],[GP 2013]]/Table1[[#This Row],[Total Assets 2013]], "x")</f>
        <v>1.0956521739130434</v>
      </c>
      <c r="AQ249" s="3">
        <f xml:space="preserve"> IFERROR(Table1[[#This Row],[GP 2014]]/Table1[[#This Row],[Total Assets 2014]], "x")</f>
        <v>0.94463667820069208</v>
      </c>
      <c r="AR249" s="3">
        <f xml:space="preserve"> IFERROR(Table1[[#This Row],[GP 2015]]/Table1[[#This Row],[Total Assets 2015]], "x")</f>
        <v>0.92492492492492506</v>
      </c>
      <c r="AS249" s="3">
        <f xml:space="preserve"> IFERROR(Table1[[#This Row],[GP 2016]]/Table1[[#This Row],[Total Assets 2016]], "x")</f>
        <v>1.0176470588235293</v>
      </c>
      <c r="AT249" s="3">
        <f xml:space="preserve"> IFERROR(Table1[[#This Row],[GP 2017]]/Table1[[#This Row],[Total Assets 2017]], "x")</f>
        <v>0.9974025974025974</v>
      </c>
      <c r="AU249" s="3">
        <f xml:space="preserve"> IFERROR(Table1[[#This Row],[GP 2018]]/Table1[[#This Row],[Total Assets 2018]], "x")</f>
        <v>0.93644067796610175</v>
      </c>
      <c r="AV249" s="3">
        <f xml:space="preserve"> IFERROR(Table1[[#This Row],[GP 2019]]/Table1[[#This Row],[Total Assets 2019]], "x")</f>
        <v>0.86402753872633398</v>
      </c>
      <c r="AW249" s="3">
        <f xml:space="preserve"> IFERROR(Table1[[#This Row],[GP 2020]]/Table1[[#This Row],[Total Assets 2020]], "x")</f>
        <v>0.91617647058823526</v>
      </c>
      <c r="AX249" s="3">
        <f xml:space="preserve"> IFERROR(Table1[[#This Row],[GP 2021]]/Table1[[#This Row],[Total Assets 2021]], "x")</f>
        <v>0.86871165644171777</v>
      </c>
      <c r="AY249" s="3">
        <f xml:space="preserve"> IFERROR(Table1[[#This Row],[GP TTM]]/Table1[[#This Row],[Total Assets TTM]], "x")</f>
        <v>0.86871165644171777</v>
      </c>
      <c r="BA249" s="3">
        <f xml:space="preserve"> IFERROR(ABS(Table1[[#This Row],[ROA 2013]]-Table1[[#This Row],[ROA 2012]]), "x")</f>
        <v>0.39505337151783382</v>
      </c>
      <c r="BB249" s="3">
        <f xml:space="preserve"> IFERROR(ABS(Table1[[#This Row],[ROA 2014]]-Table1[[#This Row],[ROA 2013]]), "x")</f>
        <v>0.15101549571235129</v>
      </c>
      <c r="BC249" s="3">
        <f xml:space="preserve"> IFERROR(ABS(Table1[[#This Row],[ROA 2015]]-Table1[[#This Row],[ROA 2014]]), "x")</f>
        <v>1.9711753275767019E-2</v>
      </c>
      <c r="BD249" s="3">
        <f xml:space="preserve"> IFERROR(ABS(Table1[[#This Row],[ROA 2016]]-Table1[[#This Row],[ROA 2015]]), "x")</f>
        <v>9.2722133898604286E-2</v>
      </c>
      <c r="BE249" s="3">
        <f xml:space="preserve"> IFERROR(ABS(Table1[[#This Row],[ROA 2017]]-Table1[[#This Row],[ROA 2016]]), "x")</f>
        <v>2.0244461420931947E-2</v>
      </c>
      <c r="BF249" s="3">
        <f xml:space="preserve"> IFERROR(ABS(Table1[[#This Row],[ROA 2018]]-Table1[[#This Row],[ROA 2017]]), "x")</f>
        <v>6.0961919436495648E-2</v>
      </c>
      <c r="BG249" s="3">
        <f xml:space="preserve"> IFERROR(ABS(Table1[[#This Row],[ROA 2019]]-Table1[[#This Row],[ROA 2018]]), "x")</f>
        <v>7.2413139239767776E-2</v>
      </c>
      <c r="BH249" s="3">
        <f xml:space="preserve"> IFERROR(ABS(Table1[[#This Row],[ROA 2020]]-Table1[[#This Row],[ROA 2019]]), "x")</f>
        <v>5.2148931861901282E-2</v>
      </c>
      <c r="BI249" s="3">
        <f xml:space="preserve"> IFERROR(ABS(Table1[[#This Row],[ROA 2021]]-Table1[[#This Row],[ROA 2020]]), "x")</f>
        <v>4.7464814146517487E-2</v>
      </c>
      <c r="BJ249" s="3">
        <f xml:space="preserve"> IFERROR(AVERAGE(Table1[[#This Row],[ROA 2013-2012]:[ROA 2021-2020]]), "x")</f>
        <v>0.10130400227890785</v>
      </c>
      <c r="BK249" s="3">
        <f>IFERROR(AVERAGE(Table1[[#This Row],[ROA 2012]:[ROA 2021]]), "x")</f>
        <v>0.92662185793823881</v>
      </c>
      <c r="BN249" s="1">
        <f>SUM(Table1[[#This Row],[B/M Rank]:[ROA Rank]])</f>
        <v>0</v>
      </c>
    </row>
    <row r="250" spans="1:66" x14ac:dyDescent="0.25">
      <c r="A250" s="1" t="s">
        <v>107</v>
      </c>
      <c r="B250" s="1" t="s">
        <v>108</v>
      </c>
      <c r="C250" s="1" t="s">
        <v>109</v>
      </c>
      <c r="D250" s="1" t="s">
        <v>110</v>
      </c>
      <c r="E250" s="1" t="s">
        <v>102</v>
      </c>
      <c r="F250" s="1">
        <v>1000</v>
      </c>
      <c r="G250" s="19"/>
      <c r="H250" s="19"/>
      <c r="I250" s="19"/>
      <c r="J250" s="19"/>
      <c r="K250" s="1"/>
      <c r="L250" s="19"/>
      <c r="M250" s="1">
        <v>2012</v>
      </c>
      <c r="N250" s="1">
        <v>32.5</v>
      </c>
      <c r="O250" s="1">
        <v>45</v>
      </c>
      <c r="P250" s="1">
        <v>69.3</v>
      </c>
      <c r="Q250" s="1">
        <v>95.6</v>
      </c>
      <c r="R250" s="1">
        <v>108.1</v>
      </c>
      <c r="S250" s="1">
        <v>91.4</v>
      </c>
      <c r="T250" s="1">
        <v>91.6</v>
      </c>
      <c r="U250" s="1">
        <v>89.5</v>
      </c>
      <c r="V250" s="1">
        <v>83.8</v>
      </c>
      <c r="W250" s="1">
        <v>105.7</v>
      </c>
      <c r="X250" s="1">
        <v>116.8</v>
      </c>
      <c r="Z250" s="3">
        <f xml:space="preserve"> IFERROR(AVEDEV(Table1[[#This Row],[GP 2012]:[GP 2021]]) / Table1[[#This Row],[Avg GP]], "x")</f>
        <v>0.23864615384615381</v>
      </c>
      <c r="AA250" s="2">
        <f xml:space="preserve"> IFERROR(AVERAGE(Table1[[#This Row],[GP 2012]:[GP 2021]]), "x")</f>
        <v>81.25</v>
      </c>
      <c r="AB250" s="11">
        <f>Table1[Equity]/Table1[Market Capital]</f>
        <v>0.17419999999999999</v>
      </c>
      <c r="AC250" s="1">
        <v>132.5</v>
      </c>
      <c r="AD250" s="1">
        <v>206.4</v>
      </c>
      <c r="AE250" s="1">
        <v>301.7</v>
      </c>
      <c r="AF250" s="1">
        <v>326.8</v>
      </c>
      <c r="AG250" s="1">
        <v>366</v>
      </c>
      <c r="AH250" s="1">
        <v>372.8</v>
      </c>
      <c r="AI250" s="1">
        <v>372.6</v>
      </c>
      <c r="AJ250" s="1">
        <v>435.8</v>
      </c>
      <c r="AK250" s="1">
        <v>414.9</v>
      </c>
      <c r="AL250" s="1">
        <v>451.8</v>
      </c>
      <c r="AM250" s="1">
        <v>452.4</v>
      </c>
      <c r="AN250" s="1">
        <v>174.2</v>
      </c>
      <c r="AO250" s="3">
        <f xml:space="preserve"> IFERROR(Table1[[#This Row],[GP 2012]]/Table1[[#This Row],[Total Assets 2012]], "x")</f>
        <v>0.24528301886792453</v>
      </c>
      <c r="AP250" s="3">
        <f xml:space="preserve"> IFERROR(Table1[[#This Row],[GP 2013]]/Table1[[#This Row],[Total Assets 2013]], "x")</f>
        <v>0.21802325581395349</v>
      </c>
      <c r="AQ250" s="3">
        <f xml:space="preserve"> IFERROR(Table1[[#This Row],[GP 2014]]/Table1[[#This Row],[Total Assets 2014]], "x")</f>
        <v>0.22969837587006961</v>
      </c>
      <c r="AR250" s="3">
        <f xml:space="preserve"> IFERROR(Table1[[#This Row],[GP 2015]]/Table1[[#This Row],[Total Assets 2015]], "x")</f>
        <v>0.29253365973072215</v>
      </c>
      <c r="AS250" s="3">
        <f xml:space="preserve"> IFERROR(Table1[[#This Row],[GP 2016]]/Table1[[#This Row],[Total Assets 2016]], "x")</f>
        <v>0.29535519125683057</v>
      </c>
      <c r="AT250" s="3">
        <f xml:space="preserve"> IFERROR(Table1[[#This Row],[GP 2017]]/Table1[[#This Row],[Total Assets 2017]], "x")</f>
        <v>0.2451716738197425</v>
      </c>
      <c r="AU250" s="3">
        <f xml:space="preserve"> IFERROR(Table1[[#This Row],[GP 2018]]/Table1[[#This Row],[Total Assets 2018]], "x")</f>
        <v>0.2458400429414922</v>
      </c>
      <c r="AV250" s="3">
        <f xml:space="preserve"> IFERROR(Table1[[#This Row],[GP 2019]]/Table1[[#This Row],[Total Assets 2019]], "x")</f>
        <v>0.20536943552088113</v>
      </c>
      <c r="AW250" s="3">
        <f xml:space="preserve"> IFERROR(Table1[[#This Row],[GP 2020]]/Table1[[#This Row],[Total Assets 2020]], "x")</f>
        <v>0.20197637985056641</v>
      </c>
      <c r="AX250" s="3">
        <f xml:space="preserve"> IFERROR(Table1[[#This Row],[GP 2021]]/Table1[[#This Row],[Total Assets 2021]], "x")</f>
        <v>0.23395307658255865</v>
      </c>
      <c r="AY250" s="3">
        <f xml:space="preserve"> IFERROR(Table1[[#This Row],[GP TTM]]/Table1[[#This Row],[Total Assets TTM]], "x")</f>
        <v>0.25817860300618922</v>
      </c>
      <c r="BA250" s="3">
        <f xml:space="preserve"> IFERROR(ABS(Table1[[#This Row],[ROA 2013]]-Table1[[#This Row],[ROA 2012]]), "x")</f>
        <v>2.7259763053971042E-2</v>
      </c>
      <c r="BB250" s="3">
        <f xml:space="preserve"> IFERROR(ABS(Table1[[#This Row],[ROA 2014]]-Table1[[#This Row],[ROA 2013]]), "x")</f>
        <v>1.1675120056116123E-2</v>
      </c>
      <c r="BC250" s="3">
        <f xml:space="preserve"> IFERROR(ABS(Table1[[#This Row],[ROA 2015]]-Table1[[#This Row],[ROA 2014]]), "x")</f>
        <v>6.2835283860652541E-2</v>
      </c>
      <c r="BD250" s="3">
        <f xml:space="preserve"> IFERROR(ABS(Table1[[#This Row],[ROA 2016]]-Table1[[#This Row],[ROA 2015]]), "x")</f>
        <v>2.8215315261084228E-3</v>
      </c>
      <c r="BE250" s="3">
        <f xml:space="preserve"> IFERROR(ABS(Table1[[#This Row],[ROA 2017]]-Table1[[#This Row],[ROA 2016]]), "x")</f>
        <v>5.0183517437088071E-2</v>
      </c>
      <c r="BF250" s="3">
        <f xml:space="preserve"> IFERROR(ABS(Table1[[#This Row],[ROA 2018]]-Table1[[#This Row],[ROA 2017]]), "x")</f>
        <v>6.6836912174969565E-4</v>
      </c>
      <c r="BG250" s="3">
        <f xml:space="preserve"> IFERROR(ABS(Table1[[#This Row],[ROA 2019]]-Table1[[#This Row],[ROA 2018]]), "x")</f>
        <v>4.0470607420611066E-2</v>
      </c>
      <c r="BH250" s="3">
        <f xml:space="preserve"> IFERROR(ABS(Table1[[#This Row],[ROA 2020]]-Table1[[#This Row],[ROA 2019]]), "x")</f>
        <v>3.3930556703147263E-3</v>
      </c>
      <c r="BI250" s="3">
        <f xml:space="preserve"> IFERROR(ABS(Table1[[#This Row],[ROA 2021]]-Table1[[#This Row],[ROA 2020]]), "x")</f>
        <v>3.1976696731992243E-2</v>
      </c>
      <c r="BJ250" s="3">
        <f xml:space="preserve"> IFERROR(AVERAGE(Table1[[#This Row],[ROA 2013-2012]:[ROA 2021-2020]]), "x")</f>
        <v>2.5698216097622659E-2</v>
      </c>
      <c r="BK250" s="3">
        <f>IFERROR(AVERAGE(Table1[[#This Row],[ROA 2012]:[ROA 2021]]), "x")</f>
        <v>0.24132041102547414</v>
      </c>
      <c r="BN250" s="1">
        <f>SUM(Table1[[#This Row],[B/M Rank]:[ROA Rank]])</f>
        <v>0</v>
      </c>
    </row>
    <row r="251" spans="1:66" x14ac:dyDescent="0.25">
      <c r="A251" s="1" t="s">
        <v>111</v>
      </c>
      <c r="B251" s="1" t="s">
        <v>112</v>
      </c>
      <c r="C251" s="1" t="s">
        <v>1039</v>
      </c>
      <c r="D251" s="1" t="s">
        <v>106</v>
      </c>
      <c r="E251" s="1" t="s">
        <v>102</v>
      </c>
      <c r="F251" s="1">
        <v>1000</v>
      </c>
      <c r="G251" s="19"/>
      <c r="H251" s="19"/>
      <c r="I251" s="19"/>
      <c r="J251" s="19"/>
      <c r="K251" s="1"/>
      <c r="L251" s="19"/>
      <c r="M251" s="1">
        <v>2012</v>
      </c>
      <c r="N251" s="1">
        <v>406.5</v>
      </c>
      <c r="O251" s="1">
        <v>415.7</v>
      </c>
      <c r="P251" s="1">
        <v>417.5</v>
      </c>
      <c r="Q251" s="1">
        <v>453.2</v>
      </c>
      <c r="R251" s="1">
        <v>479.4</v>
      </c>
      <c r="S251" s="1">
        <v>473.9</v>
      </c>
      <c r="T251" s="1">
        <v>490.5</v>
      </c>
      <c r="U251" s="1">
        <v>501.4</v>
      </c>
      <c r="V251" s="1">
        <v>423.7</v>
      </c>
      <c r="W251" s="1">
        <v>473.1</v>
      </c>
      <c r="X251" s="1">
        <v>494.2</v>
      </c>
      <c r="Z251" s="3">
        <f xml:space="preserve"> IFERROR(AVEDEV(Table1[[#This Row],[GP 2012]:[GP 2021]]) / Table1[[#This Row],[Avg GP]], "x")</f>
        <v>6.6528479128536447E-2</v>
      </c>
      <c r="AA251" s="2">
        <f xml:space="preserve"> IFERROR(AVERAGE(Table1[[#This Row],[GP 2012]:[GP 2021]]), "x")</f>
        <v>453.49000000000007</v>
      </c>
      <c r="AB251" s="11">
        <f>Table1[Equity]/Table1[Market Capital]</f>
        <v>0.72470000000000001</v>
      </c>
      <c r="AC251" s="1">
        <v>874.5</v>
      </c>
      <c r="AD251" s="1">
        <v>851.8</v>
      </c>
      <c r="AE251" s="1">
        <v>882.5</v>
      </c>
      <c r="AF251" s="1">
        <v>964.2</v>
      </c>
      <c r="AG251" s="1">
        <v>973.9</v>
      </c>
      <c r="AH251" s="1">
        <v>928.5</v>
      </c>
      <c r="AI251" s="15">
        <v>1037.0999999999999</v>
      </c>
      <c r="AJ251" s="15">
        <v>1100.7</v>
      </c>
      <c r="AK251" s="15">
        <v>1004.3</v>
      </c>
      <c r="AL251" s="15">
        <v>1115.4000000000001</v>
      </c>
      <c r="AM251" s="15">
        <v>1143.0999999999999</v>
      </c>
      <c r="AN251" s="1">
        <v>724.7</v>
      </c>
      <c r="AO251" s="3">
        <f xml:space="preserve"> IFERROR(Table1[[#This Row],[GP 2012]]/Table1[[#This Row],[Total Assets 2012]], "x")</f>
        <v>0.46483704974271012</v>
      </c>
      <c r="AP251" s="3">
        <f xml:space="preserve"> IFERROR(Table1[[#This Row],[GP 2013]]/Table1[[#This Row],[Total Assets 2013]], "x")</f>
        <v>0.48802535806527353</v>
      </c>
      <c r="AQ251" s="3">
        <f xml:space="preserve"> IFERROR(Table1[[#This Row],[GP 2014]]/Table1[[#This Row],[Total Assets 2014]], "x")</f>
        <v>0.47308781869688388</v>
      </c>
      <c r="AR251" s="3">
        <f xml:space="preserve"> IFERROR(Table1[[#This Row],[GP 2015]]/Table1[[#This Row],[Total Assets 2015]], "x")</f>
        <v>0.47002696535988381</v>
      </c>
      <c r="AS251" s="3">
        <f xml:space="preserve"> IFERROR(Table1[[#This Row],[GP 2016]]/Table1[[#This Row],[Total Assets 2016]], "x")</f>
        <v>0.49224766403121467</v>
      </c>
      <c r="AT251" s="3">
        <f xml:space="preserve"> IFERROR(Table1[[#This Row],[GP 2017]]/Table1[[#This Row],[Total Assets 2017]], "x")</f>
        <v>0.51039310716208941</v>
      </c>
      <c r="AU251" s="3">
        <f xml:space="preserve"> IFERROR(Table1[[#This Row],[GP 2018]]/Table1[[#This Row],[Total Assets 2018]], "x")</f>
        <v>0.4729534278275962</v>
      </c>
      <c r="AV251" s="3">
        <f xml:space="preserve"> IFERROR(Table1[[#This Row],[GP 2019]]/Table1[[#This Row],[Total Assets 2019]], "x")</f>
        <v>0.45552830017261736</v>
      </c>
      <c r="AW251" s="3">
        <f xml:space="preserve"> IFERROR(Table1[[#This Row],[GP 2020]]/Table1[[#This Row],[Total Assets 2020]], "x")</f>
        <v>0.4218858906701185</v>
      </c>
      <c r="AX251" s="3">
        <f xml:space="preserve"> IFERROR(Table1[[#This Row],[GP 2021]]/Table1[[#This Row],[Total Assets 2021]], "x")</f>
        <v>0.42415277030661647</v>
      </c>
      <c r="AY251" s="3">
        <f xml:space="preserve"> IFERROR(Table1[[#This Row],[GP TTM]]/Table1[[#This Row],[Total Assets TTM]], "x")</f>
        <v>0.43233312921004291</v>
      </c>
      <c r="BA251" s="3">
        <f xml:space="preserve"> IFERROR(ABS(Table1[[#This Row],[ROA 2013]]-Table1[[#This Row],[ROA 2012]]), "x")</f>
        <v>2.3188308322563411E-2</v>
      </c>
      <c r="BB251" s="3">
        <f xml:space="preserve"> IFERROR(ABS(Table1[[#This Row],[ROA 2014]]-Table1[[#This Row],[ROA 2013]]), "x")</f>
        <v>1.4937539368389652E-2</v>
      </c>
      <c r="BC251" s="3">
        <f xml:space="preserve"> IFERROR(ABS(Table1[[#This Row],[ROA 2015]]-Table1[[#This Row],[ROA 2014]]), "x")</f>
        <v>3.060853337000069E-3</v>
      </c>
      <c r="BD251" s="3">
        <f xml:space="preserve"> IFERROR(ABS(Table1[[#This Row],[ROA 2016]]-Table1[[#This Row],[ROA 2015]]), "x")</f>
        <v>2.2220698671330863E-2</v>
      </c>
      <c r="BE251" s="3">
        <f xml:space="preserve"> IFERROR(ABS(Table1[[#This Row],[ROA 2017]]-Table1[[#This Row],[ROA 2016]]), "x")</f>
        <v>1.8145443130874739E-2</v>
      </c>
      <c r="BF251" s="3">
        <f xml:space="preserve"> IFERROR(ABS(Table1[[#This Row],[ROA 2018]]-Table1[[#This Row],[ROA 2017]]), "x")</f>
        <v>3.7439679334493214E-2</v>
      </c>
      <c r="BG251" s="3">
        <f xml:space="preserve"> IFERROR(ABS(Table1[[#This Row],[ROA 2019]]-Table1[[#This Row],[ROA 2018]]), "x")</f>
        <v>1.7425127654978834E-2</v>
      </c>
      <c r="BH251" s="3">
        <f xml:space="preserve"> IFERROR(ABS(Table1[[#This Row],[ROA 2020]]-Table1[[#This Row],[ROA 2019]]), "x")</f>
        <v>3.364240950249886E-2</v>
      </c>
      <c r="BI251" s="3">
        <f xml:space="preserve"> IFERROR(ABS(Table1[[#This Row],[ROA 2021]]-Table1[[#This Row],[ROA 2020]]), "x")</f>
        <v>2.2668796364979649E-3</v>
      </c>
      <c r="BJ251" s="3">
        <f xml:space="preserve"> IFERROR(AVERAGE(Table1[[#This Row],[ROA 2013-2012]:[ROA 2021-2020]]), "x")</f>
        <v>1.9147437662069736E-2</v>
      </c>
      <c r="BK251" s="3">
        <f>IFERROR(AVERAGE(Table1[[#This Row],[ROA 2012]:[ROA 2021]]), "x")</f>
        <v>0.46731383520350045</v>
      </c>
      <c r="BN251" s="1">
        <f>SUM(Table1[[#This Row],[B/M Rank]:[ROA Rank]])</f>
        <v>0</v>
      </c>
    </row>
    <row r="252" spans="1:66" x14ac:dyDescent="0.25">
      <c r="A252" s="1" t="s">
        <v>113</v>
      </c>
      <c r="B252" s="1" t="s">
        <v>114</v>
      </c>
      <c r="C252" s="1" t="s">
        <v>115</v>
      </c>
      <c r="D252" s="1" t="s">
        <v>116</v>
      </c>
      <c r="E252" s="1" t="s">
        <v>102</v>
      </c>
      <c r="F252" s="1">
        <v>1000</v>
      </c>
      <c r="G252" s="19"/>
      <c r="H252" s="19"/>
      <c r="I252" s="19"/>
      <c r="J252" s="19"/>
      <c r="K252" s="1"/>
      <c r="L252" s="19"/>
      <c r="M252" s="1">
        <v>2012</v>
      </c>
      <c r="N252" s="1">
        <v>47.5</v>
      </c>
      <c r="O252" s="1">
        <v>84.5</v>
      </c>
      <c r="P252" s="1">
        <v>58.5</v>
      </c>
      <c r="Q252" s="1">
        <v>69.400000000000006</v>
      </c>
      <c r="R252" s="1">
        <v>150.9</v>
      </c>
      <c r="S252" s="1">
        <v>67.5</v>
      </c>
      <c r="T252" s="1">
        <v>57.1</v>
      </c>
      <c r="U252" s="1">
        <v>71</v>
      </c>
      <c r="V252" s="1">
        <v>71.7</v>
      </c>
      <c r="W252" s="1">
        <v>81.599999999999994</v>
      </c>
      <c r="X252" s="1">
        <v>91.7</v>
      </c>
      <c r="Z252" s="3">
        <f xml:space="preserve"> IFERROR(AVEDEV(Table1[[#This Row],[GP 2012]:[GP 2021]]) / Table1[[#This Row],[Avg GP]], "x")</f>
        <v>0.23453994998025537</v>
      </c>
      <c r="AA252" s="2">
        <f xml:space="preserve"> IFERROR(AVERAGE(Table1[[#This Row],[GP 2012]:[GP 2021]]), "x")</f>
        <v>75.97</v>
      </c>
      <c r="AB252" s="11">
        <f>Table1[Equity]/Table1[Market Capital]</f>
        <v>0.23200000000000001</v>
      </c>
      <c r="AC252" s="1">
        <v>182.5</v>
      </c>
      <c r="AD252" s="1">
        <v>431.6</v>
      </c>
      <c r="AE252" s="1">
        <v>416.8</v>
      </c>
      <c r="AF252" s="1">
        <v>488.3</v>
      </c>
      <c r="AG252" s="1">
        <v>432</v>
      </c>
      <c r="AH252" s="1">
        <v>493.3</v>
      </c>
      <c r="AI252" s="1">
        <v>452.6</v>
      </c>
      <c r="AJ252" s="1">
        <v>550</v>
      </c>
      <c r="AK252" s="1">
        <v>663.8</v>
      </c>
      <c r="AL252" s="1">
        <v>827</v>
      </c>
      <c r="AM252" s="1">
        <v>856.1</v>
      </c>
      <c r="AN252" s="1">
        <v>232</v>
      </c>
      <c r="AO252" s="3">
        <f xml:space="preserve"> IFERROR(Table1[[#This Row],[GP 2012]]/Table1[[#This Row],[Total Assets 2012]], "x")</f>
        <v>0.26027397260273971</v>
      </c>
      <c r="AP252" s="3">
        <f xml:space="preserve"> IFERROR(Table1[[#This Row],[GP 2013]]/Table1[[#This Row],[Total Assets 2013]], "x")</f>
        <v>0.19578313253012047</v>
      </c>
      <c r="AQ252" s="3">
        <f xml:space="preserve"> IFERROR(Table1[[#This Row],[GP 2014]]/Table1[[#This Row],[Total Assets 2014]], "x")</f>
        <v>0.14035508637236085</v>
      </c>
      <c r="AR252" s="3">
        <f xml:space="preserve"> IFERROR(Table1[[#This Row],[GP 2015]]/Table1[[#This Row],[Total Assets 2015]], "x")</f>
        <v>0.14212574237149295</v>
      </c>
      <c r="AS252" s="3">
        <f xml:space="preserve"> IFERROR(Table1[[#This Row],[GP 2016]]/Table1[[#This Row],[Total Assets 2016]], "x")</f>
        <v>0.34930555555555559</v>
      </c>
      <c r="AT252" s="3">
        <f xml:space="preserve"> IFERROR(Table1[[#This Row],[GP 2017]]/Table1[[#This Row],[Total Assets 2017]], "x")</f>
        <v>0.13683356983579972</v>
      </c>
      <c r="AU252" s="3">
        <f xml:space="preserve"> IFERROR(Table1[[#This Row],[GP 2018]]/Table1[[#This Row],[Total Assets 2018]], "x")</f>
        <v>0.12615996464869642</v>
      </c>
      <c r="AV252" s="3">
        <f xml:space="preserve"> IFERROR(Table1[[#This Row],[GP 2019]]/Table1[[#This Row],[Total Assets 2019]], "x")</f>
        <v>0.12909090909090909</v>
      </c>
      <c r="AW252" s="3">
        <f xml:space="preserve"> IFERROR(Table1[[#This Row],[GP 2020]]/Table1[[#This Row],[Total Assets 2020]], "x")</f>
        <v>0.10801446218740586</v>
      </c>
      <c r="AX252" s="3">
        <f xml:space="preserve"> IFERROR(Table1[[#This Row],[GP 2021]]/Table1[[#This Row],[Total Assets 2021]], "x")</f>
        <v>9.8669891172914137E-2</v>
      </c>
      <c r="AY252" s="3">
        <f xml:space="preserve"> IFERROR(Table1[[#This Row],[GP TTM]]/Table1[[#This Row],[Total Assets TTM]], "x")</f>
        <v>0.107113654946852</v>
      </c>
      <c r="BA252" s="3">
        <f xml:space="preserve"> IFERROR(ABS(Table1[[#This Row],[ROA 2013]]-Table1[[#This Row],[ROA 2012]]), "x")</f>
        <v>6.4490840072619238E-2</v>
      </c>
      <c r="BB252" s="3">
        <f xml:space="preserve"> IFERROR(ABS(Table1[[#This Row],[ROA 2014]]-Table1[[#This Row],[ROA 2013]]), "x")</f>
        <v>5.542804615775962E-2</v>
      </c>
      <c r="BC252" s="3">
        <f xml:space="preserve"> IFERROR(ABS(Table1[[#This Row],[ROA 2015]]-Table1[[#This Row],[ROA 2014]]), "x")</f>
        <v>1.7706559991320925E-3</v>
      </c>
      <c r="BD252" s="3">
        <f xml:space="preserve"> IFERROR(ABS(Table1[[#This Row],[ROA 2016]]-Table1[[#This Row],[ROA 2015]]), "x")</f>
        <v>0.20717981318406264</v>
      </c>
      <c r="BE252" s="3">
        <f xml:space="preserve"> IFERROR(ABS(Table1[[#This Row],[ROA 2017]]-Table1[[#This Row],[ROA 2016]]), "x")</f>
        <v>0.21247198571975587</v>
      </c>
      <c r="BF252" s="3">
        <f xml:space="preserve"> IFERROR(ABS(Table1[[#This Row],[ROA 2018]]-Table1[[#This Row],[ROA 2017]]), "x")</f>
        <v>1.0673605187103308E-2</v>
      </c>
      <c r="BG252" s="3">
        <f xml:space="preserve"> IFERROR(ABS(Table1[[#This Row],[ROA 2019]]-Table1[[#This Row],[ROA 2018]]), "x")</f>
        <v>2.930944442212674E-3</v>
      </c>
      <c r="BH252" s="3">
        <f xml:space="preserve"> IFERROR(ABS(Table1[[#This Row],[ROA 2020]]-Table1[[#This Row],[ROA 2019]]), "x")</f>
        <v>2.1076446903503229E-2</v>
      </c>
      <c r="BI252" s="3">
        <f xml:space="preserve"> IFERROR(ABS(Table1[[#This Row],[ROA 2021]]-Table1[[#This Row],[ROA 2020]]), "x")</f>
        <v>9.3445710144917232E-3</v>
      </c>
      <c r="BJ252" s="3">
        <f xml:space="preserve"> IFERROR(AVERAGE(Table1[[#This Row],[ROA 2013-2012]:[ROA 2021-2020]]), "x")</f>
        <v>6.5040767631182245E-2</v>
      </c>
      <c r="BK252" s="3">
        <f>IFERROR(AVERAGE(Table1[[#This Row],[ROA 2012]:[ROA 2021]]), "x")</f>
        <v>0.1686612286367995</v>
      </c>
      <c r="BN252" s="1">
        <f>SUM(Table1[[#This Row],[B/M Rank]:[ROA Rank]])</f>
        <v>0</v>
      </c>
    </row>
    <row r="253" spans="1:66" x14ac:dyDescent="0.25">
      <c r="A253" s="1" t="s">
        <v>784</v>
      </c>
      <c r="B253" s="1" t="s">
        <v>785</v>
      </c>
      <c r="C253" s="1" t="s">
        <v>208</v>
      </c>
      <c r="D253" s="1" t="s">
        <v>183</v>
      </c>
      <c r="E253" s="1" t="s">
        <v>102</v>
      </c>
      <c r="F253" s="1">
        <v>1020</v>
      </c>
      <c r="G253" s="19"/>
      <c r="H253" s="19"/>
      <c r="I253" s="19"/>
      <c r="J253" s="19"/>
      <c r="K253" s="1"/>
      <c r="L253" s="19"/>
      <c r="M253" s="1">
        <v>2012</v>
      </c>
      <c r="O253" s="1">
        <v>922.9</v>
      </c>
      <c r="P253" s="1">
        <v>818.7</v>
      </c>
      <c r="Q253" s="1">
        <v>717.7</v>
      </c>
      <c r="R253" s="1">
        <v>722.4</v>
      </c>
      <c r="S253" s="1">
        <v>786.4</v>
      </c>
      <c r="T253" s="1">
        <v>826.2</v>
      </c>
      <c r="U253" s="1">
        <v>745</v>
      </c>
      <c r="V253" s="1">
        <v>788.2</v>
      </c>
      <c r="W253" s="1">
        <v>776.1</v>
      </c>
      <c r="X253" s="1">
        <v>833.5</v>
      </c>
      <c r="Z253" s="3">
        <f xml:space="preserve"> IFERROR(AVEDEV(Table1[[#This Row],[GP 2012]:[GP 2021]]) / Table1[[#This Row],[Avg GP]], "x")</f>
        <v>5.6290707059331417E-2</v>
      </c>
      <c r="AA253" s="2">
        <f xml:space="preserve"> IFERROR(AVERAGE(Table1[[#This Row],[GP 2012]:[GP 2021]]), "x")</f>
        <v>789.28888888888889</v>
      </c>
      <c r="AB253" s="11">
        <f>Table1[Equity]/Table1[Market Capital]</f>
        <v>1.2563725490196078</v>
      </c>
      <c r="AD253" s="15">
        <v>2578.4</v>
      </c>
      <c r="AE253" s="15">
        <v>2392.1999999999998</v>
      </c>
      <c r="AF253" s="15">
        <v>2406.9</v>
      </c>
      <c r="AG253" s="15">
        <v>2243.1999999999998</v>
      </c>
      <c r="AH253" s="15">
        <v>2481.4</v>
      </c>
      <c r="AI253" s="15">
        <v>2356.4</v>
      </c>
      <c r="AJ253" s="15">
        <v>2389.4</v>
      </c>
      <c r="AK253" s="15">
        <v>2529.3000000000002</v>
      </c>
      <c r="AL253" s="15">
        <v>2472.6999999999998</v>
      </c>
      <c r="AM253" s="15">
        <v>2643.6</v>
      </c>
      <c r="AN253" s="15">
        <v>1281.5</v>
      </c>
      <c r="AO253" s="3" t="str">
        <f xml:space="preserve"> IFERROR(Table1[[#This Row],[GP 2012]]/Table1[[#This Row],[Total Assets 2012]], "x")</f>
        <v>x</v>
      </c>
      <c r="AP253" s="3">
        <f xml:space="preserve"> IFERROR(Table1[[#This Row],[GP 2013]]/Table1[[#This Row],[Total Assets 2013]], "x")</f>
        <v>0.35793515358361772</v>
      </c>
      <c r="AQ253" s="3">
        <f xml:space="preserve"> IFERROR(Table1[[#This Row],[GP 2014]]/Table1[[#This Row],[Total Assets 2014]], "x")</f>
        <v>0.34223727113117636</v>
      </c>
      <c r="AR253" s="3">
        <f xml:space="preserve"> IFERROR(Table1[[#This Row],[GP 2015]]/Table1[[#This Row],[Total Assets 2015]], "x")</f>
        <v>0.29818438655532015</v>
      </c>
      <c r="AS253" s="3">
        <f xml:space="preserve"> IFERROR(Table1[[#This Row],[GP 2016]]/Table1[[#This Row],[Total Assets 2016]], "x")</f>
        <v>0.32203994293865906</v>
      </c>
      <c r="AT253" s="3">
        <f xml:space="preserve"> IFERROR(Table1[[#This Row],[GP 2017]]/Table1[[#This Row],[Total Assets 2017]], "x")</f>
        <v>0.31691786894495039</v>
      </c>
      <c r="AU253" s="3">
        <f xml:space="preserve"> IFERROR(Table1[[#This Row],[GP 2018]]/Table1[[#This Row],[Total Assets 2018]], "x")</f>
        <v>0.35061958920387032</v>
      </c>
      <c r="AV253" s="3">
        <f xml:space="preserve"> IFERROR(Table1[[#This Row],[GP 2019]]/Table1[[#This Row],[Total Assets 2019]], "x")</f>
        <v>0.31179375575458274</v>
      </c>
      <c r="AW253" s="3">
        <f xml:space="preserve"> IFERROR(Table1[[#This Row],[GP 2020]]/Table1[[#This Row],[Total Assets 2020]], "x")</f>
        <v>0.31162772308543868</v>
      </c>
      <c r="AX253" s="3">
        <f xml:space="preserve"> IFERROR(Table1[[#This Row],[GP 2021]]/Table1[[#This Row],[Total Assets 2021]], "x")</f>
        <v>0.31386743236138637</v>
      </c>
      <c r="AY253" s="3">
        <f xml:space="preserve"> IFERROR(Table1[[#This Row],[GP TTM]]/Table1[[#This Row],[Total Assets TTM]], "x")</f>
        <v>0.31528975639279772</v>
      </c>
      <c r="BA253" s="3" t="str">
        <f xml:space="preserve"> IFERROR(ABS(Table1[[#This Row],[ROA 2013]]-Table1[[#This Row],[ROA 2012]]), "x")</f>
        <v>x</v>
      </c>
      <c r="BB253" s="3">
        <f xml:space="preserve"> IFERROR(ABS(Table1[[#This Row],[ROA 2014]]-Table1[[#This Row],[ROA 2013]]), "x")</f>
        <v>1.5697882452441358E-2</v>
      </c>
      <c r="BC253" s="3">
        <f xml:space="preserve"> IFERROR(ABS(Table1[[#This Row],[ROA 2015]]-Table1[[#This Row],[ROA 2014]]), "x")</f>
        <v>4.405288457585621E-2</v>
      </c>
      <c r="BD253" s="3">
        <f xml:space="preserve"> IFERROR(ABS(Table1[[#This Row],[ROA 2016]]-Table1[[#This Row],[ROA 2015]]), "x")</f>
        <v>2.3855556383338916E-2</v>
      </c>
      <c r="BE253" s="3">
        <f xml:space="preserve"> IFERROR(ABS(Table1[[#This Row],[ROA 2017]]-Table1[[#This Row],[ROA 2016]]), "x")</f>
        <v>5.1220739937086757E-3</v>
      </c>
      <c r="BF253" s="3">
        <f xml:space="preserve"> IFERROR(ABS(Table1[[#This Row],[ROA 2018]]-Table1[[#This Row],[ROA 2017]]), "x")</f>
        <v>3.3701720258919932E-2</v>
      </c>
      <c r="BG253" s="3">
        <f xml:space="preserve"> IFERROR(ABS(Table1[[#This Row],[ROA 2019]]-Table1[[#This Row],[ROA 2018]]), "x")</f>
        <v>3.8825833449287583E-2</v>
      </c>
      <c r="BH253" s="3">
        <f xml:space="preserve"> IFERROR(ABS(Table1[[#This Row],[ROA 2020]]-Table1[[#This Row],[ROA 2019]]), "x")</f>
        <v>1.6603266914405612E-4</v>
      </c>
      <c r="BI253" s="3">
        <f xml:space="preserve"> IFERROR(ABS(Table1[[#This Row],[ROA 2021]]-Table1[[#This Row],[ROA 2020]]), "x")</f>
        <v>2.2397092759476878E-3</v>
      </c>
      <c r="BJ253" s="3">
        <f xml:space="preserve"> IFERROR(AVERAGE(Table1[[#This Row],[ROA 2013-2012]:[ROA 2021-2020]]), "x")</f>
        <v>2.0457711632330552E-2</v>
      </c>
      <c r="BK253" s="3">
        <f>IFERROR(AVERAGE(Table1[[#This Row],[ROA 2012]:[ROA 2021]]), "x")</f>
        <v>0.32502479150655578</v>
      </c>
      <c r="BN253" s="1">
        <f>SUM(Table1[[#This Row],[B/M Rank]:[ROA Rank]])</f>
        <v>0</v>
      </c>
    </row>
    <row r="254" spans="1:66" x14ac:dyDescent="0.25">
      <c r="A254" s="1" t="s">
        <v>117</v>
      </c>
      <c r="B254" s="1" t="s">
        <v>118</v>
      </c>
      <c r="C254" s="1" t="s">
        <v>1038</v>
      </c>
      <c r="D254" s="1" t="s">
        <v>103</v>
      </c>
      <c r="E254" s="1" t="s">
        <v>102</v>
      </c>
      <c r="F254" s="1">
        <v>1030</v>
      </c>
      <c r="G254" s="19"/>
      <c r="H254" s="19"/>
      <c r="I254" s="19"/>
      <c r="J254" s="19"/>
      <c r="K254" s="1"/>
      <c r="L254" s="19"/>
      <c r="M254" s="1">
        <v>2012</v>
      </c>
      <c r="N254" s="1">
        <v>15.9</v>
      </c>
      <c r="O254" s="1">
        <v>14.4</v>
      </c>
      <c r="P254" s="1">
        <v>16.5</v>
      </c>
      <c r="Q254" s="1">
        <v>52</v>
      </c>
      <c r="R254" s="1">
        <v>61</v>
      </c>
      <c r="S254" s="1">
        <v>71.400000000000006</v>
      </c>
      <c r="T254" s="1">
        <v>76.099999999999994</v>
      </c>
      <c r="U254" s="1">
        <v>84.1</v>
      </c>
      <c r="V254" s="1">
        <v>206.5</v>
      </c>
      <c r="W254" s="1">
        <v>330.3</v>
      </c>
      <c r="X254" s="1">
        <v>330.3</v>
      </c>
      <c r="Z254" s="3">
        <f xml:space="preserve"> IFERROR(AVEDEV(Table1[[#This Row],[GP 2012]:[GP 2021]]) / Table1[[#This Row],[Avg GP]], "x")</f>
        <v>0.75664727429433321</v>
      </c>
      <c r="AA254" s="2">
        <f xml:space="preserve"> IFERROR(AVERAGE(Table1[[#This Row],[GP 2012]:[GP 2021]]), "x")</f>
        <v>92.820000000000007</v>
      </c>
      <c r="AB254" s="11">
        <f>Table1[Equity]/Table1[Market Capital]</f>
        <v>0.48485436893203882</v>
      </c>
      <c r="AC254" s="1">
        <v>16.8</v>
      </c>
      <c r="AD254" s="1">
        <v>50.9</v>
      </c>
      <c r="AE254" s="1">
        <v>95.3</v>
      </c>
      <c r="AF254" s="15">
        <v>1208.2</v>
      </c>
      <c r="AG254" s="15">
        <v>1534</v>
      </c>
      <c r="AH254" s="15">
        <v>1107.4000000000001</v>
      </c>
      <c r="AI254" s="15">
        <v>1224.2</v>
      </c>
      <c r="AJ254" s="15">
        <v>1266</v>
      </c>
      <c r="AK254" s="15">
        <v>2818.2</v>
      </c>
      <c r="AL254" s="15">
        <v>3690.6</v>
      </c>
      <c r="AM254" s="15">
        <v>3690.6</v>
      </c>
      <c r="AN254" s="1">
        <v>499.4</v>
      </c>
      <c r="AO254" s="3">
        <f xml:space="preserve"> IFERROR(Table1[[#This Row],[GP 2012]]/Table1[[#This Row],[Total Assets 2012]], "x")</f>
        <v>0.9464285714285714</v>
      </c>
      <c r="AP254" s="3">
        <f xml:space="preserve"> IFERROR(Table1[[#This Row],[GP 2013]]/Table1[[#This Row],[Total Assets 2013]], "x")</f>
        <v>0.28290766208251478</v>
      </c>
      <c r="AQ254" s="3">
        <f xml:space="preserve"> IFERROR(Table1[[#This Row],[GP 2014]]/Table1[[#This Row],[Total Assets 2014]], "x")</f>
        <v>0.17313746065057714</v>
      </c>
      <c r="AR254" s="3">
        <f xml:space="preserve"> IFERROR(Table1[[#This Row],[GP 2015]]/Table1[[#This Row],[Total Assets 2015]], "x")</f>
        <v>4.3039231915245821E-2</v>
      </c>
      <c r="AS254" s="3">
        <f xml:space="preserve"> IFERROR(Table1[[#This Row],[GP 2016]]/Table1[[#This Row],[Total Assets 2016]], "x")</f>
        <v>3.9765319426336376E-2</v>
      </c>
      <c r="AT254" s="3">
        <f xml:space="preserve"> IFERROR(Table1[[#This Row],[GP 2017]]/Table1[[#This Row],[Total Assets 2017]], "x")</f>
        <v>6.447534766118837E-2</v>
      </c>
      <c r="AU254" s="3">
        <f xml:space="preserve"> IFERROR(Table1[[#This Row],[GP 2018]]/Table1[[#This Row],[Total Assets 2018]], "x")</f>
        <v>6.2163045254043453E-2</v>
      </c>
      <c r="AV254" s="3">
        <f xml:space="preserve"> IFERROR(Table1[[#This Row],[GP 2019]]/Table1[[#This Row],[Total Assets 2019]], "x")</f>
        <v>6.6429699842022114E-2</v>
      </c>
      <c r="AW254" s="3">
        <f xml:space="preserve"> IFERROR(Table1[[#This Row],[GP 2020]]/Table1[[#This Row],[Total Assets 2020]], "x")</f>
        <v>7.3273720814704429E-2</v>
      </c>
      <c r="AX254" s="3">
        <f xml:space="preserve"> IFERROR(Table1[[#This Row],[GP 2021]]/Table1[[#This Row],[Total Assets 2021]], "x")</f>
        <v>8.9497642659730134E-2</v>
      </c>
      <c r="AY254" s="3">
        <f xml:space="preserve"> IFERROR(Table1[[#This Row],[GP TTM]]/Table1[[#This Row],[Total Assets TTM]], "x")</f>
        <v>8.9497642659730134E-2</v>
      </c>
      <c r="BA254" s="3">
        <f xml:space="preserve"> IFERROR(ABS(Table1[[#This Row],[ROA 2013]]-Table1[[#This Row],[ROA 2012]]), "x")</f>
        <v>0.66352090934605656</v>
      </c>
      <c r="BB254" s="3">
        <f xml:space="preserve"> IFERROR(ABS(Table1[[#This Row],[ROA 2014]]-Table1[[#This Row],[ROA 2013]]), "x")</f>
        <v>0.10977020143193764</v>
      </c>
      <c r="BC254" s="3">
        <f xml:space="preserve"> IFERROR(ABS(Table1[[#This Row],[ROA 2015]]-Table1[[#This Row],[ROA 2014]]), "x")</f>
        <v>0.13009822873533133</v>
      </c>
      <c r="BD254" s="3">
        <f xml:space="preserve"> IFERROR(ABS(Table1[[#This Row],[ROA 2016]]-Table1[[#This Row],[ROA 2015]]), "x")</f>
        <v>3.2739124889094445E-3</v>
      </c>
      <c r="BE254" s="3">
        <f xml:space="preserve"> IFERROR(ABS(Table1[[#This Row],[ROA 2017]]-Table1[[#This Row],[ROA 2016]]), "x")</f>
        <v>2.4710028234851994E-2</v>
      </c>
      <c r="BF254" s="3">
        <f xml:space="preserve"> IFERROR(ABS(Table1[[#This Row],[ROA 2018]]-Table1[[#This Row],[ROA 2017]]), "x")</f>
        <v>2.3123024071449172E-3</v>
      </c>
      <c r="BG254" s="3">
        <f xml:space="preserve"> IFERROR(ABS(Table1[[#This Row],[ROA 2019]]-Table1[[#This Row],[ROA 2018]]), "x")</f>
        <v>4.2666545879786605E-3</v>
      </c>
      <c r="BH254" s="3">
        <f xml:space="preserve"> IFERROR(ABS(Table1[[#This Row],[ROA 2020]]-Table1[[#This Row],[ROA 2019]]), "x")</f>
        <v>6.8440209726823159E-3</v>
      </c>
      <c r="BI254" s="3">
        <f xml:space="preserve"> IFERROR(ABS(Table1[[#This Row],[ROA 2021]]-Table1[[#This Row],[ROA 2020]]), "x")</f>
        <v>1.6223921845025704E-2</v>
      </c>
      <c r="BJ254" s="3">
        <f xml:space="preserve"> IFERROR(AVERAGE(Table1[[#This Row],[ROA 2013-2012]:[ROA 2021-2020]]), "x")</f>
        <v>0.10678002000554651</v>
      </c>
      <c r="BK254" s="3">
        <f>IFERROR(AVERAGE(Table1[[#This Row],[ROA 2012]:[ROA 2021]]), "x")</f>
        <v>0.18411177017349339</v>
      </c>
      <c r="BN254" s="1">
        <f>SUM(Table1[[#This Row],[B/M Rank]:[ROA Rank]])</f>
        <v>0</v>
      </c>
    </row>
    <row r="255" spans="1:66" x14ac:dyDescent="0.25">
      <c r="A255" s="1" t="s">
        <v>119</v>
      </c>
      <c r="B255" s="1" t="s">
        <v>120</v>
      </c>
      <c r="C255" s="1" t="s">
        <v>121</v>
      </c>
      <c r="D255" s="1" t="s">
        <v>116</v>
      </c>
      <c r="E255" s="1" t="s">
        <v>102</v>
      </c>
      <c r="F255" s="1">
        <v>1040</v>
      </c>
      <c r="G255" s="19"/>
      <c r="H255" s="19"/>
      <c r="I255" s="19"/>
      <c r="J255" s="19"/>
      <c r="K255" s="1"/>
      <c r="L255" s="19"/>
      <c r="M255" s="1">
        <v>2012</v>
      </c>
      <c r="N255" s="1">
        <v>361.2</v>
      </c>
      <c r="O255" s="1">
        <v>328.4</v>
      </c>
      <c r="P255" s="1">
        <v>361</v>
      </c>
      <c r="Q255" s="1">
        <v>342</v>
      </c>
      <c r="R255" s="1">
        <v>347.6</v>
      </c>
      <c r="S255" s="1">
        <v>379</v>
      </c>
      <c r="T255" s="1">
        <v>407.4</v>
      </c>
      <c r="U255" s="1">
        <v>428.3</v>
      </c>
      <c r="V255" s="1">
        <v>330.5</v>
      </c>
      <c r="W255" s="1">
        <v>478.1</v>
      </c>
      <c r="X255" s="1">
        <v>488.2</v>
      </c>
      <c r="Z255" s="3">
        <f xml:space="preserve"> IFERROR(AVEDEV(Table1[[#This Row],[GP 2012]:[GP 2021]]) / Table1[[#This Row],[Avg GP]], "x")</f>
        <v>9.9588149329081971E-2</v>
      </c>
      <c r="AA255" s="2">
        <f xml:space="preserve"> IFERROR(AVERAGE(Table1[[#This Row],[GP 2012]:[GP 2021]]), "x")</f>
        <v>376.35</v>
      </c>
      <c r="AB255" s="11">
        <f>Table1[Equity]/Table1[Market Capital]</f>
        <v>0.73740384615384613</v>
      </c>
      <c r="AC255" s="15">
        <v>1767.6</v>
      </c>
      <c r="AD255" s="15">
        <v>1716</v>
      </c>
      <c r="AE255" s="15">
        <v>1788.1</v>
      </c>
      <c r="AF255" s="15">
        <v>1750.4</v>
      </c>
      <c r="AG255" s="15">
        <v>1812.9</v>
      </c>
      <c r="AH255" s="15">
        <v>1835.3</v>
      </c>
      <c r="AI255" s="15">
        <v>1972.9</v>
      </c>
      <c r="AJ255" s="15">
        <v>2610</v>
      </c>
      <c r="AK255" s="15">
        <v>2591.1</v>
      </c>
      <c r="AL255" s="15">
        <v>2801.9</v>
      </c>
      <c r="AM255" s="15">
        <v>2881</v>
      </c>
      <c r="AN255" s="1">
        <v>766.9</v>
      </c>
      <c r="AO255" s="3">
        <f xml:space="preserve"> IFERROR(Table1[[#This Row],[GP 2012]]/Table1[[#This Row],[Total Assets 2012]], "x")</f>
        <v>0.20434487440597421</v>
      </c>
      <c r="AP255" s="3">
        <f xml:space="preserve"> IFERROR(Table1[[#This Row],[GP 2013]]/Table1[[#This Row],[Total Assets 2013]], "x")</f>
        <v>0.19137529137529136</v>
      </c>
      <c r="AQ255" s="3">
        <f xml:space="preserve"> IFERROR(Table1[[#This Row],[GP 2014]]/Table1[[#This Row],[Total Assets 2014]], "x")</f>
        <v>0.20189027459314357</v>
      </c>
      <c r="AR255" s="3">
        <f xml:space="preserve"> IFERROR(Table1[[#This Row],[GP 2015]]/Table1[[#This Row],[Total Assets 2015]], "x")</f>
        <v>0.19538391224862889</v>
      </c>
      <c r="AS255" s="3">
        <f xml:space="preserve"> IFERROR(Table1[[#This Row],[GP 2016]]/Table1[[#This Row],[Total Assets 2016]], "x")</f>
        <v>0.19173699597330246</v>
      </c>
      <c r="AT255" s="3">
        <f xml:space="preserve"> IFERROR(Table1[[#This Row],[GP 2017]]/Table1[[#This Row],[Total Assets 2017]], "x")</f>
        <v>0.20650574837901162</v>
      </c>
      <c r="AU255" s="3">
        <f xml:space="preserve"> IFERROR(Table1[[#This Row],[GP 2018]]/Table1[[#This Row],[Total Assets 2018]], "x")</f>
        <v>0.20649804855796033</v>
      </c>
      <c r="AV255" s="3">
        <f xml:space="preserve"> IFERROR(Table1[[#This Row],[GP 2019]]/Table1[[#This Row],[Total Assets 2019]], "x")</f>
        <v>0.16409961685823754</v>
      </c>
      <c r="AW255" s="3">
        <f xml:space="preserve"> IFERROR(Table1[[#This Row],[GP 2020]]/Table1[[#This Row],[Total Assets 2020]], "x")</f>
        <v>0.12755200493998689</v>
      </c>
      <c r="AX255" s="3">
        <f xml:space="preserve"> IFERROR(Table1[[#This Row],[GP 2021]]/Table1[[#This Row],[Total Assets 2021]], "x")</f>
        <v>0.17063421249866162</v>
      </c>
      <c r="AY255" s="3">
        <f xml:space="preserve"> IFERROR(Table1[[#This Row],[GP TTM]]/Table1[[#This Row],[Total Assets TTM]], "x")</f>
        <v>0.16945505032974661</v>
      </c>
      <c r="BA255" s="3">
        <f xml:space="preserve"> IFERROR(ABS(Table1[[#This Row],[ROA 2013]]-Table1[[#This Row],[ROA 2012]]), "x")</f>
        <v>1.2969583030682852E-2</v>
      </c>
      <c r="BB255" s="3">
        <f xml:space="preserve"> IFERROR(ABS(Table1[[#This Row],[ROA 2014]]-Table1[[#This Row],[ROA 2013]]), "x")</f>
        <v>1.0514983217852214E-2</v>
      </c>
      <c r="BC255" s="3">
        <f xml:space="preserve"> IFERROR(ABS(Table1[[#This Row],[ROA 2015]]-Table1[[#This Row],[ROA 2014]]), "x")</f>
        <v>6.5063623445146823E-3</v>
      </c>
      <c r="BD255" s="3">
        <f xml:space="preserve"> IFERROR(ABS(Table1[[#This Row],[ROA 2016]]-Table1[[#This Row],[ROA 2015]]), "x")</f>
        <v>3.6469162753264284E-3</v>
      </c>
      <c r="BE255" s="3">
        <f xml:space="preserve"> IFERROR(ABS(Table1[[#This Row],[ROA 2017]]-Table1[[#This Row],[ROA 2016]]), "x")</f>
        <v>1.4768752405709157E-2</v>
      </c>
      <c r="BF255" s="3">
        <f xml:space="preserve"> IFERROR(ABS(Table1[[#This Row],[ROA 2018]]-Table1[[#This Row],[ROA 2017]]), "x")</f>
        <v>7.6998210512824183E-6</v>
      </c>
      <c r="BG255" s="3">
        <f xml:space="preserve"> IFERROR(ABS(Table1[[#This Row],[ROA 2019]]-Table1[[#This Row],[ROA 2018]]), "x")</f>
        <v>4.2398431699722794E-2</v>
      </c>
      <c r="BH255" s="3">
        <f xml:space="preserve"> IFERROR(ABS(Table1[[#This Row],[ROA 2020]]-Table1[[#This Row],[ROA 2019]]), "x")</f>
        <v>3.654761191825065E-2</v>
      </c>
      <c r="BI255" s="3">
        <f xml:space="preserve"> IFERROR(ABS(Table1[[#This Row],[ROA 2021]]-Table1[[#This Row],[ROA 2020]]), "x")</f>
        <v>4.3082207558674729E-2</v>
      </c>
      <c r="BJ255" s="3">
        <f xml:space="preserve"> IFERROR(AVERAGE(Table1[[#This Row],[ROA 2013-2012]:[ROA 2021-2020]]), "x")</f>
        <v>1.8938060919087198E-2</v>
      </c>
      <c r="BK255" s="3">
        <f>IFERROR(AVERAGE(Table1[[#This Row],[ROA 2012]:[ROA 2021]]), "x")</f>
        <v>0.18600209798301987</v>
      </c>
      <c r="BN255" s="1">
        <f>SUM(Table1[[#This Row],[B/M Rank]:[ROA Rank]])</f>
        <v>0</v>
      </c>
    </row>
    <row r="256" spans="1:66" x14ac:dyDescent="0.25">
      <c r="A256" s="1" t="s">
        <v>122</v>
      </c>
      <c r="B256" s="1" t="s">
        <v>123</v>
      </c>
      <c r="C256" s="1" t="s">
        <v>124</v>
      </c>
      <c r="D256" s="1" t="s">
        <v>11</v>
      </c>
      <c r="E256" s="1" t="s">
        <v>102</v>
      </c>
      <c r="F256" s="1">
        <v>1050</v>
      </c>
      <c r="G256" s="19"/>
      <c r="H256" s="19"/>
      <c r="I256" s="19"/>
      <c r="J256" s="19"/>
      <c r="K256" s="1"/>
      <c r="L256" s="19"/>
      <c r="M256" s="1">
        <v>2012</v>
      </c>
      <c r="N256" s="1">
        <v>455.4</v>
      </c>
      <c r="O256" s="1">
        <v>491.9</v>
      </c>
      <c r="P256" s="1">
        <v>220.7</v>
      </c>
      <c r="Q256" s="1">
        <v>178.9</v>
      </c>
      <c r="R256" s="1">
        <v>187.9</v>
      </c>
      <c r="S256" s="1">
        <v>182.8</v>
      </c>
      <c r="T256" s="1">
        <v>166.3</v>
      </c>
      <c r="U256" s="1">
        <v>151.69999999999999</v>
      </c>
      <c r="V256" s="1">
        <v>159</v>
      </c>
      <c r="W256" s="1">
        <v>182.6</v>
      </c>
      <c r="X256" s="1">
        <v>188</v>
      </c>
      <c r="Z256" s="3">
        <f xml:space="preserve"> IFERROR(AVEDEV(Table1[[#This Row],[GP 2012]:[GP 2021]]) / Table1[[#This Row],[Avg GP]], "x")</f>
        <v>0.39698805317179875</v>
      </c>
      <c r="AA256" s="2">
        <f xml:space="preserve"> IFERROR(AVERAGE(Table1[[#This Row],[GP 2012]:[GP 2021]]), "x")</f>
        <v>237.72000000000003</v>
      </c>
      <c r="AB256" s="11">
        <f>Table1[Equity]/Table1[Market Capital]</f>
        <v>1.1679047619047618</v>
      </c>
      <c r="AC256" s="15">
        <v>3184.5</v>
      </c>
      <c r="AD256" s="15">
        <v>3098.2</v>
      </c>
      <c r="AE256" s="15">
        <v>1804.3</v>
      </c>
      <c r="AF256" s="15">
        <v>1634.5</v>
      </c>
      <c r="AG256" s="15">
        <v>1456.2</v>
      </c>
      <c r="AH256" s="15">
        <v>1471.4</v>
      </c>
      <c r="AI256" s="15">
        <v>1589.3</v>
      </c>
      <c r="AJ256" s="15">
        <v>1631.9</v>
      </c>
      <c r="AK256" s="15">
        <v>1629.7</v>
      </c>
      <c r="AL256" s="15">
        <v>1665.6</v>
      </c>
      <c r="AM256" s="15">
        <v>1672.1</v>
      </c>
      <c r="AN256" s="15">
        <v>1226.3</v>
      </c>
      <c r="AO256" s="3">
        <f xml:space="preserve"> IFERROR(Table1[[#This Row],[GP 2012]]/Table1[[#This Row],[Total Assets 2012]], "x")</f>
        <v>0.14300518134715026</v>
      </c>
      <c r="AP256" s="3">
        <f xml:space="preserve"> IFERROR(Table1[[#This Row],[GP 2013]]/Table1[[#This Row],[Total Assets 2013]], "x")</f>
        <v>0.15876960815957653</v>
      </c>
      <c r="AQ256" s="3">
        <f xml:space="preserve"> IFERROR(Table1[[#This Row],[GP 2014]]/Table1[[#This Row],[Total Assets 2014]], "x")</f>
        <v>0.1223189048384415</v>
      </c>
      <c r="AR256" s="3">
        <f xml:space="preserve"> IFERROR(Table1[[#This Row],[GP 2015]]/Table1[[#This Row],[Total Assets 2015]], "x")</f>
        <v>0.10945243193637198</v>
      </c>
      <c r="AS256" s="3">
        <f xml:space="preserve"> IFERROR(Table1[[#This Row],[GP 2016]]/Table1[[#This Row],[Total Assets 2016]], "x")</f>
        <v>0.12903447328663645</v>
      </c>
      <c r="AT256" s="3">
        <f xml:space="preserve"> IFERROR(Table1[[#This Row],[GP 2017]]/Table1[[#This Row],[Total Assets 2017]], "x")</f>
        <v>0.12423542204703004</v>
      </c>
      <c r="AU256" s="3">
        <f xml:space="preserve"> IFERROR(Table1[[#This Row],[GP 2018]]/Table1[[#This Row],[Total Assets 2018]], "x")</f>
        <v>0.1046372616875354</v>
      </c>
      <c r="AV256" s="3">
        <f xml:space="preserve"> IFERROR(Table1[[#This Row],[GP 2019]]/Table1[[#This Row],[Total Assets 2019]], "x")</f>
        <v>9.2959127397512095E-2</v>
      </c>
      <c r="AW256" s="3">
        <f xml:space="preserve"> IFERROR(Table1[[#This Row],[GP 2020]]/Table1[[#This Row],[Total Assets 2020]], "x")</f>
        <v>9.7563968828618758E-2</v>
      </c>
      <c r="AX256" s="3">
        <f xml:space="preserve"> IFERROR(Table1[[#This Row],[GP 2021]]/Table1[[#This Row],[Total Assets 2021]], "x")</f>
        <v>0.10963016330451489</v>
      </c>
      <c r="AY256" s="3">
        <f xml:space="preserve"> IFERROR(Table1[[#This Row],[GP TTM]]/Table1[[#This Row],[Total Assets TTM]], "x")</f>
        <v>0.11243346689791281</v>
      </c>
      <c r="BA256" s="3">
        <f xml:space="preserve"> IFERROR(ABS(Table1[[#This Row],[ROA 2013]]-Table1[[#This Row],[ROA 2012]]), "x")</f>
        <v>1.5764426812426263E-2</v>
      </c>
      <c r="BB256" s="3">
        <f xml:space="preserve"> IFERROR(ABS(Table1[[#This Row],[ROA 2014]]-Table1[[#This Row],[ROA 2013]]), "x")</f>
        <v>3.6450703321135022E-2</v>
      </c>
      <c r="BC256" s="3">
        <f xml:space="preserve"> IFERROR(ABS(Table1[[#This Row],[ROA 2015]]-Table1[[#This Row],[ROA 2014]]), "x")</f>
        <v>1.286647290206952E-2</v>
      </c>
      <c r="BD256" s="3">
        <f xml:space="preserve"> IFERROR(ABS(Table1[[#This Row],[ROA 2016]]-Table1[[#This Row],[ROA 2015]]), "x")</f>
        <v>1.9582041350264465E-2</v>
      </c>
      <c r="BE256" s="3">
        <f xml:space="preserve"> IFERROR(ABS(Table1[[#This Row],[ROA 2017]]-Table1[[#This Row],[ROA 2016]]), "x")</f>
        <v>4.7990512396064028E-3</v>
      </c>
      <c r="BF256" s="3">
        <f xml:space="preserve"> IFERROR(ABS(Table1[[#This Row],[ROA 2018]]-Table1[[#This Row],[ROA 2017]]), "x")</f>
        <v>1.9598160359494646E-2</v>
      </c>
      <c r="BG256" s="3">
        <f xml:space="preserve"> IFERROR(ABS(Table1[[#This Row],[ROA 2019]]-Table1[[#This Row],[ROA 2018]]), "x")</f>
        <v>1.1678134290023304E-2</v>
      </c>
      <c r="BH256" s="3">
        <f xml:space="preserve"> IFERROR(ABS(Table1[[#This Row],[ROA 2020]]-Table1[[#This Row],[ROA 2019]]), "x")</f>
        <v>4.6048414311066627E-3</v>
      </c>
      <c r="BI256" s="3">
        <f xml:space="preserve"> IFERROR(ABS(Table1[[#This Row],[ROA 2021]]-Table1[[#This Row],[ROA 2020]]), "x")</f>
        <v>1.206619447589613E-2</v>
      </c>
      <c r="BJ256" s="3">
        <f xml:space="preserve"> IFERROR(AVERAGE(Table1[[#This Row],[ROA 2013-2012]:[ROA 2021-2020]]), "x")</f>
        <v>1.5267780686891379E-2</v>
      </c>
      <c r="BK256" s="3">
        <f>IFERROR(AVERAGE(Table1[[#This Row],[ROA 2012]:[ROA 2021]]), "x")</f>
        <v>0.1191606542833388</v>
      </c>
      <c r="BN256" s="1">
        <f>SUM(Table1[[#This Row],[B/M Rank]:[ROA Rank]])</f>
        <v>0</v>
      </c>
    </row>
    <row r="257" spans="1:66" x14ac:dyDescent="0.25">
      <c r="A257" s="1" t="s">
        <v>125</v>
      </c>
      <c r="B257" s="1" t="s">
        <v>126</v>
      </c>
      <c r="C257" s="1" t="s">
        <v>127</v>
      </c>
      <c r="D257" s="1" t="s">
        <v>11</v>
      </c>
      <c r="E257" s="1" t="s">
        <v>102</v>
      </c>
      <c r="F257" s="1">
        <v>1070</v>
      </c>
      <c r="G257" s="19"/>
      <c r="H257" s="19"/>
      <c r="I257" s="19"/>
      <c r="J257" s="19"/>
      <c r="K257" s="1"/>
      <c r="L257" s="19"/>
      <c r="M257" s="1">
        <v>2012</v>
      </c>
      <c r="N257" s="1">
        <v>39</v>
      </c>
      <c r="O257" s="1">
        <v>41.8</v>
      </c>
      <c r="P257" s="1">
        <v>44.9</v>
      </c>
      <c r="Q257" s="1">
        <v>55</v>
      </c>
      <c r="R257" s="1">
        <v>61.6</v>
      </c>
      <c r="S257" s="1">
        <v>64.7</v>
      </c>
      <c r="T257" s="1">
        <v>48.2</v>
      </c>
      <c r="U257" s="1">
        <v>50.9</v>
      </c>
      <c r="V257" s="1">
        <v>69</v>
      </c>
      <c r="W257" s="1">
        <v>87.7</v>
      </c>
      <c r="X257" s="1">
        <v>87.6</v>
      </c>
      <c r="Z257" s="3">
        <f xml:space="preserve"> IFERROR(AVEDEV(Table1[[#This Row],[GP 2012]:[GP 2021]]) / Table1[[#This Row],[Avg GP]], "x")</f>
        <v>0.20568585643212509</v>
      </c>
      <c r="AA257" s="2">
        <f xml:space="preserve"> IFERROR(AVERAGE(Table1[[#This Row],[GP 2012]:[GP 2021]]), "x")</f>
        <v>56.279999999999994</v>
      </c>
      <c r="AB257" s="11">
        <f>Table1[Equity]/Table1[Market Capital]</f>
        <v>0.20327102803738317</v>
      </c>
      <c r="AC257" s="1">
        <v>108.5</v>
      </c>
      <c r="AD257" s="1">
        <v>117.8</v>
      </c>
      <c r="AE257" s="1">
        <v>137.69999999999999</v>
      </c>
      <c r="AF257" s="1">
        <v>158.9</v>
      </c>
      <c r="AG257" s="1">
        <v>258</v>
      </c>
      <c r="AH257" s="1">
        <v>263.8</v>
      </c>
      <c r="AI257" s="1">
        <v>275.3</v>
      </c>
      <c r="AJ257" s="1">
        <v>299.39999999999998</v>
      </c>
      <c r="AK257" s="1">
        <v>331.9</v>
      </c>
      <c r="AL257" s="1">
        <v>368.5</v>
      </c>
      <c r="AM257" s="1">
        <v>386.9</v>
      </c>
      <c r="AN257" s="1">
        <v>217.5</v>
      </c>
      <c r="AO257" s="3">
        <f xml:space="preserve"> IFERROR(Table1[[#This Row],[GP 2012]]/Table1[[#This Row],[Total Assets 2012]], "x")</f>
        <v>0.35944700460829493</v>
      </c>
      <c r="AP257" s="3">
        <f xml:space="preserve"> IFERROR(Table1[[#This Row],[GP 2013]]/Table1[[#This Row],[Total Assets 2013]], "x")</f>
        <v>0.35483870967741932</v>
      </c>
      <c r="AQ257" s="3">
        <f xml:space="preserve"> IFERROR(Table1[[#This Row],[GP 2014]]/Table1[[#This Row],[Total Assets 2014]], "x")</f>
        <v>0.32607116920842411</v>
      </c>
      <c r="AR257" s="3">
        <f xml:space="preserve"> IFERROR(Table1[[#This Row],[GP 2015]]/Table1[[#This Row],[Total Assets 2015]], "x")</f>
        <v>0.34612964128382628</v>
      </c>
      <c r="AS257" s="3">
        <f xml:space="preserve"> IFERROR(Table1[[#This Row],[GP 2016]]/Table1[[#This Row],[Total Assets 2016]], "x")</f>
        <v>0.23875968992248062</v>
      </c>
      <c r="AT257" s="3">
        <f xml:space="preserve"> IFERROR(Table1[[#This Row],[GP 2017]]/Table1[[#This Row],[Total Assets 2017]], "x")</f>
        <v>0.24526156178923428</v>
      </c>
      <c r="AU257" s="3">
        <f xml:space="preserve"> IFERROR(Table1[[#This Row],[GP 2018]]/Table1[[#This Row],[Total Assets 2018]], "x")</f>
        <v>0.17508172902288413</v>
      </c>
      <c r="AV257" s="3">
        <f xml:space="preserve"> IFERROR(Table1[[#This Row],[GP 2019]]/Table1[[#This Row],[Total Assets 2019]], "x")</f>
        <v>0.17000668002672012</v>
      </c>
      <c r="AW257" s="3">
        <f xml:space="preserve"> IFERROR(Table1[[#This Row],[GP 2020]]/Table1[[#This Row],[Total Assets 2020]], "x")</f>
        <v>0.20789394395902383</v>
      </c>
      <c r="AX257" s="3">
        <f xml:space="preserve"> IFERROR(Table1[[#This Row],[GP 2021]]/Table1[[#This Row],[Total Assets 2021]], "x")</f>
        <v>0.23799185888738128</v>
      </c>
      <c r="AY257" s="3">
        <f xml:space="preserve"> IFERROR(Table1[[#This Row],[GP TTM]]/Table1[[#This Row],[Total Assets TTM]], "x")</f>
        <v>0.22641509433962265</v>
      </c>
      <c r="BA257" s="3">
        <f xml:space="preserve"> IFERROR(ABS(Table1[[#This Row],[ROA 2013]]-Table1[[#This Row],[ROA 2012]]), "x")</f>
        <v>4.6082949308756116E-3</v>
      </c>
      <c r="BB257" s="3">
        <f xml:space="preserve"> IFERROR(ABS(Table1[[#This Row],[ROA 2014]]-Table1[[#This Row],[ROA 2013]]), "x")</f>
        <v>2.8767540468995212E-2</v>
      </c>
      <c r="BC257" s="3">
        <f xml:space="preserve"> IFERROR(ABS(Table1[[#This Row],[ROA 2015]]-Table1[[#This Row],[ROA 2014]]), "x")</f>
        <v>2.0058472075402178E-2</v>
      </c>
      <c r="BD257" s="3">
        <f xml:space="preserve"> IFERROR(ABS(Table1[[#This Row],[ROA 2016]]-Table1[[#This Row],[ROA 2015]]), "x")</f>
        <v>0.10736995136134567</v>
      </c>
      <c r="BE257" s="3">
        <f xml:space="preserve"> IFERROR(ABS(Table1[[#This Row],[ROA 2017]]-Table1[[#This Row],[ROA 2016]]), "x")</f>
        <v>6.5018718667536612E-3</v>
      </c>
      <c r="BF257" s="3">
        <f xml:space="preserve"> IFERROR(ABS(Table1[[#This Row],[ROA 2018]]-Table1[[#This Row],[ROA 2017]]), "x")</f>
        <v>7.0179832766350148E-2</v>
      </c>
      <c r="BG257" s="3">
        <f xml:space="preserve"> IFERROR(ABS(Table1[[#This Row],[ROA 2019]]-Table1[[#This Row],[ROA 2018]]), "x")</f>
        <v>5.0750489961640111E-3</v>
      </c>
      <c r="BH257" s="3">
        <f xml:space="preserve"> IFERROR(ABS(Table1[[#This Row],[ROA 2020]]-Table1[[#This Row],[ROA 2019]]), "x")</f>
        <v>3.7887263932303711E-2</v>
      </c>
      <c r="BI257" s="3">
        <f xml:space="preserve"> IFERROR(ABS(Table1[[#This Row],[ROA 2021]]-Table1[[#This Row],[ROA 2020]]), "x")</f>
        <v>3.009791492835745E-2</v>
      </c>
      <c r="BJ257" s="3">
        <f xml:space="preserve"> IFERROR(AVERAGE(Table1[[#This Row],[ROA 2013-2012]:[ROA 2021-2020]]), "x")</f>
        <v>3.4505132369616408E-2</v>
      </c>
      <c r="BK257" s="3">
        <f>IFERROR(AVERAGE(Table1[[#This Row],[ROA 2012]:[ROA 2021]]), "x")</f>
        <v>0.26614819883856888</v>
      </c>
      <c r="BN257" s="1">
        <f>SUM(Table1[[#This Row],[B/M Rank]:[ROA Rank]])</f>
        <v>0</v>
      </c>
    </row>
    <row r="258" spans="1:66" x14ac:dyDescent="0.25">
      <c r="A258" s="1" t="s">
        <v>128</v>
      </c>
      <c r="B258" s="1" t="s">
        <v>129</v>
      </c>
      <c r="C258" s="1" t="s">
        <v>1040</v>
      </c>
      <c r="D258" s="1" t="s">
        <v>130</v>
      </c>
      <c r="E258" s="1" t="s">
        <v>102</v>
      </c>
      <c r="F258" s="1">
        <v>1080</v>
      </c>
      <c r="G258" s="19"/>
      <c r="H258" s="19"/>
      <c r="I258" s="19"/>
      <c r="J258" s="19"/>
      <c r="K258" s="1"/>
      <c r="L258" s="19"/>
      <c r="M258" s="1">
        <v>2012</v>
      </c>
      <c r="N258" s="1">
        <v>130.5</v>
      </c>
      <c r="O258" s="1">
        <v>127.4</v>
      </c>
      <c r="P258" s="1">
        <v>116.9</v>
      </c>
      <c r="Q258" s="1">
        <v>150.69999999999999</v>
      </c>
      <c r="R258" s="1">
        <v>267.3</v>
      </c>
      <c r="S258" s="1">
        <v>180.8</v>
      </c>
      <c r="T258" s="1">
        <v>295.10000000000002</v>
      </c>
      <c r="U258" s="1">
        <v>313.5</v>
      </c>
      <c r="V258" s="1">
        <v>280.3</v>
      </c>
      <c r="W258" s="1">
        <v>296.89999999999998</v>
      </c>
      <c r="X258" s="1">
        <v>300.89999999999998</v>
      </c>
      <c r="Z258" s="3">
        <f xml:space="preserve"> IFERROR(AVEDEV(Table1[[#This Row],[GP 2012]:[GP 2021]]) / Table1[[#This Row],[Avg GP]], "x")</f>
        <v>0.34583680652032978</v>
      </c>
      <c r="AA258" s="2">
        <f xml:space="preserve"> IFERROR(AVERAGE(Table1[[#This Row],[GP 2012]:[GP 2021]]), "x")</f>
        <v>215.93999999999997</v>
      </c>
      <c r="AB258" s="11">
        <f>Table1[Equity]/Table1[Market Capital]</f>
        <v>1.2359259259259259</v>
      </c>
      <c r="AC258" s="1">
        <v>951.6</v>
      </c>
      <c r="AD258" s="1">
        <v>892.7</v>
      </c>
      <c r="AE258" s="1">
        <v>741.2</v>
      </c>
      <c r="AF258" s="15">
        <v>1631.8</v>
      </c>
      <c r="AG258" s="1">
        <v>993.3</v>
      </c>
      <c r="AH258" s="15">
        <v>1252.4000000000001</v>
      </c>
      <c r="AI258" s="15">
        <v>1778.4</v>
      </c>
      <c r="AJ258" s="15">
        <v>1987.1</v>
      </c>
      <c r="AK258" s="15">
        <v>1962.1</v>
      </c>
      <c r="AL258" s="15">
        <v>2061.5</v>
      </c>
      <c r="AM258" s="15">
        <v>2183.5</v>
      </c>
      <c r="AN258" s="15">
        <v>1334.8</v>
      </c>
      <c r="AO258" s="3">
        <f xml:space="preserve"> IFERROR(Table1[[#This Row],[GP 2012]]/Table1[[#This Row],[Total Assets 2012]], "x")</f>
        <v>0.13713745271122321</v>
      </c>
      <c r="AP258" s="3">
        <f xml:space="preserve"> IFERROR(Table1[[#This Row],[GP 2013]]/Table1[[#This Row],[Total Assets 2013]], "x")</f>
        <v>0.14271311750868151</v>
      </c>
      <c r="AQ258" s="3">
        <f xml:space="preserve"> IFERROR(Table1[[#This Row],[GP 2014]]/Table1[[#This Row],[Total Assets 2014]], "x")</f>
        <v>0.15771721532649757</v>
      </c>
      <c r="AR258" s="3">
        <f xml:space="preserve"> IFERROR(Table1[[#This Row],[GP 2015]]/Table1[[#This Row],[Total Assets 2015]], "x")</f>
        <v>9.2352003922049272E-2</v>
      </c>
      <c r="AS258" s="3">
        <f xml:space="preserve"> IFERROR(Table1[[#This Row],[GP 2016]]/Table1[[#This Row],[Total Assets 2016]], "x")</f>
        <v>0.26910299003322263</v>
      </c>
      <c r="AT258" s="3">
        <f xml:space="preserve"> IFERROR(Table1[[#This Row],[GP 2017]]/Table1[[#This Row],[Total Assets 2017]], "x")</f>
        <v>0.1443628233791121</v>
      </c>
      <c r="AU258" s="3">
        <f xml:space="preserve"> IFERROR(Table1[[#This Row],[GP 2018]]/Table1[[#This Row],[Total Assets 2018]], "x")</f>
        <v>0.16593567251461988</v>
      </c>
      <c r="AV258" s="3">
        <f xml:space="preserve"> IFERROR(Table1[[#This Row],[GP 2019]]/Table1[[#This Row],[Total Assets 2019]], "x")</f>
        <v>0.15776760102662171</v>
      </c>
      <c r="AW258" s="3">
        <f xml:space="preserve"> IFERROR(Table1[[#This Row],[GP 2020]]/Table1[[#This Row],[Total Assets 2020]], "x")</f>
        <v>0.14285714285714288</v>
      </c>
      <c r="AX258" s="3">
        <f xml:space="preserve"> IFERROR(Table1[[#This Row],[GP 2021]]/Table1[[#This Row],[Total Assets 2021]], "x")</f>
        <v>0.1440213436817851</v>
      </c>
      <c r="AY258" s="3">
        <f xml:space="preserve"> IFERROR(Table1[[#This Row],[GP TTM]]/Table1[[#This Row],[Total Assets TTM]], "x")</f>
        <v>0.13780627433020379</v>
      </c>
      <c r="BA258" s="3">
        <f xml:space="preserve"> IFERROR(ABS(Table1[[#This Row],[ROA 2013]]-Table1[[#This Row],[ROA 2012]]), "x")</f>
        <v>5.5756647974583018E-3</v>
      </c>
      <c r="BB258" s="3">
        <f xml:space="preserve"> IFERROR(ABS(Table1[[#This Row],[ROA 2014]]-Table1[[#This Row],[ROA 2013]]), "x")</f>
        <v>1.5004097817816059E-2</v>
      </c>
      <c r="BC258" s="3">
        <f xml:space="preserve"> IFERROR(ABS(Table1[[#This Row],[ROA 2015]]-Table1[[#This Row],[ROA 2014]]), "x")</f>
        <v>6.5365211404448301E-2</v>
      </c>
      <c r="BD258" s="3">
        <f xml:space="preserve"> IFERROR(ABS(Table1[[#This Row],[ROA 2016]]-Table1[[#This Row],[ROA 2015]]), "x")</f>
        <v>0.17675098611117335</v>
      </c>
      <c r="BE258" s="3">
        <f xml:space="preserve"> IFERROR(ABS(Table1[[#This Row],[ROA 2017]]-Table1[[#This Row],[ROA 2016]]), "x")</f>
        <v>0.12474016665411053</v>
      </c>
      <c r="BF258" s="3">
        <f xml:space="preserve"> IFERROR(ABS(Table1[[#This Row],[ROA 2018]]-Table1[[#This Row],[ROA 2017]]), "x")</f>
        <v>2.1572849135507777E-2</v>
      </c>
      <c r="BG258" s="3">
        <f xml:space="preserve"> IFERROR(ABS(Table1[[#This Row],[ROA 2019]]-Table1[[#This Row],[ROA 2018]]), "x")</f>
        <v>8.1680714879981686E-3</v>
      </c>
      <c r="BH258" s="3">
        <f xml:space="preserve"> IFERROR(ABS(Table1[[#This Row],[ROA 2020]]-Table1[[#This Row],[ROA 2019]]), "x")</f>
        <v>1.4910458169478835E-2</v>
      </c>
      <c r="BI258" s="3">
        <f xml:space="preserve"> IFERROR(ABS(Table1[[#This Row],[ROA 2021]]-Table1[[#This Row],[ROA 2020]]), "x")</f>
        <v>1.1642008246422197E-3</v>
      </c>
      <c r="BJ258" s="3">
        <f xml:space="preserve"> IFERROR(AVERAGE(Table1[[#This Row],[ROA 2013-2012]:[ROA 2021-2020]]), "x")</f>
        <v>4.8139078489181503E-2</v>
      </c>
      <c r="BK258" s="3">
        <f>IFERROR(AVERAGE(Table1[[#This Row],[ROA 2012]:[ROA 2021]]), "x")</f>
        <v>0.1553967362960956</v>
      </c>
      <c r="BN258" s="1">
        <f>SUM(Table1[[#This Row],[B/M Rank]:[ROA Rank]])</f>
        <v>0</v>
      </c>
    </row>
    <row r="259" spans="1:66" x14ac:dyDescent="0.25">
      <c r="A259" s="1" t="s">
        <v>131</v>
      </c>
      <c r="B259" s="1" t="s">
        <v>132</v>
      </c>
      <c r="C259" s="1" t="s">
        <v>115</v>
      </c>
      <c r="D259" s="1" t="s">
        <v>116</v>
      </c>
      <c r="E259" s="1" t="s">
        <v>102</v>
      </c>
      <c r="F259" s="1">
        <v>1080</v>
      </c>
      <c r="G259" s="19"/>
      <c r="H259" s="19"/>
      <c r="I259" s="19"/>
      <c r="J259" s="19"/>
      <c r="K259" s="1"/>
      <c r="L259" s="19"/>
      <c r="M259" s="1">
        <v>2012</v>
      </c>
      <c r="N259" s="1">
        <v>31.5</v>
      </c>
      <c r="O259" s="1">
        <v>62.2</v>
      </c>
      <c r="P259" s="1">
        <v>72.599999999999994</v>
      </c>
      <c r="Q259" s="1">
        <v>87.6</v>
      </c>
      <c r="R259" s="1">
        <v>89.2</v>
      </c>
      <c r="S259" s="1">
        <v>66</v>
      </c>
      <c r="T259" s="1">
        <v>61.7</v>
      </c>
      <c r="U259" s="1">
        <v>58.8</v>
      </c>
      <c r="V259" s="1">
        <v>88.5</v>
      </c>
      <c r="W259" s="1">
        <v>110.7</v>
      </c>
      <c r="X259" s="1">
        <v>110.7</v>
      </c>
      <c r="Z259" s="3">
        <f xml:space="preserve"> IFERROR(AVEDEV(Table1[[#This Row],[GP 2012]:[GP 2021]]) / Table1[[#This Row],[Avg GP]], "x")</f>
        <v>0.23183315038419322</v>
      </c>
      <c r="AA259" s="2">
        <f xml:space="preserve"> IFERROR(AVERAGE(Table1[[#This Row],[GP 2012]:[GP 2021]]), "x")</f>
        <v>72.88000000000001</v>
      </c>
      <c r="AB259" s="11">
        <f>Table1[Equity]/Table1[Market Capital]</f>
        <v>7.7129629629629631E-2</v>
      </c>
      <c r="AC259" s="1">
        <v>270.10000000000002</v>
      </c>
      <c r="AD259" s="1">
        <v>351</v>
      </c>
      <c r="AE259" s="1">
        <v>355.2</v>
      </c>
      <c r="AF259" s="1">
        <v>399.1</v>
      </c>
      <c r="AG259" s="1">
        <v>361.4</v>
      </c>
      <c r="AH259" s="1">
        <v>361.7</v>
      </c>
      <c r="AI259" s="1">
        <v>348.4</v>
      </c>
      <c r="AJ259" s="1">
        <v>389.9</v>
      </c>
      <c r="AK259" s="1">
        <v>449</v>
      </c>
      <c r="AL259" s="1">
        <v>562</v>
      </c>
      <c r="AM259" s="1">
        <v>562</v>
      </c>
      <c r="AN259" s="1">
        <v>83.3</v>
      </c>
      <c r="AO259" s="3">
        <f xml:space="preserve"> IFERROR(Table1[[#This Row],[GP 2012]]/Table1[[#This Row],[Total Assets 2012]], "x")</f>
        <v>0.11662347278785634</v>
      </c>
      <c r="AP259" s="3">
        <f xml:space="preserve"> IFERROR(Table1[[#This Row],[GP 2013]]/Table1[[#This Row],[Total Assets 2013]], "x")</f>
        <v>0.17720797720797721</v>
      </c>
      <c r="AQ259" s="3">
        <f xml:space="preserve"> IFERROR(Table1[[#This Row],[GP 2014]]/Table1[[#This Row],[Total Assets 2014]], "x")</f>
        <v>0.20439189189189189</v>
      </c>
      <c r="AR259" s="3">
        <f xml:space="preserve"> IFERROR(Table1[[#This Row],[GP 2015]]/Table1[[#This Row],[Total Assets 2015]], "x")</f>
        <v>0.21949386118767222</v>
      </c>
      <c r="AS259" s="3">
        <f xml:space="preserve"> IFERROR(Table1[[#This Row],[GP 2016]]/Table1[[#This Row],[Total Assets 2016]], "x")</f>
        <v>0.24681793027116772</v>
      </c>
      <c r="AT259" s="3">
        <f xml:space="preserve"> IFERROR(Table1[[#This Row],[GP 2017]]/Table1[[#This Row],[Total Assets 2017]], "x")</f>
        <v>0.1824716615980094</v>
      </c>
      <c r="AU259" s="3">
        <f xml:space="preserve"> IFERROR(Table1[[#This Row],[GP 2018]]/Table1[[#This Row],[Total Assets 2018]], "x")</f>
        <v>0.17709529276693459</v>
      </c>
      <c r="AV259" s="3">
        <f xml:space="preserve"> IFERROR(Table1[[#This Row],[GP 2019]]/Table1[[#This Row],[Total Assets 2019]], "x")</f>
        <v>0.15080789946140036</v>
      </c>
      <c r="AW259" s="3">
        <f xml:space="preserve"> IFERROR(Table1[[#This Row],[GP 2020]]/Table1[[#This Row],[Total Assets 2020]], "x")</f>
        <v>0.19710467706013363</v>
      </c>
      <c r="AX259" s="3">
        <f xml:space="preserve"> IFERROR(Table1[[#This Row],[GP 2021]]/Table1[[#This Row],[Total Assets 2021]], "x")</f>
        <v>0.19697508896797153</v>
      </c>
      <c r="AY259" s="3">
        <f xml:space="preserve"> IFERROR(Table1[[#This Row],[GP TTM]]/Table1[[#This Row],[Total Assets TTM]], "x")</f>
        <v>0.19697508896797153</v>
      </c>
      <c r="BA259" s="3">
        <f xml:space="preserve"> IFERROR(ABS(Table1[[#This Row],[ROA 2013]]-Table1[[#This Row],[ROA 2012]]), "x")</f>
        <v>6.0584504420120866E-2</v>
      </c>
      <c r="BB259" s="3">
        <f xml:space="preserve"> IFERROR(ABS(Table1[[#This Row],[ROA 2014]]-Table1[[#This Row],[ROA 2013]]), "x")</f>
        <v>2.7183914683914678E-2</v>
      </c>
      <c r="BC259" s="3">
        <f xml:space="preserve"> IFERROR(ABS(Table1[[#This Row],[ROA 2015]]-Table1[[#This Row],[ROA 2014]]), "x")</f>
        <v>1.5101969295780338E-2</v>
      </c>
      <c r="BD259" s="3">
        <f xml:space="preserve"> IFERROR(ABS(Table1[[#This Row],[ROA 2016]]-Table1[[#This Row],[ROA 2015]]), "x")</f>
        <v>2.7324069083495495E-2</v>
      </c>
      <c r="BE259" s="3">
        <f xml:space="preserve"> IFERROR(ABS(Table1[[#This Row],[ROA 2017]]-Table1[[#This Row],[ROA 2016]]), "x")</f>
        <v>6.4346268673158319E-2</v>
      </c>
      <c r="BF259" s="3">
        <f xml:space="preserve"> IFERROR(ABS(Table1[[#This Row],[ROA 2018]]-Table1[[#This Row],[ROA 2017]]), "x")</f>
        <v>5.3763688310748126E-3</v>
      </c>
      <c r="BG259" s="3">
        <f xml:space="preserve"> IFERROR(ABS(Table1[[#This Row],[ROA 2019]]-Table1[[#This Row],[ROA 2018]]), "x")</f>
        <v>2.6287393305534229E-2</v>
      </c>
      <c r="BH259" s="3">
        <f xml:space="preserve"> IFERROR(ABS(Table1[[#This Row],[ROA 2020]]-Table1[[#This Row],[ROA 2019]]), "x")</f>
        <v>4.6296777598733269E-2</v>
      </c>
      <c r="BI259" s="3">
        <f xml:space="preserve"> IFERROR(ABS(Table1[[#This Row],[ROA 2021]]-Table1[[#This Row],[ROA 2020]]), "x")</f>
        <v>1.2958809216209732E-4</v>
      </c>
      <c r="BJ259" s="3">
        <f xml:space="preserve"> IFERROR(AVERAGE(Table1[[#This Row],[ROA 2013-2012]:[ROA 2021-2020]]), "x")</f>
        <v>3.0292317109330461E-2</v>
      </c>
      <c r="BK259" s="3">
        <f>IFERROR(AVERAGE(Table1[[#This Row],[ROA 2012]:[ROA 2021]]), "x")</f>
        <v>0.18689897532010152</v>
      </c>
      <c r="BN259" s="1">
        <f>SUM(Table1[[#This Row],[B/M Rank]:[ROA Rank]])</f>
        <v>0</v>
      </c>
    </row>
    <row r="260" spans="1:66" x14ac:dyDescent="0.25">
      <c r="A260" s="1" t="s">
        <v>133</v>
      </c>
      <c r="B260" s="1" t="s">
        <v>134</v>
      </c>
      <c r="C260" s="1" t="s">
        <v>135</v>
      </c>
      <c r="D260" s="1" t="s">
        <v>103</v>
      </c>
      <c r="E260" s="1" t="s">
        <v>102</v>
      </c>
      <c r="F260" s="1">
        <v>1100</v>
      </c>
      <c r="G260" s="19"/>
      <c r="H260" s="19"/>
      <c r="I260" s="19"/>
      <c r="J260" s="19"/>
      <c r="K260" s="1"/>
      <c r="L260" s="19"/>
      <c r="M260" s="1">
        <v>2012</v>
      </c>
      <c r="N260" s="1">
        <v>156.19999999999999</v>
      </c>
      <c r="O260" s="1">
        <v>180.2</v>
      </c>
      <c r="P260" s="1">
        <v>206.7</v>
      </c>
      <c r="Q260" s="1">
        <v>248.1</v>
      </c>
      <c r="R260" s="1">
        <v>282.3</v>
      </c>
      <c r="S260" s="1">
        <v>323.60000000000002</v>
      </c>
      <c r="T260" s="1">
        <v>369.7</v>
      </c>
      <c r="U260" s="1">
        <v>453.4</v>
      </c>
      <c r="V260" s="1">
        <v>471</v>
      </c>
      <c r="W260" s="1">
        <v>410</v>
      </c>
      <c r="X260" s="1">
        <v>403.5</v>
      </c>
      <c r="Z260" s="3">
        <f xml:space="preserve"> IFERROR(AVEDEV(Table1[[#This Row],[GP 2012]:[GP 2021]]) / Table1[[#This Row],[Avg GP]], "x")</f>
        <v>0.30768734683348381</v>
      </c>
      <c r="AA260" s="2">
        <f xml:space="preserve"> IFERROR(AVERAGE(Table1[[#This Row],[GP 2012]:[GP 2021]]), "x")</f>
        <v>310.12</v>
      </c>
      <c r="AB260" s="11">
        <f>Table1[Equity]/Table1[Market Capital]</f>
        <v>1.1678181818181816</v>
      </c>
      <c r="AC260" s="15">
        <v>2352.3000000000002</v>
      </c>
      <c r="AD260" s="15">
        <v>2619.4</v>
      </c>
      <c r="AE260" s="15">
        <v>2924.9</v>
      </c>
      <c r="AF260" s="15">
        <v>3474.5</v>
      </c>
      <c r="AG260" s="15">
        <v>3964.6</v>
      </c>
      <c r="AH260" s="15">
        <v>4763.2</v>
      </c>
      <c r="AI260" s="15">
        <v>5866.2</v>
      </c>
      <c r="AJ260" s="15">
        <v>7097.9</v>
      </c>
      <c r="AK260" s="15">
        <v>7331.8</v>
      </c>
      <c r="AL260" s="15">
        <v>6660.9</v>
      </c>
      <c r="AM260" s="15">
        <v>6521</v>
      </c>
      <c r="AN260" s="15">
        <v>1284.5999999999999</v>
      </c>
      <c r="AO260" s="3">
        <f xml:space="preserve"> IFERROR(Table1[[#This Row],[GP 2012]]/Table1[[#This Row],[Total Assets 2012]], "x")</f>
        <v>6.6403094843344806E-2</v>
      </c>
      <c r="AP260" s="3">
        <f xml:space="preserve"> IFERROR(Table1[[#This Row],[GP 2013]]/Table1[[#This Row],[Total Assets 2013]], "x")</f>
        <v>6.8794380392456278E-2</v>
      </c>
      <c r="AQ260" s="3">
        <f xml:space="preserve"> IFERROR(Table1[[#This Row],[GP 2014]]/Table1[[#This Row],[Total Assets 2014]], "x")</f>
        <v>7.0669082703682176E-2</v>
      </c>
      <c r="AR260" s="3">
        <f xml:space="preserve"> IFERROR(Table1[[#This Row],[GP 2015]]/Table1[[#This Row],[Total Assets 2015]], "x")</f>
        <v>7.1405957691754202E-2</v>
      </c>
      <c r="AS260" s="3">
        <f xml:space="preserve"> IFERROR(Table1[[#This Row],[GP 2016]]/Table1[[#This Row],[Total Assets 2016]], "x")</f>
        <v>7.1205165716591842E-2</v>
      </c>
      <c r="AT260" s="3">
        <f xml:space="preserve"> IFERROR(Table1[[#This Row],[GP 2017]]/Table1[[#This Row],[Total Assets 2017]], "x")</f>
        <v>6.7937520994289555E-2</v>
      </c>
      <c r="AU260" s="3">
        <f xml:space="preserve"> IFERROR(Table1[[#This Row],[GP 2018]]/Table1[[#This Row],[Total Assets 2018]], "x")</f>
        <v>6.3022058572841017E-2</v>
      </c>
      <c r="AV260" s="3">
        <f xml:space="preserve"> IFERROR(Table1[[#This Row],[GP 2019]]/Table1[[#This Row],[Total Assets 2019]], "x")</f>
        <v>6.3878048436861609E-2</v>
      </c>
      <c r="AW260" s="3">
        <f xml:space="preserve"> IFERROR(Table1[[#This Row],[GP 2020]]/Table1[[#This Row],[Total Assets 2020]], "x")</f>
        <v>6.4240704874655608E-2</v>
      </c>
      <c r="AX260" s="3">
        <f xml:space="preserve"> IFERROR(Table1[[#This Row],[GP 2021]]/Table1[[#This Row],[Total Assets 2021]], "x")</f>
        <v>6.1553243555675666E-2</v>
      </c>
      <c r="AY260" s="3">
        <f xml:space="preserve"> IFERROR(Table1[[#This Row],[GP TTM]]/Table1[[#This Row],[Total Assets TTM]], "x")</f>
        <v>6.1877012728109186E-2</v>
      </c>
      <c r="BA260" s="3">
        <f xml:space="preserve"> IFERROR(ABS(Table1[[#This Row],[ROA 2013]]-Table1[[#This Row],[ROA 2012]]), "x")</f>
        <v>2.3912855491114715E-3</v>
      </c>
      <c r="BB260" s="3">
        <f xml:space="preserve"> IFERROR(ABS(Table1[[#This Row],[ROA 2014]]-Table1[[#This Row],[ROA 2013]]), "x")</f>
        <v>1.8747023112258981E-3</v>
      </c>
      <c r="BC260" s="3">
        <f xml:space="preserve"> IFERROR(ABS(Table1[[#This Row],[ROA 2015]]-Table1[[#This Row],[ROA 2014]]), "x")</f>
        <v>7.3687498807202545E-4</v>
      </c>
      <c r="BD260" s="3">
        <f xml:space="preserve"> IFERROR(ABS(Table1[[#This Row],[ROA 2016]]-Table1[[#This Row],[ROA 2015]]), "x")</f>
        <v>2.0079197516235936E-4</v>
      </c>
      <c r="BE260" s="3">
        <f xml:space="preserve"> IFERROR(ABS(Table1[[#This Row],[ROA 2017]]-Table1[[#This Row],[ROA 2016]]), "x")</f>
        <v>3.2676447223022875E-3</v>
      </c>
      <c r="BF260" s="3">
        <f xml:space="preserve"> IFERROR(ABS(Table1[[#This Row],[ROA 2018]]-Table1[[#This Row],[ROA 2017]]), "x")</f>
        <v>4.9154624214485382E-3</v>
      </c>
      <c r="BG260" s="3">
        <f xml:space="preserve"> IFERROR(ABS(Table1[[#This Row],[ROA 2019]]-Table1[[#This Row],[ROA 2018]]), "x")</f>
        <v>8.5598986402059263E-4</v>
      </c>
      <c r="BH260" s="3">
        <f xml:space="preserve"> IFERROR(ABS(Table1[[#This Row],[ROA 2020]]-Table1[[#This Row],[ROA 2019]]), "x")</f>
        <v>3.6265643779399837E-4</v>
      </c>
      <c r="BI260" s="3">
        <f xml:space="preserve"> IFERROR(ABS(Table1[[#This Row],[ROA 2021]]-Table1[[#This Row],[ROA 2020]]), "x")</f>
        <v>2.6874613189799418E-3</v>
      </c>
      <c r="BJ260" s="3">
        <f xml:space="preserve"> IFERROR(AVERAGE(Table1[[#This Row],[ROA 2013-2012]:[ROA 2021-2020]]), "x")</f>
        <v>1.9214299542352348E-3</v>
      </c>
      <c r="BK260" s="3">
        <f>IFERROR(AVERAGE(Table1[[#This Row],[ROA 2012]:[ROA 2021]]), "x")</f>
        <v>6.691092577821528E-2</v>
      </c>
      <c r="BN260" s="1">
        <f>SUM(Table1[[#This Row],[B/M Rank]:[ROA Rank]])</f>
        <v>0</v>
      </c>
    </row>
    <row r="261" spans="1:66" x14ac:dyDescent="0.25">
      <c r="A261" s="1" t="s">
        <v>136</v>
      </c>
      <c r="B261" s="1" t="s">
        <v>137</v>
      </c>
      <c r="C261" s="1" t="s">
        <v>138</v>
      </c>
      <c r="D261" s="1" t="s">
        <v>139</v>
      </c>
      <c r="E261" s="1" t="s">
        <v>102</v>
      </c>
      <c r="F261" s="1">
        <v>1130</v>
      </c>
      <c r="G261" s="19"/>
      <c r="H261" s="19"/>
      <c r="I261" s="19"/>
      <c r="J261" s="19"/>
      <c r="K261" s="1"/>
      <c r="L261" s="19"/>
      <c r="M261" s="1">
        <v>2012</v>
      </c>
      <c r="O261" s="1">
        <v>186.6</v>
      </c>
      <c r="P261" s="1">
        <v>146.30000000000001</v>
      </c>
      <c r="Q261" s="1">
        <v>117.4</v>
      </c>
      <c r="R261" s="1">
        <v>198.6</v>
      </c>
      <c r="S261" s="1">
        <v>216.8</v>
      </c>
      <c r="T261" s="1">
        <v>205.7</v>
      </c>
      <c r="U261" s="1">
        <v>165.6</v>
      </c>
      <c r="V261" s="1">
        <v>238.7</v>
      </c>
      <c r="W261" s="1">
        <v>238.9</v>
      </c>
      <c r="X261" s="1">
        <v>259.2</v>
      </c>
      <c r="Z261" s="3">
        <f xml:space="preserve"> IFERROR(AVEDEV(Table1[[#This Row],[GP 2012]:[GP 2021]]) / Table1[[#This Row],[Avg GP]], "x")</f>
        <v>0.1704705989087186</v>
      </c>
      <c r="AA261" s="2">
        <f xml:space="preserve"> IFERROR(AVERAGE(Table1[[#This Row],[GP 2012]:[GP 2021]]), "x")</f>
        <v>190.51111111111112</v>
      </c>
      <c r="AB261" s="11">
        <f>Table1[Equity]/Table1[Market Capital]</f>
        <v>0.61628318584070796</v>
      </c>
      <c r="AD261" s="1">
        <v>598.9</v>
      </c>
      <c r="AE261" s="1">
        <v>666.3</v>
      </c>
      <c r="AF261" s="1">
        <v>643.9</v>
      </c>
      <c r="AG261" s="1">
        <v>591.5</v>
      </c>
      <c r="AH261" s="1">
        <v>597.9</v>
      </c>
      <c r="AI261" s="1">
        <v>592.29999999999995</v>
      </c>
      <c r="AJ261" s="1">
        <v>585.70000000000005</v>
      </c>
      <c r="AK261" s="1">
        <v>669.6</v>
      </c>
      <c r="AL261" s="1">
        <v>742.4</v>
      </c>
      <c r="AM261" s="1">
        <v>982.7</v>
      </c>
      <c r="AN261" s="1">
        <v>696.4</v>
      </c>
      <c r="AO261" s="3" t="str">
        <f xml:space="preserve"> IFERROR(Table1[[#This Row],[GP 2012]]/Table1[[#This Row],[Total Assets 2012]], "x")</f>
        <v>x</v>
      </c>
      <c r="AP261" s="3">
        <f xml:space="preserve"> IFERROR(Table1[[#This Row],[GP 2013]]/Table1[[#This Row],[Total Assets 2013]], "x")</f>
        <v>0.3115712138921356</v>
      </c>
      <c r="AQ261" s="3">
        <f xml:space="preserve"> IFERROR(Table1[[#This Row],[GP 2014]]/Table1[[#This Row],[Total Assets 2014]], "x")</f>
        <v>0.21957076392015612</v>
      </c>
      <c r="AR261" s="3">
        <f xml:space="preserve"> IFERROR(Table1[[#This Row],[GP 2015]]/Table1[[#This Row],[Total Assets 2015]], "x")</f>
        <v>0.18232644820624322</v>
      </c>
      <c r="AS261" s="3">
        <f xml:space="preserve"> IFERROR(Table1[[#This Row],[GP 2016]]/Table1[[#This Row],[Total Assets 2016]], "x")</f>
        <v>0.33575655114116654</v>
      </c>
      <c r="AT261" s="3">
        <f xml:space="preserve"> IFERROR(Table1[[#This Row],[GP 2017]]/Table1[[#This Row],[Total Assets 2017]], "x")</f>
        <v>0.36260244187991308</v>
      </c>
      <c r="AU261" s="3">
        <f xml:space="preserve"> IFERROR(Table1[[#This Row],[GP 2018]]/Table1[[#This Row],[Total Assets 2018]], "x")</f>
        <v>0.34729022454837077</v>
      </c>
      <c r="AV261" s="3">
        <f xml:space="preserve"> IFERROR(Table1[[#This Row],[GP 2019]]/Table1[[#This Row],[Total Assets 2019]], "x")</f>
        <v>0.28273860338057022</v>
      </c>
      <c r="AW261" s="3">
        <f xml:space="preserve"> IFERROR(Table1[[#This Row],[GP 2020]]/Table1[[#This Row],[Total Assets 2020]], "x")</f>
        <v>0.35648148148148145</v>
      </c>
      <c r="AX261" s="3">
        <f xml:space="preserve"> IFERROR(Table1[[#This Row],[GP 2021]]/Table1[[#This Row],[Total Assets 2021]], "x")</f>
        <v>0.32179418103448276</v>
      </c>
      <c r="AY261" s="3">
        <f xml:space="preserve"> IFERROR(Table1[[#This Row],[GP TTM]]/Table1[[#This Row],[Total Assets TTM]], "x")</f>
        <v>0.26376310165869543</v>
      </c>
      <c r="BA261" s="3" t="str">
        <f xml:space="preserve"> IFERROR(ABS(Table1[[#This Row],[ROA 2013]]-Table1[[#This Row],[ROA 2012]]), "x")</f>
        <v>x</v>
      </c>
      <c r="BB261" s="3">
        <f xml:space="preserve"> IFERROR(ABS(Table1[[#This Row],[ROA 2014]]-Table1[[#This Row],[ROA 2013]]), "x")</f>
        <v>9.2000449971979481E-2</v>
      </c>
      <c r="BC261" s="3">
        <f xml:space="preserve"> IFERROR(ABS(Table1[[#This Row],[ROA 2015]]-Table1[[#This Row],[ROA 2014]]), "x")</f>
        <v>3.7244315713912901E-2</v>
      </c>
      <c r="BD261" s="3">
        <f xml:space="preserve"> IFERROR(ABS(Table1[[#This Row],[ROA 2016]]-Table1[[#This Row],[ROA 2015]]), "x")</f>
        <v>0.15343010293492332</v>
      </c>
      <c r="BE261" s="3">
        <f xml:space="preserve"> IFERROR(ABS(Table1[[#This Row],[ROA 2017]]-Table1[[#This Row],[ROA 2016]]), "x")</f>
        <v>2.6845890738746547E-2</v>
      </c>
      <c r="BF261" s="3">
        <f xml:space="preserve"> IFERROR(ABS(Table1[[#This Row],[ROA 2018]]-Table1[[#This Row],[ROA 2017]]), "x")</f>
        <v>1.531221733154231E-2</v>
      </c>
      <c r="BG261" s="3">
        <f xml:space="preserve"> IFERROR(ABS(Table1[[#This Row],[ROA 2019]]-Table1[[#This Row],[ROA 2018]]), "x")</f>
        <v>6.4551621167800555E-2</v>
      </c>
      <c r="BH261" s="3">
        <f xml:space="preserve"> IFERROR(ABS(Table1[[#This Row],[ROA 2020]]-Table1[[#This Row],[ROA 2019]]), "x")</f>
        <v>7.3742878100911236E-2</v>
      </c>
      <c r="BI261" s="3">
        <f xml:space="preserve"> IFERROR(ABS(Table1[[#This Row],[ROA 2021]]-Table1[[#This Row],[ROA 2020]]), "x")</f>
        <v>3.4687300446998692E-2</v>
      </c>
      <c r="BJ261" s="3">
        <f xml:space="preserve"> IFERROR(AVERAGE(Table1[[#This Row],[ROA 2013-2012]:[ROA 2021-2020]]), "x")</f>
        <v>6.222684705085188E-2</v>
      </c>
      <c r="BK261" s="3">
        <f>IFERROR(AVERAGE(Table1[[#This Row],[ROA 2012]:[ROA 2021]]), "x")</f>
        <v>0.30223687883161321</v>
      </c>
      <c r="BN261" s="1">
        <f>SUM(Table1[[#This Row],[B/M Rank]:[ROA Rank]])</f>
        <v>0</v>
      </c>
    </row>
    <row r="262" spans="1:66" x14ac:dyDescent="0.25">
      <c r="A262" s="1" t="s">
        <v>140</v>
      </c>
      <c r="B262" s="1" t="s">
        <v>141</v>
      </c>
      <c r="C262" s="1" t="s">
        <v>109</v>
      </c>
      <c r="D262" s="1" t="s">
        <v>110</v>
      </c>
      <c r="E262" s="1" t="s">
        <v>102</v>
      </c>
      <c r="F262" s="1">
        <v>1160</v>
      </c>
      <c r="G262" s="19"/>
      <c r="H262" s="19"/>
      <c r="I262" s="19"/>
      <c r="J262" s="19"/>
      <c r="K262" s="1"/>
      <c r="L262" s="19"/>
      <c r="M262" s="1">
        <v>2012</v>
      </c>
      <c r="N262" s="1">
        <v>165.5</v>
      </c>
      <c r="O262" s="1">
        <v>185.5</v>
      </c>
      <c r="P262" s="1">
        <v>256.5</v>
      </c>
      <c r="Q262" s="1">
        <v>272.89999999999998</v>
      </c>
      <c r="R262" s="1">
        <v>289.60000000000002</v>
      </c>
      <c r="S262" s="1">
        <v>319.3</v>
      </c>
      <c r="T262" s="1">
        <v>380.9</v>
      </c>
      <c r="U262" s="1">
        <v>439</v>
      </c>
      <c r="V262" s="1">
        <v>382.6</v>
      </c>
      <c r="W262" s="1">
        <v>422.4</v>
      </c>
      <c r="X262" s="1">
        <v>423.5</v>
      </c>
      <c r="Z262" s="3">
        <f xml:space="preserve"> IFERROR(AVEDEV(Table1[[#This Row],[GP 2012]:[GP 2021]]) / Table1[[#This Row],[Avg GP]], "x")</f>
        <v>0.24860317256438255</v>
      </c>
      <c r="AA262" s="2">
        <f xml:space="preserve"> IFERROR(AVERAGE(Table1[[#This Row],[GP 2012]:[GP 2021]]), "x")</f>
        <v>311.41999999999996</v>
      </c>
      <c r="AB262" s="11">
        <f>Table1[Equity]/Table1[Market Capital]</f>
        <v>0.64465517241379311</v>
      </c>
      <c r="AC262" s="1">
        <v>208.6</v>
      </c>
      <c r="AD262" s="1">
        <v>319.60000000000002</v>
      </c>
      <c r="AE262" s="1">
        <v>439.3</v>
      </c>
      <c r="AF262" s="1">
        <v>436.3</v>
      </c>
      <c r="AG262" s="1">
        <v>537.79999999999995</v>
      </c>
      <c r="AH262" s="1">
        <v>692.1</v>
      </c>
      <c r="AI262" s="1">
        <v>843.3</v>
      </c>
      <c r="AJ262" s="15">
        <v>1205.4000000000001</v>
      </c>
      <c r="AK262" s="15">
        <v>1249.9000000000001</v>
      </c>
      <c r="AL262" s="15">
        <v>1406.6</v>
      </c>
      <c r="AM262" s="15">
        <v>1284.8</v>
      </c>
      <c r="AN262" s="1">
        <v>747.8</v>
      </c>
      <c r="AO262" s="3">
        <f xml:space="preserve"> IFERROR(Table1[[#This Row],[GP 2012]]/Table1[[#This Row],[Total Assets 2012]], "x")</f>
        <v>0.79338446788111217</v>
      </c>
      <c r="AP262" s="3">
        <f xml:space="preserve"> IFERROR(Table1[[#This Row],[GP 2013]]/Table1[[#This Row],[Total Assets 2013]], "x")</f>
        <v>0.58041301627033792</v>
      </c>
      <c r="AQ262" s="3">
        <f xml:space="preserve"> IFERROR(Table1[[#This Row],[GP 2014]]/Table1[[#This Row],[Total Assets 2014]], "x")</f>
        <v>0.58388345094468475</v>
      </c>
      <c r="AR262" s="3">
        <f xml:space="preserve"> IFERROR(Table1[[#This Row],[GP 2015]]/Table1[[#This Row],[Total Assets 2015]], "x")</f>
        <v>0.62548705019481998</v>
      </c>
      <c r="AS262" s="3">
        <f xml:space="preserve"> IFERROR(Table1[[#This Row],[GP 2016]]/Table1[[#This Row],[Total Assets 2016]], "x")</f>
        <v>0.53849014503532922</v>
      </c>
      <c r="AT262" s="3">
        <f xml:space="preserve"> IFERROR(Table1[[#This Row],[GP 2017]]/Table1[[#This Row],[Total Assets 2017]], "x")</f>
        <v>0.4613495159659009</v>
      </c>
      <c r="AU262" s="3">
        <f xml:space="preserve"> IFERROR(Table1[[#This Row],[GP 2018]]/Table1[[#This Row],[Total Assets 2018]], "x")</f>
        <v>0.45167793193406852</v>
      </c>
      <c r="AV262" s="3">
        <f xml:space="preserve"> IFERROR(Table1[[#This Row],[GP 2019]]/Table1[[#This Row],[Total Assets 2019]], "x")</f>
        <v>0.3641944582711133</v>
      </c>
      <c r="AW262" s="3">
        <f xml:space="preserve"> IFERROR(Table1[[#This Row],[GP 2020]]/Table1[[#This Row],[Total Assets 2020]], "x")</f>
        <v>0.30610448835906873</v>
      </c>
      <c r="AX262" s="3">
        <f xml:space="preserve"> IFERROR(Table1[[#This Row],[GP 2021]]/Table1[[#This Row],[Total Assets 2021]], "x")</f>
        <v>0.30029859235034834</v>
      </c>
      <c r="AY262" s="3">
        <f xml:space="preserve"> IFERROR(Table1[[#This Row],[GP TTM]]/Table1[[#This Row],[Total Assets TTM]], "x")</f>
        <v>0.32962328767123289</v>
      </c>
      <c r="BA262" s="3">
        <f xml:space="preserve"> IFERROR(ABS(Table1[[#This Row],[ROA 2013]]-Table1[[#This Row],[ROA 2012]]), "x")</f>
        <v>0.21297145161077424</v>
      </c>
      <c r="BB262" s="3">
        <f xml:space="preserve"> IFERROR(ABS(Table1[[#This Row],[ROA 2014]]-Table1[[#This Row],[ROA 2013]]), "x")</f>
        <v>3.4704346743468228E-3</v>
      </c>
      <c r="BC262" s="3">
        <f xml:space="preserve"> IFERROR(ABS(Table1[[#This Row],[ROA 2015]]-Table1[[#This Row],[ROA 2014]]), "x")</f>
        <v>4.1603599250135237E-2</v>
      </c>
      <c r="BD262" s="3">
        <f xml:space="preserve"> IFERROR(ABS(Table1[[#This Row],[ROA 2016]]-Table1[[#This Row],[ROA 2015]]), "x")</f>
        <v>8.6996905159490767E-2</v>
      </c>
      <c r="BE262" s="3">
        <f xml:space="preserve"> IFERROR(ABS(Table1[[#This Row],[ROA 2017]]-Table1[[#This Row],[ROA 2016]]), "x")</f>
        <v>7.7140629069428313E-2</v>
      </c>
      <c r="BF262" s="3">
        <f xml:space="preserve"> IFERROR(ABS(Table1[[#This Row],[ROA 2018]]-Table1[[#This Row],[ROA 2017]]), "x")</f>
        <v>9.6715840318323809E-3</v>
      </c>
      <c r="BG262" s="3">
        <f xml:space="preserve"> IFERROR(ABS(Table1[[#This Row],[ROA 2019]]-Table1[[#This Row],[ROA 2018]]), "x")</f>
        <v>8.7483473662955225E-2</v>
      </c>
      <c r="BH262" s="3">
        <f xml:space="preserve"> IFERROR(ABS(Table1[[#This Row],[ROA 2020]]-Table1[[#This Row],[ROA 2019]]), "x")</f>
        <v>5.808996991204457E-2</v>
      </c>
      <c r="BI262" s="3">
        <f xml:space="preserve"> IFERROR(ABS(Table1[[#This Row],[ROA 2021]]-Table1[[#This Row],[ROA 2020]]), "x")</f>
        <v>5.8058960087203904E-3</v>
      </c>
      <c r="BJ262" s="3">
        <f xml:space="preserve"> IFERROR(AVERAGE(Table1[[#This Row],[ROA 2013-2012]:[ROA 2021-2020]]), "x")</f>
        <v>6.4803771486636449E-2</v>
      </c>
      <c r="BK262" s="3">
        <f>IFERROR(AVERAGE(Table1[[#This Row],[ROA 2012]:[ROA 2021]]), "x")</f>
        <v>0.50052831172067835</v>
      </c>
      <c r="BN262" s="1">
        <f>SUM(Table1[[#This Row],[B/M Rank]:[ROA Rank]])</f>
        <v>0</v>
      </c>
    </row>
    <row r="263" spans="1:66" x14ac:dyDescent="0.25">
      <c r="A263" s="1" t="s">
        <v>142</v>
      </c>
      <c r="B263" s="1" t="s">
        <v>143</v>
      </c>
      <c r="C263" s="1" t="s">
        <v>144</v>
      </c>
      <c r="D263" s="1" t="s">
        <v>116</v>
      </c>
      <c r="E263" s="1" t="s">
        <v>102</v>
      </c>
      <c r="F263" s="1">
        <v>1160</v>
      </c>
      <c r="G263" s="19"/>
      <c r="H263" s="19"/>
      <c r="I263" s="19"/>
      <c r="J263" s="19"/>
      <c r="K263" s="1"/>
      <c r="L263" s="19"/>
      <c r="M263" s="1">
        <v>2012</v>
      </c>
      <c r="N263" s="15">
        <v>1121.3</v>
      </c>
      <c r="O263" s="15">
        <v>1051.8</v>
      </c>
      <c r="P263" s="1">
        <v>794.1</v>
      </c>
      <c r="Q263" s="1">
        <v>451.2</v>
      </c>
      <c r="R263" s="1">
        <v>411.2</v>
      </c>
      <c r="S263" s="1">
        <v>338.8</v>
      </c>
      <c r="T263" s="1">
        <v>391.2</v>
      </c>
      <c r="U263" s="1">
        <v>411.8</v>
      </c>
      <c r="V263" s="1">
        <v>299.5</v>
      </c>
      <c r="W263" s="1">
        <v>389.6</v>
      </c>
      <c r="X263" s="1">
        <v>405.6</v>
      </c>
      <c r="Z263" s="3">
        <f xml:space="preserve"> IFERROR(AVEDEV(Table1[[#This Row],[GP 2012]:[GP 2021]]) / Table1[[#This Row],[Avg GP]], "x")</f>
        <v>0.44838795159438205</v>
      </c>
      <c r="AA263" s="2">
        <f xml:space="preserve"> IFERROR(AVERAGE(Table1[[#This Row],[GP 2012]:[GP 2021]]), "x")</f>
        <v>566.04999999999995</v>
      </c>
      <c r="AB263" s="11">
        <f>Table1[Equity]/Table1[Market Capital]</f>
        <v>1.1403448275862069</v>
      </c>
      <c r="AC263" s="15">
        <v>6849.9</v>
      </c>
      <c r="AD263" s="15">
        <v>6531.5</v>
      </c>
      <c r="AE263" s="15">
        <v>5961.6</v>
      </c>
      <c r="AF263" s="15">
        <v>5184.5</v>
      </c>
      <c r="AG263" s="15">
        <v>4018.9</v>
      </c>
      <c r="AH263" s="15">
        <v>3620.3</v>
      </c>
      <c r="AI263" s="15">
        <v>3476</v>
      </c>
      <c r="AJ263" s="15">
        <v>3354.8</v>
      </c>
      <c r="AK263" s="15">
        <v>3256.3</v>
      </c>
      <c r="AL263" s="15">
        <v>3148.7</v>
      </c>
      <c r="AM263" s="15">
        <v>3195.2</v>
      </c>
      <c r="AN263" s="15">
        <v>1322.8</v>
      </c>
      <c r="AO263" s="3">
        <f xml:space="preserve"> IFERROR(Table1[[#This Row],[GP 2012]]/Table1[[#This Row],[Total Assets 2012]], "x")</f>
        <v>0.1636958203769398</v>
      </c>
      <c r="AP263" s="3">
        <f xml:space="preserve"> IFERROR(Table1[[#This Row],[GP 2013]]/Table1[[#This Row],[Total Assets 2013]], "x")</f>
        <v>0.16103498430682078</v>
      </c>
      <c r="AQ263" s="3">
        <f xml:space="preserve"> IFERROR(Table1[[#This Row],[GP 2014]]/Table1[[#This Row],[Total Assets 2014]], "x")</f>
        <v>0.13320249597423511</v>
      </c>
      <c r="AR263" s="3">
        <f xml:space="preserve"> IFERROR(Table1[[#This Row],[GP 2015]]/Table1[[#This Row],[Total Assets 2015]], "x")</f>
        <v>8.7028643070691483E-2</v>
      </c>
      <c r="AS263" s="3">
        <f xml:space="preserve"> IFERROR(Table1[[#This Row],[GP 2016]]/Table1[[#This Row],[Total Assets 2016]], "x")</f>
        <v>0.10231655428102217</v>
      </c>
      <c r="AT263" s="3">
        <f xml:space="preserve"> IFERROR(Table1[[#This Row],[GP 2017]]/Table1[[#This Row],[Total Assets 2017]], "x")</f>
        <v>9.3583404690219044E-2</v>
      </c>
      <c r="AU263" s="3">
        <f xml:space="preserve"> IFERROR(Table1[[#This Row],[GP 2018]]/Table1[[#This Row],[Total Assets 2018]], "x")</f>
        <v>0.11254315304948216</v>
      </c>
      <c r="AV263" s="3">
        <f xml:space="preserve"> IFERROR(Table1[[#This Row],[GP 2019]]/Table1[[#This Row],[Total Assets 2019]], "x")</f>
        <v>0.1227494932633838</v>
      </c>
      <c r="AW263" s="3">
        <f xml:space="preserve"> IFERROR(Table1[[#This Row],[GP 2020]]/Table1[[#This Row],[Total Assets 2020]], "x")</f>
        <v>9.1975555077849089E-2</v>
      </c>
      <c r="AX263" s="3">
        <f xml:space="preserve"> IFERROR(Table1[[#This Row],[GP 2021]]/Table1[[#This Row],[Total Assets 2021]], "x")</f>
        <v>0.12373360434465019</v>
      </c>
      <c r="AY263" s="3">
        <f xml:space="preserve"> IFERROR(Table1[[#This Row],[GP TTM]]/Table1[[#This Row],[Total Assets TTM]], "x")</f>
        <v>0.1269404106159239</v>
      </c>
      <c r="BA263" s="3">
        <f xml:space="preserve"> IFERROR(ABS(Table1[[#This Row],[ROA 2013]]-Table1[[#This Row],[ROA 2012]]), "x")</f>
        <v>2.6608360701190215E-3</v>
      </c>
      <c r="BB263" s="3">
        <f xml:space="preserve"> IFERROR(ABS(Table1[[#This Row],[ROA 2014]]-Table1[[#This Row],[ROA 2013]]), "x")</f>
        <v>2.783248833258567E-2</v>
      </c>
      <c r="BC263" s="3">
        <f xml:space="preserve"> IFERROR(ABS(Table1[[#This Row],[ROA 2015]]-Table1[[#This Row],[ROA 2014]]), "x")</f>
        <v>4.617385290354363E-2</v>
      </c>
      <c r="BD263" s="3">
        <f xml:space="preserve"> IFERROR(ABS(Table1[[#This Row],[ROA 2016]]-Table1[[#This Row],[ROA 2015]]), "x")</f>
        <v>1.5287911210330685E-2</v>
      </c>
      <c r="BE263" s="3">
        <f xml:space="preserve"> IFERROR(ABS(Table1[[#This Row],[ROA 2017]]-Table1[[#This Row],[ROA 2016]]), "x")</f>
        <v>8.7331495908031243E-3</v>
      </c>
      <c r="BF263" s="3">
        <f xml:space="preserve"> IFERROR(ABS(Table1[[#This Row],[ROA 2018]]-Table1[[#This Row],[ROA 2017]]), "x")</f>
        <v>1.8959748359263118E-2</v>
      </c>
      <c r="BG263" s="3">
        <f xml:space="preserve"> IFERROR(ABS(Table1[[#This Row],[ROA 2019]]-Table1[[#This Row],[ROA 2018]]), "x")</f>
        <v>1.0206340213901641E-2</v>
      </c>
      <c r="BH263" s="3">
        <f xml:space="preserve"> IFERROR(ABS(Table1[[#This Row],[ROA 2020]]-Table1[[#This Row],[ROA 2019]]), "x")</f>
        <v>3.0773938185534713E-2</v>
      </c>
      <c r="BI263" s="3">
        <f xml:space="preserve"> IFERROR(ABS(Table1[[#This Row],[ROA 2021]]-Table1[[#This Row],[ROA 2020]]), "x")</f>
        <v>3.1758049266801106E-2</v>
      </c>
      <c r="BJ263" s="3">
        <f xml:space="preserve"> IFERROR(AVERAGE(Table1[[#This Row],[ROA 2013-2012]:[ROA 2021-2020]]), "x")</f>
        <v>2.1376257125875858E-2</v>
      </c>
      <c r="BK263" s="3">
        <f>IFERROR(AVERAGE(Table1[[#This Row],[ROA 2012]:[ROA 2021]]), "x")</f>
        <v>0.11918637084352937</v>
      </c>
      <c r="BN263" s="1">
        <f>SUM(Table1[[#This Row],[B/M Rank]:[ROA Rank]])</f>
        <v>0</v>
      </c>
    </row>
    <row r="264" spans="1:66" x14ac:dyDescent="0.25">
      <c r="A264" s="1" t="s">
        <v>145</v>
      </c>
      <c r="B264" s="1" t="s">
        <v>146</v>
      </c>
      <c r="C264" s="1" t="s">
        <v>147</v>
      </c>
      <c r="D264" s="1" t="s">
        <v>116</v>
      </c>
      <c r="E264" s="1" t="s">
        <v>102</v>
      </c>
      <c r="F264" s="1">
        <v>1160</v>
      </c>
      <c r="G264" s="19"/>
      <c r="H264" s="19"/>
      <c r="I264" s="19"/>
      <c r="J264" s="19"/>
      <c r="K264" s="1"/>
      <c r="L264" s="19"/>
      <c r="M264" s="1">
        <v>2012</v>
      </c>
      <c r="N264" s="1">
        <v>331.5</v>
      </c>
      <c r="O264" s="1">
        <v>352.7</v>
      </c>
      <c r="P264" s="1">
        <v>381.3</v>
      </c>
      <c r="Q264" s="1">
        <v>384.5</v>
      </c>
      <c r="R264" s="1">
        <v>374.1</v>
      </c>
      <c r="S264" s="1">
        <v>438.1</v>
      </c>
      <c r="T264" s="1">
        <v>458.5</v>
      </c>
      <c r="U264" s="1">
        <v>475.1</v>
      </c>
      <c r="V264" s="1">
        <v>409.3</v>
      </c>
      <c r="W264" s="1">
        <v>487.6</v>
      </c>
      <c r="X264" s="1">
        <v>488.9</v>
      </c>
      <c r="Z264" s="3">
        <f xml:space="preserve"> IFERROR(AVEDEV(Table1[[#This Row],[GP 2012]:[GP 2021]]) / Table1[[#This Row],[Avg GP]], "x")</f>
        <v>0.1086080093825592</v>
      </c>
      <c r="AA264" s="2">
        <f xml:space="preserve"> IFERROR(AVERAGE(Table1[[#This Row],[GP 2012]:[GP 2021]]), "x")</f>
        <v>409.27</v>
      </c>
      <c r="AB264" s="11">
        <f>Table1[Equity]/Table1[Market Capital]</f>
        <v>1.1415517241379312</v>
      </c>
      <c r="AC264" s="15">
        <v>1344.8</v>
      </c>
      <c r="AD264" s="15">
        <v>1322.4</v>
      </c>
      <c r="AE264" s="15">
        <v>1447.6</v>
      </c>
      <c r="AF264" s="15">
        <v>1552.2</v>
      </c>
      <c r="AG264" s="15">
        <v>1580.8</v>
      </c>
      <c r="AH264" s="15">
        <v>1621.7</v>
      </c>
      <c r="AI264" s="15">
        <v>1914.2</v>
      </c>
      <c r="AJ264" s="15">
        <v>2196.6</v>
      </c>
      <c r="AK264" s="15">
        <v>2126.8000000000002</v>
      </c>
      <c r="AL264" s="15">
        <v>2320.8000000000002</v>
      </c>
      <c r="AM264" s="15">
        <v>2218</v>
      </c>
      <c r="AN264" s="15">
        <v>1324.2</v>
      </c>
      <c r="AO264" s="3">
        <f xml:space="preserve"> IFERROR(Table1[[#This Row],[GP 2012]]/Table1[[#This Row],[Total Assets 2012]], "x")</f>
        <v>0.24650505651397978</v>
      </c>
      <c r="AP264" s="3">
        <f xml:space="preserve"> IFERROR(Table1[[#This Row],[GP 2013]]/Table1[[#This Row],[Total Assets 2013]], "x")</f>
        <v>0.26671203871748334</v>
      </c>
      <c r="AQ264" s="3">
        <f xml:space="preserve"> IFERROR(Table1[[#This Row],[GP 2014]]/Table1[[#This Row],[Total Assets 2014]], "x")</f>
        <v>0.26340149212489639</v>
      </c>
      <c r="AR264" s="3">
        <f xml:space="preserve"> IFERROR(Table1[[#This Row],[GP 2015]]/Table1[[#This Row],[Total Assets 2015]], "x")</f>
        <v>0.24771292359232058</v>
      </c>
      <c r="AS264" s="3">
        <f xml:space="preserve"> IFERROR(Table1[[#This Row],[GP 2016]]/Table1[[#This Row],[Total Assets 2016]], "x")</f>
        <v>0.2366523279352227</v>
      </c>
      <c r="AT264" s="3">
        <f xml:space="preserve"> IFERROR(Table1[[#This Row],[GP 2017]]/Table1[[#This Row],[Total Assets 2017]], "x")</f>
        <v>0.27014860948387498</v>
      </c>
      <c r="AU264" s="3">
        <f xml:space="preserve"> IFERROR(Table1[[#This Row],[GP 2018]]/Table1[[#This Row],[Total Assets 2018]], "x")</f>
        <v>0.23952565040225682</v>
      </c>
      <c r="AV264" s="3">
        <f xml:space="preserve"> IFERROR(Table1[[#This Row],[GP 2019]]/Table1[[#This Row],[Total Assets 2019]], "x")</f>
        <v>0.21628880997905855</v>
      </c>
      <c r="AW264" s="3">
        <f xml:space="preserve"> IFERROR(Table1[[#This Row],[GP 2020]]/Table1[[#This Row],[Total Assets 2020]], "x")</f>
        <v>0.19244874929471506</v>
      </c>
      <c r="AX264" s="3">
        <f xml:space="preserve"> IFERROR(Table1[[#This Row],[GP 2021]]/Table1[[#This Row],[Total Assets 2021]], "x")</f>
        <v>0.21009996552912788</v>
      </c>
      <c r="AY264" s="3">
        <f xml:space="preserve"> IFERROR(Table1[[#This Row],[GP TTM]]/Table1[[#This Row],[Total Assets TTM]], "x")</f>
        <v>0.22042380522993688</v>
      </c>
      <c r="BA264" s="3">
        <f xml:space="preserve"> IFERROR(ABS(Table1[[#This Row],[ROA 2013]]-Table1[[#This Row],[ROA 2012]]), "x")</f>
        <v>2.020698220350356E-2</v>
      </c>
      <c r="BB264" s="3">
        <f xml:space="preserve"> IFERROR(ABS(Table1[[#This Row],[ROA 2014]]-Table1[[#This Row],[ROA 2013]]), "x")</f>
        <v>3.3105465925869493E-3</v>
      </c>
      <c r="BC264" s="3">
        <f xml:space="preserve"> IFERROR(ABS(Table1[[#This Row],[ROA 2015]]-Table1[[#This Row],[ROA 2014]]), "x")</f>
        <v>1.5688568532575803E-2</v>
      </c>
      <c r="BD264" s="3">
        <f xml:space="preserve"> IFERROR(ABS(Table1[[#This Row],[ROA 2016]]-Table1[[#This Row],[ROA 2015]]), "x")</f>
        <v>1.1060595657097883E-2</v>
      </c>
      <c r="BE264" s="3">
        <f xml:space="preserve"> IFERROR(ABS(Table1[[#This Row],[ROA 2017]]-Table1[[#This Row],[ROA 2016]]), "x")</f>
        <v>3.3496281548652279E-2</v>
      </c>
      <c r="BF264" s="3">
        <f xml:space="preserve"> IFERROR(ABS(Table1[[#This Row],[ROA 2018]]-Table1[[#This Row],[ROA 2017]]), "x")</f>
        <v>3.0622959081618162E-2</v>
      </c>
      <c r="BG264" s="3">
        <f xml:space="preserve"> IFERROR(ABS(Table1[[#This Row],[ROA 2019]]-Table1[[#This Row],[ROA 2018]]), "x")</f>
        <v>2.3236840423198263E-2</v>
      </c>
      <c r="BH264" s="3">
        <f xml:space="preserve"> IFERROR(ABS(Table1[[#This Row],[ROA 2020]]-Table1[[#This Row],[ROA 2019]]), "x")</f>
        <v>2.3840060684343495E-2</v>
      </c>
      <c r="BI264" s="3">
        <f xml:space="preserve"> IFERROR(ABS(Table1[[#This Row],[ROA 2021]]-Table1[[#This Row],[ROA 2020]]), "x")</f>
        <v>1.765121623441282E-2</v>
      </c>
      <c r="BJ264" s="3">
        <f xml:space="preserve"> IFERROR(AVERAGE(Table1[[#This Row],[ROA 2013-2012]:[ROA 2021-2020]]), "x")</f>
        <v>1.9901561217554358E-2</v>
      </c>
      <c r="BK264" s="3">
        <f>IFERROR(AVERAGE(Table1[[#This Row],[ROA 2012]:[ROA 2021]]), "x")</f>
        <v>0.23894956235729356</v>
      </c>
      <c r="BN264" s="1">
        <f>SUM(Table1[[#This Row],[B/M Rank]:[ROA Rank]])</f>
        <v>0</v>
      </c>
    </row>
    <row r="265" spans="1:66" x14ac:dyDescent="0.25">
      <c r="A265" s="1" t="s">
        <v>148</v>
      </c>
      <c r="B265" s="1" t="s">
        <v>149</v>
      </c>
      <c r="C265" s="1" t="s">
        <v>1039</v>
      </c>
      <c r="D265" s="1" t="s">
        <v>106</v>
      </c>
      <c r="E265" s="1" t="s">
        <v>102</v>
      </c>
      <c r="F265" s="1">
        <v>1170</v>
      </c>
      <c r="G265" s="19"/>
      <c r="H265" s="19"/>
      <c r="I265" s="19"/>
      <c r="J265" s="19"/>
      <c r="K265" s="1"/>
      <c r="L265" s="19"/>
      <c r="M265" s="1">
        <v>2020</v>
      </c>
      <c r="U265" s="1">
        <v>295.5</v>
      </c>
      <c r="V265" s="1">
        <v>430.6</v>
      </c>
      <c r="W265" s="1">
        <v>646.1</v>
      </c>
      <c r="X265" s="1">
        <v>646.1</v>
      </c>
      <c r="Z265" s="3">
        <f xml:space="preserve"> IFERROR(AVEDEV(Table1[[#This Row],[GP 2012]:[GP 2021]]) / Table1[[#This Row],[Avg GP]], "x")</f>
        <v>0.27503279405334502</v>
      </c>
      <c r="AA265" s="2">
        <f xml:space="preserve"> IFERROR(AVERAGE(Table1[[#This Row],[GP 2012]:[GP 2021]]), "x")</f>
        <v>457.40000000000003</v>
      </c>
      <c r="AB265" s="11">
        <f>Table1[Equity]/Table1[Market Capital]</f>
        <v>0.49871794871794872</v>
      </c>
      <c r="AJ265" s="1">
        <v>306.89999999999998</v>
      </c>
      <c r="AK265" s="1">
        <v>457.2</v>
      </c>
      <c r="AL265" s="15">
        <v>1184.3</v>
      </c>
      <c r="AM265" s="15">
        <v>1184.3</v>
      </c>
      <c r="AN265" s="1">
        <v>583.5</v>
      </c>
      <c r="AO265" s="3" t="str">
        <f xml:space="preserve"> IFERROR(Table1[[#This Row],[GP 2012]]/Table1[[#This Row],[Total Assets 2012]], "x")</f>
        <v>x</v>
      </c>
      <c r="AP265" s="3" t="str">
        <f xml:space="preserve"> IFERROR(Table1[[#This Row],[GP 2013]]/Table1[[#This Row],[Total Assets 2013]], "x")</f>
        <v>x</v>
      </c>
      <c r="AQ265" s="3" t="str">
        <f xml:space="preserve"> IFERROR(Table1[[#This Row],[GP 2014]]/Table1[[#This Row],[Total Assets 2014]], "x")</f>
        <v>x</v>
      </c>
      <c r="AR265" s="3" t="str">
        <f xml:space="preserve"> IFERROR(Table1[[#This Row],[GP 2015]]/Table1[[#This Row],[Total Assets 2015]], "x")</f>
        <v>x</v>
      </c>
      <c r="AS265" s="3" t="str">
        <f xml:space="preserve"> IFERROR(Table1[[#This Row],[GP 2016]]/Table1[[#This Row],[Total Assets 2016]], "x")</f>
        <v>x</v>
      </c>
      <c r="AT265" s="3" t="str">
        <f xml:space="preserve"> IFERROR(Table1[[#This Row],[GP 2017]]/Table1[[#This Row],[Total Assets 2017]], "x")</f>
        <v>x</v>
      </c>
      <c r="AU265" s="3" t="str">
        <f xml:space="preserve"> IFERROR(Table1[[#This Row],[GP 2018]]/Table1[[#This Row],[Total Assets 2018]], "x")</f>
        <v>x</v>
      </c>
      <c r="AV265" s="3">
        <f xml:space="preserve"> IFERROR(Table1[[#This Row],[GP 2019]]/Table1[[#This Row],[Total Assets 2019]], "x")</f>
        <v>0.96285434995112418</v>
      </c>
      <c r="AW265" s="3">
        <f xml:space="preserve"> IFERROR(Table1[[#This Row],[GP 2020]]/Table1[[#This Row],[Total Assets 2020]], "x")</f>
        <v>0.94181977252843407</v>
      </c>
      <c r="AX265" s="3">
        <f xml:space="preserve"> IFERROR(Table1[[#This Row],[GP 2021]]/Table1[[#This Row],[Total Assets 2021]], "x")</f>
        <v>0.54555433589462132</v>
      </c>
      <c r="AY265" s="3">
        <f xml:space="preserve"> IFERROR(Table1[[#This Row],[GP TTM]]/Table1[[#This Row],[Total Assets TTM]], "x")</f>
        <v>0.54555433589462132</v>
      </c>
      <c r="BA265" s="3" t="str">
        <f xml:space="preserve"> IFERROR(ABS(Table1[[#This Row],[ROA 2013]]-Table1[[#This Row],[ROA 2012]]), "x")</f>
        <v>x</v>
      </c>
      <c r="BB265" s="3" t="str">
        <f xml:space="preserve"> IFERROR(ABS(Table1[[#This Row],[ROA 2014]]-Table1[[#This Row],[ROA 2013]]), "x")</f>
        <v>x</v>
      </c>
      <c r="BC265" s="3" t="str">
        <f xml:space="preserve"> IFERROR(ABS(Table1[[#This Row],[ROA 2015]]-Table1[[#This Row],[ROA 2014]]), "x")</f>
        <v>x</v>
      </c>
      <c r="BD265" s="3" t="str">
        <f xml:space="preserve"> IFERROR(ABS(Table1[[#This Row],[ROA 2016]]-Table1[[#This Row],[ROA 2015]]), "x")</f>
        <v>x</v>
      </c>
      <c r="BE265" s="3" t="str">
        <f xml:space="preserve"> IFERROR(ABS(Table1[[#This Row],[ROA 2017]]-Table1[[#This Row],[ROA 2016]]), "x")</f>
        <v>x</v>
      </c>
      <c r="BF265" s="3" t="str">
        <f xml:space="preserve"> IFERROR(ABS(Table1[[#This Row],[ROA 2018]]-Table1[[#This Row],[ROA 2017]]), "x")</f>
        <v>x</v>
      </c>
      <c r="BG265" s="3" t="str">
        <f xml:space="preserve"> IFERROR(ABS(Table1[[#This Row],[ROA 2019]]-Table1[[#This Row],[ROA 2018]]), "x")</f>
        <v>x</v>
      </c>
      <c r="BH265" s="3">
        <f xml:space="preserve"> IFERROR(ABS(Table1[[#This Row],[ROA 2020]]-Table1[[#This Row],[ROA 2019]]), "x")</f>
        <v>2.1034577422690104E-2</v>
      </c>
      <c r="BI265" s="3">
        <f xml:space="preserve"> IFERROR(ABS(Table1[[#This Row],[ROA 2021]]-Table1[[#This Row],[ROA 2020]]), "x")</f>
        <v>0.39626543663381275</v>
      </c>
      <c r="BJ265" s="3">
        <f xml:space="preserve"> IFERROR(AVERAGE(Table1[[#This Row],[ROA 2013-2012]:[ROA 2021-2020]]), "x")</f>
        <v>0.20865000702825143</v>
      </c>
      <c r="BK265" s="3">
        <f>IFERROR(AVERAGE(Table1[[#This Row],[ROA 2012]:[ROA 2021]]), "x")</f>
        <v>0.81674281945805982</v>
      </c>
      <c r="BN265" s="1">
        <f>SUM(Table1[[#This Row],[B/M Rank]:[ROA Rank]])</f>
        <v>0</v>
      </c>
    </row>
    <row r="266" spans="1:66" x14ac:dyDescent="0.25">
      <c r="A266" s="1" t="s">
        <v>150</v>
      </c>
      <c r="B266" s="1" t="s">
        <v>151</v>
      </c>
      <c r="C266" s="1" t="s">
        <v>147</v>
      </c>
      <c r="D266" s="1" t="s">
        <v>116</v>
      </c>
      <c r="E266" s="1" t="s">
        <v>102</v>
      </c>
      <c r="F266" s="1">
        <v>1210</v>
      </c>
      <c r="G266" s="19"/>
      <c r="H266" s="19"/>
      <c r="I266" s="19"/>
      <c r="J266" s="19"/>
      <c r="K266" s="1"/>
      <c r="L266" s="19"/>
      <c r="M266" s="1">
        <v>2012</v>
      </c>
      <c r="N266" s="1">
        <v>107.1</v>
      </c>
      <c r="O266" s="1">
        <v>110.4</v>
      </c>
      <c r="P266" s="1">
        <v>119.6</v>
      </c>
      <c r="Q266" s="1">
        <v>147.69999999999999</v>
      </c>
      <c r="R266" s="1">
        <v>189.8</v>
      </c>
      <c r="S266" s="1">
        <v>272.89999999999998</v>
      </c>
      <c r="T266" s="1">
        <v>291.2</v>
      </c>
      <c r="U266" s="1">
        <v>276.39999999999998</v>
      </c>
      <c r="V266" s="1">
        <v>232.8</v>
      </c>
      <c r="W266" s="1">
        <v>280.3</v>
      </c>
      <c r="X266" s="1">
        <v>280.8</v>
      </c>
      <c r="Z266" s="3">
        <f xml:space="preserve"> IFERROR(AVEDEV(Table1[[#This Row],[GP 2012]:[GP 2021]]) / Table1[[#This Row],[Avg GP]], "x")</f>
        <v>0.33477960753377384</v>
      </c>
      <c r="AA266" s="2">
        <f xml:space="preserve"> IFERROR(AVERAGE(Table1[[#This Row],[GP 2012]:[GP 2021]]), "x")</f>
        <v>202.82</v>
      </c>
      <c r="AB266" s="11">
        <f>Table1[Equity]/Table1[Market Capital]</f>
        <v>0.47561983471074382</v>
      </c>
      <c r="AC266" s="1">
        <v>530.6</v>
      </c>
      <c r="AD266" s="1">
        <v>589.29999999999995</v>
      </c>
      <c r="AE266" s="1">
        <v>520.29999999999995</v>
      </c>
      <c r="AF266" s="1">
        <v>542.20000000000005</v>
      </c>
      <c r="AG266" s="1">
        <v>937.4</v>
      </c>
      <c r="AH266" s="1">
        <v>930</v>
      </c>
      <c r="AI266" s="15">
        <v>1010.4</v>
      </c>
      <c r="AJ266" s="15">
        <v>1099.2</v>
      </c>
      <c r="AK266" s="15">
        <v>1083.5999999999999</v>
      </c>
      <c r="AL266" s="15">
        <v>1166.5999999999999</v>
      </c>
      <c r="AM266" s="15">
        <v>1257</v>
      </c>
      <c r="AN266" s="1">
        <v>575.5</v>
      </c>
      <c r="AO266" s="3">
        <f xml:space="preserve"> IFERROR(Table1[[#This Row],[GP 2012]]/Table1[[#This Row],[Total Assets 2012]], "x")</f>
        <v>0.20184696569920843</v>
      </c>
      <c r="AP266" s="3">
        <f xml:space="preserve"> IFERROR(Table1[[#This Row],[GP 2013]]/Table1[[#This Row],[Total Assets 2013]], "x")</f>
        <v>0.18734091294756494</v>
      </c>
      <c r="AQ266" s="3">
        <f xml:space="preserve"> IFERROR(Table1[[#This Row],[GP 2014]]/Table1[[#This Row],[Total Assets 2014]], "x")</f>
        <v>0.22986738420142228</v>
      </c>
      <c r="AR266" s="3">
        <f xml:space="preserve"> IFERROR(Table1[[#This Row],[GP 2015]]/Table1[[#This Row],[Total Assets 2015]], "x")</f>
        <v>0.27240870527480632</v>
      </c>
      <c r="AS266" s="3">
        <f xml:space="preserve"> IFERROR(Table1[[#This Row],[GP 2016]]/Table1[[#This Row],[Total Assets 2016]], "x")</f>
        <v>0.20247493065927033</v>
      </c>
      <c r="AT266" s="3">
        <f xml:space="preserve"> IFERROR(Table1[[#This Row],[GP 2017]]/Table1[[#This Row],[Total Assets 2017]], "x")</f>
        <v>0.29344086021505372</v>
      </c>
      <c r="AU266" s="3">
        <f xml:space="preserve"> IFERROR(Table1[[#This Row],[GP 2018]]/Table1[[#This Row],[Total Assets 2018]], "x")</f>
        <v>0.28820269200316706</v>
      </c>
      <c r="AV266" s="3">
        <f xml:space="preserve"> IFERROR(Table1[[#This Row],[GP 2019]]/Table1[[#This Row],[Total Assets 2019]], "x")</f>
        <v>0.2514556040756914</v>
      </c>
      <c r="AW266" s="3">
        <f xml:space="preserve"> IFERROR(Table1[[#This Row],[GP 2020]]/Table1[[#This Row],[Total Assets 2020]], "x")</f>
        <v>0.21483942414174975</v>
      </c>
      <c r="AX266" s="3">
        <f xml:space="preserve"> IFERROR(Table1[[#This Row],[GP 2021]]/Table1[[#This Row],[Total Assets 2021]], "x")</f>
        <v>0.24027087262129268</v>
      </c>
      <c r="AY266" s="3">
        <f xml:space="preserve"> IFERROR(Table1[[#This Row],[GP TTM]]/Table1[[#This Row],[Total Assets TTM]], "x")</f>
        <v>0.22338902147971362</v>
      </c>
      <c r="BA266" s="3">
        <f xml:space="preserve"> IFERROR(ABS(Table1[[#This Row],[ROA 2013]]-Table1[[#This Row],[ROA 2012]]), "x")</f>
        <v>1.4506052751643489E-2</v>
      </c>
      <c r="BB266" s="3">
        <f xml:space="preserve"> IFERROR(ABS(Table1[[#This Row],[ROA 2014]]-Table1[[#This Row],[ROA 2013]]), "x")</f>
        <v>4.2526471253857334E-2</v>
      </c>
      <c r="BC266" s="3">
        <f xml:space="preserve"> IFERROR(ABS(Table1[[#This Row],[ROA 2015]]-Table1[[#This Row],[ROA 2014]]), "x")</f>
        <v>4.2541321073384042E-2</v>
      </c>
      <c r="BD266" s="3">
        <f xml:space="preserve"> IFERROR(ABS(Table1[[#This Row],[ROA 2016]]-Table1[[#This Row],[ROA 2015]]), "x")</f>
        <v>6.9933774615535987E-2</v>
      </c>
      <c r="BE266" s="3">
        <f xml:space="preserve"> IFERROR(ABS(Table1[[#This Row],[ROA 2017]]-Table1[[#This Row],[ROA 2016]]), "x")</f>
        <v>9.0965929555783392E-2</v>
      </c>
      <c r="BF266" s="3">
        <f xml:space="preserve"> IFERROR(ABS(Table1[[#This Row],[ROA 2018]]-Table1[[#This Row],[ROA 2017]]), "x")</f>
        <v>5.2381682118866624E-3</v>
      </c>
      <c r="BG266" s="3">
        <f xml:space="preserve"> IFERROR(ABS(Table1[[#This Row],[ROA 2019]]-Table1[[#This Row],[ROA 2018]]), "x")</f>
        <v>3.6747087927475663E-2</v>
      </c>
      <c r="BH266" s="3">
        <f xml:space="preserve"> IFERROR(ABS(Table1[[#This Row],[ROA 2020]]-Table1[[#This Row],[ROA 2019]]), "x")</f>
        <v>3.6616179933941645E-2</v>
      </c>
      <c r="BI266" s="3">
        <f xml:space="preserve"> IFERROR(ABS(Table1[[#This Row],[ROA 2021]]-Table1[[#This Row],[ROA 2020]]), "x")</f>
        <v>2.5431448479542929E-2</v>
      </c>
      <c r="BJ266" s="3">
        <f xml:space="preserve"> IFERROR(AVERAGE(Table1[[#This Row],[ROA 2013-2012]:[ROA 2021-2020]]), "x")</f>
        <v>4.0500714867005683E-2</v>
      </c>
      <c r="BK266" s="3">
        <f>IFERROR(AVERAGE(Table1[[#This Row],[ROA 2012]:[ROA 2021]]), "x")</f>
        <v>0.2382148351839227</v>
      </c>
      <c r="BN266" s="1">
        <f>SUM(Table1[[#This Row],[B/M Rank]:[ROA Rank]])</f>
        <v>0</v>
      </c>
    </row>
    <row r="267" spans="1:66" x14ac:dyDescent="0.25">
      <c r="A267" s="1" t="s">
        <v>152</v>
      </c>
      <c r="B267" s="1" t="s">
        <v>153</v>
      </c>
      <c r="C267" s="1" t="s">
        <v>1041</v>
      </c>
      <c r="D267" s="1" t="s">
        <v>103</v>
      </c>
      <c r="E267" s="1" t="s">
        <v>102</v>
      </c>
      <c r="F267" s="1">
        <v>1220</v>
      </c>
      <c r="G267" s="19"/>
      <c r="H267" s="19"/>
      <c r="I267" s="19"/>
      <c r="J267" s="19"/>
      <c r="K267" s="1"/>
      <c r="L267" s="19"/>
      <c r="M267" s="1">
        <v>2012</v>
      </c>
      <c r="N267" s="1">
        <v>471</v>
      </c>
      <c r="O267" s="1">
        <v>414</v>
      </c>
      <c r="P267" s="1">
        <v>305</v>
      </c>
      <c r="Q267" s="1">
        <v>401</v>
      </c>
      <c r="R267" s="1">
        <v>375</v>
      </c>
      <c r="S267" s="1">
        <v>443</v>
      </c>
      <c r="T267" s="1">
        <v>457</v>
      </c>
      <c r="U267" s="1">
        <v>457</v>
      </c>
      <c r="V267" s="1">
        <v>400</v>
      </c>
      <c r="W267" s="1">
        <v>510</v>
      </c>
      <c r="X267" s="1">
        <v>505</v>
      </c>
      <c r="Z267" s="3">
        <f xml:space="preserve"> IFERROR(AVEDEV(Table1[[#This Row],[GP 2012]:[GP 2021]]) / Table1[[#This Row],[Avg GP]], "x")</f>
        <v>0.10465390975667374</v>
      </c>
      <c r="AA267" s="2">
        <f xml:space="preserve"> IFERROR(AVERAGE(Table1[[#This Row],[GP 2012]:[GP 2021]]), "x")</f>
        <v>423.3</v>
      </c>
      <c r="AB267" s="11">
        <f>Table1[Equity]/Table1[Market Capital]</f>
        <v>2.8229508196721311</v>
      </c>
      <c r="AC267" s="15">
        <v>97081</v>
      </c>
      <c r="AD267" s="15">
        <v>74641</v>
      </c>
      <c r="AE267" s="15">
        <v>74894</v>
      </c>
      <c r="AF267" s="15">
        <v>66761</v>
      </c>
      <c r="AG267" s="15">
        <v>62651</v>
      </c>
      <c r="AH267" s="15">
        <v>57994</v>
      </c>
      <c r="AI267" s="15">
        <v>57769</v>
      </c>
      <c r="AJ267" s="15">
        <v>56822</v>
      </c>
      <c r="AK267" s="15">
        <v>58859</v>
      </c>
      <c r="AL267" s="15">
        <v>58402</v>
      </c>
      <c r="AM267" s="15">
        <v>56345</v>
      </c>
      <c r="AN267" s="15">
        <v>3444</v>
      </c>
      <c r="AO267" s="3">
        <f xml:space="preserve"> IFERROR(Table1[[#This Row],[GP 2012]]/Table1[[#This Row],[Total Assets 2012]], "x")</f>
        <v>4.8516187513519635E-3</v>
      </c>
      <c r="AP267" s="3">
        <f xml:space="preserve"> IFERROR(Table1[[#This Row],[GP 2013]]/Table1[[#This Row],[Total Assets 2013]], "x")</f>
        <v>5.5465494835278198E-3</v>
      </c>
      <c r="AQ267" s="3">
        <f xml:space="preserve"> IFERROR(Table1[[#This Row],[GP 2014]]/Table1[[#This Row],[Total Assets 2014]], "x")</f>
        <v>4.0724223569311296E-3</v>
      </c>
      <c r="AR267" s="3">
        <f xml:space="preserve"> IFERROR(Table1[[#This Row],[GP 2015]]/Table1[[#This Row],[Total Assets 2015]], "x")</f>
        <v>6.0065008013660669E-3</v>
      </c>
      <c r="AS267" s="3">
        <f xml:space="preserve"> IFERROR(Table1[[#This Row],[GP 2016]]/Table1[[#This Row],[Total Assets 2016]], "x")</f>
        <v>5.9855389379259707E-3</v>
      </c>
      <c r="AT267" s="3">
        <f xml:space="preserve"> IFERROR(Table1[[#This Row],[GP 2017]]/Table1[[#This Row],[Total Assets 2017]], "x")</f>
        <v>7.6387212470255548E-3</v>
      </c>
      <c r="AU267" s="3">
        <f xml:space="preserve"> IFERROR(Table1[[#This Row],[GP 2018]]/Table1[[#This Row],[Total Assets 2018]], "x")</f>
        <v>7.9108172203084699E-3</v>
      </c>
      <c r="AV267" s="3">
        <f xml:space="preserve"> IFERROR(Table1[[#This Row],[GP 2019]]/Table1[[#This Row],[Total Assets 2019]], "x")</f>
        <v>8.042659533279364E-3</v>
      </c>
      <c r="AW267" s="3">
        <f xml:space="preserve"> IFERROR(Table1[[#This Row],[GP 2020]]/Table1[[#This Row],[Total Assets 2020]], "x")</f>
        <v>6.7959020710511558E-3</v>
      </c>
      <c r="AX267" s="3">
        <f xml:space="preserve"> IFERROR(Table1[[#This Row],[GP 2021]]/Table1[[#This Row],[Total Assets 2021]], "x")</f>
        <v>8.7325776514502931E-3</v>
      </c>
      <c r="AY267" s="3">
        <f xml:space="preserve"> IFERROR(Table1[[#This Row],[GP TTM]]/Table1[[#This Row],[Total Assets TTM]], "x")</f>
        <v>8.9626408731919432E-3</v>
      </c>
      <c r="BA267" s="3">
        <f xml:space="preserve"> IFERROR(ABS(Table1[[#This Row],[ROA 2013]]-Table1[[#This Row],[ROA 2012]]), "x")</f>
        <v>6.9493073217585626E-4</v>
      </c>
      <c r="BB267" s="3">
        <f xml:space="preserve"> IFERROR(ABS(Table1[[#This Row],[ROA 2014]]-Table1[[#This Row],[ROA 2013]]), "x")</f>
        <v>1.4741271265966902E-3</v>
      </c>
      <c r="BC267" s="3">
        <f xml:space="preserve"> IFERROR(ABS(Table1[[#This Row],[ROA 2015]]-Table1[[#This Row],[ROA 2014]]), "x")</f>
        <v>1.9340784444349373E-3</v>
      </c>
      <c r="BD267" s="3">
        <f xml:space="preserve"> IFERROR(ABS(Table1[[#This Row],[ROA 2016]]-Table1[[#This Row],[ROA 2015]]), "x")</f>
        <v>2.0961863440096228E-5</v>
      </c>
      <c r="BE267" s="3">
        <f xml:space="preserve"> IFERROR(ABS(Table1[[#This Row],[ROA 2017]]-Table1[[#This Row],[ROA 2016]]), "x")</f>
        <v>1.653182309099584E-3</v>
      </c>
      <c r="BF267" s="3">
        <f xml:space="preserve"> IFERROR(ABS(Table1[[#This Row],[ROA 2018]]-Table1[[#This Row],[ROA 2017]]), "x")</f>
        <v>2.7209597328291518E-4</v>
      </c>
      <c r="BG267" s="3">
        <f xml:space="preserve"> IFERROR(ABS(Table1[[#This Row],[ROA 2019]]-Table1[[#This Row],[ROA 2018]]), "x")</f>
        <v>1.3184231297089406E-4</v>
      </c>
      <c r="BH267" s="3">
        <f xml:space="preserve"> IFERROR(ABS(Table1[[#This Row],[ROA 2020]]-Table1[[#This Row],[ROA 2019]]), "x")</f>
        <v>1.2467574622282082E-3</v>
      </c>
      <c r="BI267" s="3">
        <f xml:space="preserve"> IFERROR(ABS(Table1[[#This Row],[ROA 2021]]-Table1[[#This Row],[ROA 2020]]), "x")</f>
        <v>1.9366755803991373E-3</v>
      </c>
      <c r="BJ267" s="3">
        <f xml:space="preserve"> IFERROR(AVERAGE(Table1[[#This Row],[ROA 2013-2012]:[ROA 2021-2020]]), "x")</f>
        <v>1.0405168671809243E-3</v>
      </c>
      <c r="BK267" s="3">
        <f>IFERROR(AVERAGE(Table1[[#This Row],[ROA 2012]:[ROA 2021]]), "x")</f>
        <v>6.558330805421779E-3</v>
      </c>
      <c r="BN267" s="1">
        <f>SUM(Table1[[#This Row],[B/M Rank]:[ROA Rank]])</f>
        <v>0</v>
      </c>
    </row>
    <row r="268" spans="1:66" x14ac:dyDescent="0.25">
      <c r="A268" s="1" t="s">
        <v>154</v>
      </c>
      <c r="B268" s="1" t="s">
        <v>155</v>
      </c>
      <c r="C268" s="1" t="s">
        <v>135</v>
      </c>
      <c r="D268" s="1" t="s">
        <v>103</v>
      </c>
      <c r="E268" s="1" t="s">
        <v>102</v>
      </c>
      <c r="F268" s="1">
        <v>1230</v>
      </c>
      <c r="G268" s="19"/>
      <c r="H268" s="19"/>
      <c r="I268" s="19"/>
      <c r="J268" s="19"/>
      <c r="K268" s="1"/>
      <c r="L268" s="19"/>
      <c r="M268" s="1">
        <v>2012</v>
      </c>
      <c r="N268" s="1">
        <v>48.9</v>
      </c>
      <c r="O268" s="1">
        <v>53.2</v>
      </c>
      <c r="P268" s="1">
        <v>60.6</v>
      </c>
      <c r="Q268" s="1">
        <v>76.3</v>
      </c>
      <c r="R268" s="1">
        <v>90.9</v>
      </c>
      <c r="S268" s="1">
        <v>109.3</v>
      </c>
      <c r="T268" s="1">
        <v>150.9</v>
      </c>
      <c r="U268" s="1">
        <v>198.5</v>
      </c>
      <c r="V268" s="1">
        <v>231.3</v>
      </c>
      <c r="W268" s="1">
        <v>273.10000000000002</v>
      </c>
      <c r="X268" s="1">
        <v>290.2</v>
      </c>
      <c r="Z268" s="3">
        <f xml:space="preserve"> IFERROR(AVEDEV(Table1[[#This Row],[GP 2012]:[GP 2021]]) / Table1[[#This Row],[Avg GP]], "x")</f>
        <v>0.52064965197215773</v>
      </c>
      <c r="AA268" s="2">
        <f xml:space="preserve"> IFERROR(AVERAGE(Table1[[#This Row],[GP 2012]:[GP 2021]]), "x")</f>
        <v>129.30000000000001</v>
      </c>
      <c r="AB268" s="11">
        <f>Table1[Equity]/Table1[Market Capital]</f>
        <v>0.21691056910569106</v>
      </c>
      <c r="AC268" s="1">
        <v>70.7</v>
      </c>
      <c r="AD268" s="1">
        <v>73.599999999999994</v>
      </c>
      <c r="AE268" s="1">
        <v>80.400000000000006</v>
      </c>
      <c r="AF268" s="1">
        <v>96.1</v>
      </c>
      <c r="AG268" s="1">
        <v>112.1</v>
      </c>
      <c r="AH268" s="1">
        <v>141</v>
      </c>
      <c r="AI268" s="1">
        <v>305.60000000000002</v>
      </c>
      <c r="AJ268" s="1">
        <v>391.6</v>
      </c>
      <c r="AK268" s="1">
        <v>552</v>
      </c>
      <c r="AL268" s="1">
        <v>595.79999999999995</v>
      </c>
      <c r="AM268" s="1">
        <v>593.9</v>
      </c>
      <c r="AN268" s="1">
        <v>266.8</v>
      </c>
      <c r="AO268" s="3">
        <f xml:space="preserve"> IFERROR(Table1[[#This Row],[GP 2012]]/Table1[[#This Row],[Total Assets 2012]], "x")</f>
        <v>0.69165487977369156</v>
      </c>
      <c r="AP268" s="3">
        <f xml:space="preserve"> IFERROR(Table1[[#This Row],[GP 2013]]/Table1[[#This Row],[Total Assets 2013]], "x")</f>
        <v>0.72282608695652184</v>
      </c>
      <c r="AQ268" s="3">
        <f xml:space="preserve"> IFERROR(Table1[[#This Row],[GP 2014]]/Table1[[#This Row],[Total Assets 2014]], "x")</f>
        <v>0.75373134328358204</v>
      </c>
      <c r="AR268" s="3">
        <f xml:space="preserve"> IFERROR(Table1[[#This Row],[GP 2015]]/Table1[[#This Row],[Total Assets 2015]], "x")</f>
        <v>0.79396462018730496</v>
      </c>
      <c r="AS268" s="3">
        <f xml:space="preserve"> IFERROR(Table1[[#This Row],[GP 2016]]/Table1[[#This Row],[Total Assets 2016]], "x")</f>
        <v>0.81088314005352369</v>
      </c>
      <c r="AT268" s="3">
        <f xml:space="preserve"> IFERROR(Table1[[#This Row],[GP 2017]]/Table1[[#This Row],[Total Assets 2017]], "x")</f>
        <v>0.77517730496453896</v>
      </c>
      <c r="AU268" s="3">
        <f xml:space="preserve"> IFERROR(Table1[[#This Row],[GP 2018]]/Table1[[#This Row],[Total Assets 2018]], "x")</f>
        <v>0.49378272251308897</v>
      </c>
      <c r="AV268" s="3">
        <f xml:space="preserve"> IFERROR(Table1[[#This Row],[GP 2019]]/Table1[[#This Row],[Total Assets 2019]], "x")</f>
        <v>0.50689479060265574</v>
      </c>
      <c r="AW268" s="3">
        <f xml:space="preserve"> IFERROR(Table1[[#This Row],[GP 2020]]/Table1[[#This Row],[Total Assets 2020]], "x")</f>
        <v>0.41902173913043478</v>
      </c>
      <c r="AX268" s="3">
        <f xml:space="preserve"> IFERROR(Table1[[#This Row],[GP 2021]]/Table1[[#This Row],[Total Assets 2021]], "x")</f>
        <v>0.45837529372272584</v>
      </c>
      <c r="AY268" s="3">
        <f xml:space="preserve"> IFERROR(Table1[[#This Row],[GP TTM]]/Table1[[#This Row],[Total Assets TTM]], "x")</f>
        <v>0.48863445024414887</v>
      </c>
      <c r="BA268" s="3">
        <f xml:space="preserve"> IFERROR(ABS(Table1[[#This Row],[ROA 2013]]-Table1[[#This Row],[ROA 2012]]), "x")</f>
        <v>3.1171207182830285E-2</v>
      </c>
      <c r="BB268" s="3">
        <f xml:space="preserve"> IFERROR(ABS(Table1[[#This Row],[ROA 2014]]-Table1[[#This Row],[ROA 2013]]), "x")</f>
        <v>3.0905256327060204E-2</v>
      </c>
      <c r="BC268" s="3">
        <f xml:space="preserve"> IFERROR(ABS(Table1[[#This Row],[ROA 2015]]-Table1[[#This Row],[ROA 2014]]), "x")</f>
        <v>4.0233276903722914E-2</v>
      </c>
      <c r="BD268" s="3">
        <f xml:space="preserve"> IFERROR(ABS(Table1[[#This Row],[ROA 2016]]-Table1[[#This Row],[ROA 2015]]), "x")</f>
        <v>1.6918519866218729E-2</v>
      </c>
      <c r="BE268" s="3">
        <f xml:space="preserve"> IFERROR(ABS(Table1[[#This Row],[ROA 2017]]-Table1[[#This Row],[ROA 2016]]), "x")</f>
        <v>3.5705835088984728E-2</v>
      </c>
      <c r="BF268" s="3">
        <f xml:space="preserve"> IFERROR(ABS(Table1[[#This Row],[ROA 2018]]-Table1[[#This Row],[ROA 2017]]), "x")</f>
        <v>0.28139458245144999</v>
      </c>
      <c r="BG268" s="3">
        <f xml:space="preserve"> IFERROR(ABS(Table1[[#This Row],[ROA 2019]]-Table1[[#This Row],[ROA 2018]]), "x")</f>
        <v>1.3112068089566775E-2</v>
      </c>
      <c r="BH268" s="3">
        <f xml:space="preserve"> IFERROR(ABS(Table1[[#This Row],[ROA 2020]]-Table1[[#This Row],[ROA 2019]]), "x")</f>
        <v>8.7873051472220964E-2</v>
      </c>
      <c r="BI268" s="3">
        <f xml:space="preserve"> IFERROR(ABS(Table1[[#This Row],[ROA 2021]]-Table1[[#This Row],[ROA 2020]]), "x")</f>
        <v>3.9353554592291062E-2</v>
      </c>
      <c r="BJ268" s="3">
        <f xml:space="preserve"> IFERROR(AVERAGE(Table1[[#This Row],[ROA 2013-2012]:[ROA 2021-2020]]), "x")</f>
        <v>6.4074150219371739E-2</v>
      </c>
      <c r="BK268" s="3">
        <f>IFERROR(AVERAGE(Table1[[#This Row],[ROA 2012]:[ROA 2021]]), "x")</f>
        <v>0.64263119211880682</v>
      </c>
      <c r="BN268" s="1">
        <f>SUM(Table1[[#This Row],[B/M Rank]:[ROA Rank]])</f>
        <v>0</v>
      </c>
    </row>
    <row r="269" spans="1:66" x14ac:dyDescent="0.25">
      <c r="A269" s="1" t="s">
        <v>156</v>
      </c>
      <c r="B269" s="1" t="s">
        <v>157</v>
      </c>
      <c r="C269" s="1" t="s">
        <v>158</v>
      </c>
      <c r="D269" s="1" t="s">
        <v>106</v>
      </c>
      <c r="E269" s="1" t="s">
        <v>102</v>
      </c>
      <c r="F269" s="1">
        <v>1240</v>
      </c>
      <c r="G269" s="19"/>
      <c r="H269" s="19"/>
      <c r="I269" s="19"/>
      <c r="J269" s="19"/>
      <c r="K269" s="1"/>
      <c r="L269" s="19"/>
      <c r="M269" s="1">
        <v>2012</v>
      </c>
      <c r="O269" s="15">
        <v>1179.5</v>
      </c>
      <c r="P269" s="15">
        <v>1233.8</v>
      </c>
      <c r="Q269" s="15">
        <v>1333.9</v>
      </c>
      <c r="R269" s="15">
        <v>1389.7</v>
      </c>
      <c r="S269" s="15">
        <v>1441.6</v>
      </c>
      <c r="T269" s="15">
        <v>1514.4</v>
      </c>
      <c r="U269" s="15">
        <v>1570.1</v>
      </c>
      <c r="V269" s="15">
        <v>1694.2</v>
      </c>
      <c r="W269" s="15">
        <v>1922.8</v>
      </c>
      <c r="X269" s="15">
        <v>2057.9</v>
      </c>
      <c r="Z269" s="3">
        <f xml:space="preserve"> IFERROR(AVEDEV(Table1[[#This Row],[GP 2012]:[GP 2021]]) / Table1[[#This Row],[Avg GP]], "x")</f>
        <v>0.12037315930388219</v>
      </c>
      <c r="AA269" s="2">
        <f xml:space="preserve"> IFERROR(AVERAGE(Table1[[#This Row],[GP 2012]:[GP 2021]]), "x")</f>
        <v>1475.5555555555557</v>
      </c>
      <c r="AB269" s="11">
        <f>Table1[Equity]/Table1[Market Capital]</f>
        <v>1.4204032258064516</v>
      </c>
      <c r="AD269" s="15">
        <v>2269.8000000000002</v>
      </c>
      <c r="AE269" s="15">
        <v>2362.3000000000002</v>
      </c>
      <c r="AF269" s="15">
        <v>2433</v>
      </c>
      <c r="AG269" s="15">
        <v>2679.7</v>
      </c>
      <c r="AH269" s="15">
        <v>2648.3</v>
      </c>
      <c r="AI269" s="15">
        <v>2667.7</v>
      </c>
      <c r="AJ269" s="15">
        <v>3011.5</v>
      </c>
      <c r="AK269" s="15">
        <v>3760.2</v>
      </c>
      <c r="AL269" s="15">
        <v>4007.9</v>
      </c>
      <c r="AM269" s="15">
        <v>4305.7</v>
      </c>
      <c r="AN269" s="15">
        <v>1761.3</v>
      </c>
      <c r="AO269" s="3" t="str">
        <f xml:space="preserve"> IFERROR(Table1[[#This Row],[GP 2012]]/Table1[[#This Row],[Total Assets 2012]], "x")</f>
        <v>x</v>
      </c>
      <c r="AP269" s="3">
        <f xml:space="preserve"> IFERROR(Table1[[#This Row],[GP 2013]]/Table1[[#This Row],[Total Assets 2013]], "x")</f>
        <v>0.51964930830910205</v>
      </c>
      <c r="AQ269" s="3">
        <f xml:space="preserve"> IFERROR(Table1[[#This Row],[GP 2014]]/Table1[[#This Row],[Total Assets 2014]], "x")</f>
        <v>0.52228760106675687</v>
      </c>
      <c r="AR269" s="3">
        <f xml:space="preserve"> IFERROR(Table1[[#This Row],[GP 2015]]/Table1[[#This Row],[Total Assets 2015]], "x")</f>
        <v>0.54825318536785861</v>
      </c>
      <c r="AS269" s="3">
        <f xml:space="preserve"> IFERROR(Table1[[#This Row],[GP 2016]]/Table1[[#This Row],[Total Assets 2016]], "x")</f>
        <v>0.51860282867485175</v>
      </c>
      <c r="AT269" s="3">
        <f xml:space="preserve"> IFERROR(Table1[[#This Row],[GP 2017]]/Table1[[#This Row],[Total Assets 2017]], "x")</f>
        <v>0.5443492051504738</v>
      </c>
      <c r="AU269" s="3">
        <f xml:space="preserve"> IFERROR(Table1[[#This Row],[GP 2018]]/Table1[[#This Row],[Total Assets 2018]], "x")</f>
        <v>0.56768002399070372</v>
      </c>
      <c r="AV269" s="3">
        <f xml:space="preserve"> IFERROR(Table1[[#This Row],[GP 2019]]/Table1[[#This Row],[Total Assets 2019]], "x")</f>
        <v>0.52136808899219655</v>
      </c>
      <c r="AW269" s="3">
        <f xml:space="preserve"> IFERROR(Table1[[#This Row],[GP 2020]]/Table1[[#This Row],[Total Assets 2020]], "x")</f>
        <v>0.45056114036487427</v>
      </c>
      <c r="AX269" s="3">
        <f xml:space="preserve"> IFERROR(Table1[[#This Row],[GP 2021]]/Table1[[#This Row],[Total Assets 2021]], "x")</f>
        <v>0.47975248883455174</v>
      </c>
      <c r="AY269" s="3">
        <f xml:space="preserve"> IFERROR(Table1[[#This Row],[GP TTM]]/Table1[[#This Row],[Total Assets TTM]], "x")</f>
        <v>0.47794783658870804</v>
      </c>
      <c r="BA269" s="3" t="str">
        <f xml:space="preserve"> IFERROR(ABS(Table1[[#This Row],[ROA 2013]]-Table1[[#This Row],[ROA 2012]]), "x")</f>
        <v>x</v>
      </c>
      <c r="BB269" s="3">
        <f xml:space="preserve"> IFERROR(ABS(Table1[[#This Row],[ROA 2014]]-Table1[[#This Row],[ROA 2013]]), "x")</f>
        <v>2.6382927576548143E-3</v>
      </c>
      <c r="BC269" s="3">
        <f xml:space="preserve"> IFERROR(ABS(Table1[[#This Row],[ROA 2015]]-Table1[[#This Row],[ROA 2014]]), "x")</f>
        <v>2.5965584301101741E-2</v>
      </c>
      <c r="BD269" s="3">
        <f xml:space="preserve"> IFERROR(ABS(Table1[[#This Row],[ROA 2016]]-Table1[[#This Row],[ROA 2015]]), "x")</f>
        <v>2.9650356693006863E-2</v>
      </c>
      <c r="BE269" s="3">
        <f xml:space="preserve"> IFERROR(ABS(Table1[[#This Row],[ROA 2017]]-Table1[[#This Row],[ROA 2016]]), "x")</f>
        <v>2.5746376475622057E-2</v>
      </c>
      <c r="BF269" s="3">
        <f xml:space="preserve"> IFERROR(ABS(Table1[[#This Row],[ROA 2018]]-Table1[[#This Row],[ROA 2017]]), "x")</f>
        <v>2.3330818840229917E-2</v>
      </c>
      <c r="BG269" s="3">
        <f xml:space="preserve"> IFERROR(ABS(Table1[[#This Row],[ROA 2019]]-Table1[[#This Row],[ROA 2018]]), "x")</f>
        <v>4.6311934998507165E-2</v>
      </c>
      <c r="BH269" s="3">
        <f xml:space="preserve"> IFERROR(ABS(Table1[[#This Row],[ROA 2020]]-Table1[[#This Row],[ROA 2019]]), "x")</f>
        <v>7.0806948627322286E-2</v>
      </c>
      <c r="BI269" s="3">
        <f xml:space="preserve"> IFERROR(ABS(Table1[[#This Row],[ROA 2021]]-Table1[[#This Row],[ROA 2020]]), "x")</f>
        <v>2.9191348469677469E-2</v>
      </c>
      <c r="BJ269" s="3">
        <f xml:space="preserve"> IFERROR(AVERAGE(Table1[[#This Row],[ROA 2013-2012]:[ROA 2021-2020]]), "x")</f>
        <v>3.1705207645390289E-2</v>
      </c>
      <c r="BK269" s="3">
        <f>IFERROR(AVERAGE(Table1[[#This Row],[ROA 2012]:[ROA 2021]]), "x")</f>
        <v>0.51916709675015216</v>
      </c>
      <c r="BN269" s="1">
        <f>SUM(Table1[[#This Row],[B/M Rank]:[ROA Rank]])</f>
        <v>0</v>
      </c>
    </row>
    <row r="270" spans="1:66" x14ac:dyDescent="0.25">
      <c r="A270" s="1" t="s">
        <v>159</v>
      </c>
      <c r="B270" s="1" t="s">
        <v>160</v>
      </c>
      <c r="C270" s="1" t="s">
        <v>161</v>
      </c>
      <c r="D270" s="1" t="s">
        <v>110</v>
      </c>
      <c r="E270" s="1" t="s">
        <v>102</v>
      </c>
      <c r="F270" s="1">
        <v>1240</v>
      </c>
      <c r="G270" s="19"/>
      <c r="H270" s="19"/>
      <c r="I270" s="19"/>
      <c r="J270" s="19"/>
      <c r="K270" s="1"/>
      <c r="L270" s="19"/>
      <c r="M270" s="1">
        <v>2012</v>
      </c>
      <c r="N270" s="1">
        <v>203.4</v>
      </c>
      <c r="O270" s="1">
        <v>205.7</v>
      </c>
      <c r="P270" s="1">
        <v>205.5</v>
      </c>
      <c r="Q270" s="1">
        <v>226.2</v>
      </c>
      <c r="R270" s="1">
        <v>237.9</v>
      </c>
      <c r="S270" s="1">
        <v>263.89999999999998</v>
      </c>
      <c r="T270" s="1">
        <v>293.10000000000002</v>
      </c>
      <c r="U270" s="1">
        <v>291.8</v>
      </c>
      <c r="V270" s="1">
        <v>224.7</v>
      </c>
      <c r="W270" s="1">
        <v>256.89999999999998</v>
      </c>
      <c r="X270" s="1">
        <v>269.7</v>
      </c>
      <c r="Z270" s="3">
        <f xml:space="preserve"> IFERROR(AVEDEV(Table1[[#This Row],[GP 2012]:[GP 2021]]) / Table1[[#This Row],[Avg GP]], "x")</f>
        <v>0.11793615873147648</v>
      </c>
      <c r="AA270" s="2">
        <f xml:space="preserve"> IFERROR(AVERAGE(Table1[[#This Row],[GP 2012]:[GP 2021]]), "x")</f>
        <v>240.91</v>
      </c>
      <c r="AB270" s="11">
        <f>Table1[Equity]/Table1[Market Capital]</f>
        <v>0.63935483870967735</v>
      </c>
      <c r="AC270" s="1">
        <v>669.6</v>
      </c>
      <c r="AD270" s="1">
        <v>692.4</v>
      </c>
      <c r="AE270" s="1">
        <v>771.7</v>
      </c>
      <c r="AF270" s="1">
        <v>769.2</v>
      </c>
      <c r="AG270" s="1">
        <v>813.1</v>
      </c>
      <c r="AH270" s="1">
        <v>889.1</v>
      </c>
      <c r="AI270" s="1">
        <v>985.9</v>
      </c>
      <c r="AJ270" s="15">
        <v>1083.3</v>
      </c>
      <c r="AK270" s="15">
        <v>1338.8</v>
      </c>
      <c r="AL270" s="15">
        <v>1757</v>
      </c>
      <c r="AM270" s="15">
        <v>1789.1</v>
      </c>
      <c r="AN270" s="1">
        <v>792.8</v>
      </c>
      <c r="AO270" s="3">
        <f xml:space="preserve"> IFERROR(Table1[[#This Row],[GP 2012]]/Table1[[#This Row],[Total Assets 2012]], "x")</f>
        <v>0.30376344086021506</v>
      </c>
      <c r="AP270" s="3">
        <f xml:space="preserve"> IFERROR(Table1[[#This Row],[GP 2013]]/Table1[[#This Row],[Total Assets 2013]], "x")</f>
        <v>0.29708261120739454</v>
      </c>
      <c r="AQ270" s="3">
        <f xml:space="preserve"> IFERROR(Table1[[#This Row],[GP 2014]]/Table1[[#This Row],[Total Assets 2014]], "x")</f>
        <v>0.26629519243229233</v>
      </c>
      <c r="AR270" s="3">
        <f xml:space="preserve"> IFERROR(Table1[[#This Row],[GP 2015]]/Table1[[#This Row],[Total Assets 2015]], "x")</f>
        <v>0.29407176287051479</v>
      </c>
      <c r="AS270" s="3">
        <f xml:space="preserve"> IFERROR(Table1[[#This Row],[GP 2016]]/Table1[[#This Row],[Total Assets 2016]], "x")</f>
        <v>0.29258393801500432</v>
      </c>
      <c r="AT270" s="3">
        <f xml:space="preserve"> IFERROR(Table1[[#This Row],[GP 2017]]/Table1[[#This Row],[Total Assets 2017]], "x")</f>
        <v>0.29681700596108423</v>
      </c>
      <c r="AU270" s="3">
        <f xml:space="preserve"> IFERROR(Table1[[#This Row],[GP 2018]]/Table1[[#This Row],[Total Assets 2018]], "x")</f>
        <v>0.29729181458565779</v>
      </c>
      <c r="AV270" s="3">
        <f xml:space="preserve"> IFERROR(Table1[[#This Row],[GP 2019]]/Table1[[#This Row],[Total Assets 2019]], "x")</f>
        <v>0.26936213421951449</v>
      </c>
      <c r="AW270" s="3">
        <f xml:space="preserve"> IFERROR(Table1[[#This Row],[GP 2020]]/Table1[[#This Row],[Total Assets 2020]], "x")</f>
        <v>0.16783686883776516</v>
      </c>
      <c r="AX270" s="3">
        <f xml:space="preserve"> IFERROR(Table1[[#This Row],[GP 2021]]/Table1[[#This Row],[Total Assets 2021]], "x")</f>
        <v>0.14621513944223105</v>
      </c>
      <c r="AY270" s="3">
        <f xml:space="preserve"> IFERROR(Table1[[#This Row],[GP TTM]]/Table1[[#This Row],[Total Assets TTM]], "x")</f>
        <v>0.15074618523279862</v>
      </c>
      <c r="BA270" s="3">
        <f xml:space="preserve"> IFERROR(ABS(Table1[[#This Row],[ROA 2013]]-Table1[[#This Row],[ROA 2012]]), "x")</f>
        <v>6.6808296528205191E-3</v>
      </c>
      <c r="BB270" s="3">
        <f xml:space="preserve"> IFERROR(ABS(Table1[[#This Row],[ROA 2014]]-Table1[[#This Row],[ROA 2013]]), "x")</f>
        <v>3.0787418775102215E-2</v>
      </c>
      <c r="BC270" s="3">
        <f xml:space="preserve"> IFERROR(ABS(Table1[[#This Row],[ROA 2015]]-Table1[[#This Row],[ROA 2014]]), "x")</f>
        <v>2.7776570438222459E-2</v>
      </c>
      <c r="BD270" s="3">
        <f xml:space="preserve"> IFERROR(ABS(Table1[[#This Row],[ROA 2016]]-Table1[[#This Row],[ROA 2015]]), "x")</f>
        <v>1.4878248555104667E-3</v>
      </c>
      <c r="BE270" s="3">
        <f xml:space="preserve"> IFERROR(ABS(Table1[[#This Row],[ROA 2017]]-Table1[[#This Row],[ROA 2016]]), "x")</f>
        <v>4.2330679460799159E-3</v>
      </c>
      <c r="BF270" s="3">
        <f xml:space="preserve"> IFERROR(ABS(Table1[[#This Row],[ROA 2018]]-Table1[[#This Row],[ROA 2017]]), "x")</f>
        <v>4.7480862457355277E-4</v>
      </c>
      <c r="BG270" s="3">
        <f xml:space="preserve"> IFERROR(ABS(Table1[[#This Row],[ROA 2019]]-Table1[[#This Row],[ROA 2018]]), "x")</f>
        <v>2.7929680366143295E-2</v>
      </c>
      <c r="BH270" s="3">
        <f xml:space="preserve"> IFERROR(ABS(Table1[[#This Row],[ROA 2020]]-Table1[[#This Row],[ROA 2019]]), "x")</f>
        <v>0.10152526538174933</v>
      </c>
      <c r="BI270" s="3">
        <f xml:space="preserve"> IFERROR(ABS(Table1[[#This Row],[ROA 2021]]-Table1[[#This Row],[ROA 2020]]), "x")</f>
        <v>2.1621729395534112E-2</v>
      </c>
      <c r="BJ270" s="3">
        <f xml:space="preserve"> IFERROR(AVERAGE(Table1[[#This Row],[ROA 2013-2012]:[ROA 2021-2020]]), "x")</f>
        <v>2.4724132826192874E-2</v>
      </c>
      <c r="BK270" s="3">
        <f>IFERROR(AVERAGE(Table1[[#This Row],[ROA 2012]:[ROA 2021]]), "x")</f>
        <v>0.26313199084316741</v>
      </c>
      <c r="BN270" s="1">
        <f>SUM(Table1[[#This Row],[B/M Rank]:[ROA Rank]])</f>
        <v>0</v>
      </c>
    </row>
    <row r="271" spans="1:66" x14ac:dyDescent="0.25">
      <c r="A271" s="1" t="s">
        <v>162</v>
      </c>
      <c r="B271" s="1" t="s">
        <v>163</v>
      </c>
      <c r="C271" s="1" t="s">
        <v>1037</v>
      </c>
      <c r="D271" s="1" t="s">
        <v>101</v>
      </c>
      <c r="E271" s="1" t="s">
        <v>102</v>
      </c>
      <c r="F271" s="1">
        <v>1290</v>
      </c>
      <c r="G271" s="19"/>
      <c r="H271" s="19"/>
      <c r="I271" s="19"/>
      <c r="J271" s="19"/>
      <c r="K271" s="1"/>
      <c r="L271" s="19"/>
      <c r="M271" s="1">
        <v>2012</v>
      </c>
      <c r="N271" s="15">
        <v>2720.9</v>
      </c>
      <c r="O271" s="15">
        <v>2551</v>
      </c>
      <c r="P271" s="15">
        <v>2721.4</v>
      </c>
      <c r="Q271" s="15">
        <v>2792.7</v>
      </c>
      <c r="R271" s="15">
        <v>2763.6</v>
      </c>
      <c r="S271" s="15">
        <v>3139.5</v>
      </c>
      <c r="T271" s="15">
        <v>3308.4</v>
      </c>
      <c r="U271" s="15">
        <v>2936.5</v>
      </c>
      <c r="V271" s="15">
        <v>2353.5</v>
      </c>
      <c r="W271" s="15">
        <v>3544.2</v>
      </c>
      <c r="X271" s="15">
        <v>3947</v>
      </c>
      <c r="Z271" s="3">
        <f xml:space="preserve"> IFERROR(AVEDEV(Table1[[#This Row],[GP 2012]:[GP 2021]]) / Table1[[#This Row],[Avg GP]], "x")</f>
        <v>9.6832306107513616E-2</v>
      </c>
      <c r="AA271" s="2">
        <f xml:space="preserve"> IFERROR(AVERAGE(Table1[[#This Row],[GP 2012]:[GP 2021]]), "x")</f>
        <v>2883.17</v>
      </c>
      <c r="AB271" s="11">
        <f>Table1[Equity]/Table1[Market Capital]</f>
        <v>3.1093798449612402</v>
      </c>
      <c r="AC271" s="15">
        <v>8929.7000000000007</v>
      </c>
      <c r="AD271" s="15">
        <v>8249.7999999999993</v>
      </c>
      <c r="AE271" s="15">
        <v>8492.9</v>
      </c>
      <c r="AF271" s="15">
        <v>8227.9</v>
      </c>
      <c r="AG271" s="15">
        <v>8449.7999999999993</v>
      </c>
      <c r="AH271" s="15">
        <v>8317.7999999999993</v>
      </c>
      <c r="AI271" s="15">
        <v>8756.9</v>
      </c>
      <c r="AJ271" s="15">
        <v>8617.5</v>
      </c>
      <c r="AK271" s="15">
        <v>8237.4</v>
      </c>
      <c r="AL271" s="15">
        <v>10254.9</v>
      </c>
      <c r="AM271" s="15">
        <v>10764.8</v>
      </c>
      <c r="AN271" s="15">
        <v>4011.1</v>
      </c>
      <c r="AO271" s="3">
        <f xml:space="preserve"> IFERROR(Table1[[#This Row],[GP 2012]]/Table1[[#This Row],[Total Assets 2012]], "x")</f>
        <v>0.30470228563109619</v>
      </c>
      <c r="AP271" s="3">
        <f xml:space="preserve"> IFERROR(Table1[[#This Row],[GP 2013]]/Table1[[#This Row],[Total Assets 2013]], "x")</f>
        <v>0.30921961744527143</v>
      </c>
      <c r="AQ271" s="3">
        <f xml:space="preserve"> IFERROR(Table1[[#This Row],[GP 2014]]/Table1[[#This Row],[Total Assets 2014]], "x")</f>
        <v>0.32043236114872425</v>
      </c>
      <c r="AR271" s="3">
        <f xml:space="preserve"> IFERROR(Table1[[#This Row],[GP 2015]]/Table1[[#This Row],[Total Assets 2015]], "x")</f>
        <v>0.33941832059213162</v>
      </c>
      <c r="AS271" s="3">
        <f xml:space="preserve"> IFERROR(Table1[[#This Row],[GP 2016]]/Table1[[#This Row],[Total Assets 2016]], "x")</f>
        <v>0.32706099552652135</v>
      </c>
      <c r="AT271" s="3">
        <f xml:space="preserve"> IFERROR(Table1[[#This Row],[GP 2017]]/Table1[[#This Row],[Total Assets 2017]], "x")</f>
        <v>0.37744355478612135</v>
      </c>
      <c r="AU271" s="3">
        <f xml:space="preserve"> IFERROR(Table1[[#This Row],[GP 2018]]/Table1[[#This Row],[Total Assets 2018]], "x")</f>
        <v>0.37780493096872181</v>
      </c>
      <c r="AV271" s="3">
        <f xml:space="preserve"> IFERROR(Table1[[#This Row],[GP 2019]]/Table1[[#This Row],[Total Assets 2019]], "x")</f>
        <v>0.34076008123005513</v>
      </c>
      <c r="AW271" s="3">
        <f xml:space="preserve"> IFERROR(Table1[[#This Row],[GP 2020]]/Table1[[#This Row],[Total Assets 2020]], "x")</f>
        <v>0.2857090829630709</v>
      </c>
      <c r="AX271" s="3">
        <f xml:space="preserve"> IFERROR(Table1[[#This Row],[GP 2021]]/Table1[[#This Row],[Total Assets 2021]], "x")</f>
        <v>0.3456103911300939</v>
      </c>
      <c r="AY271" s="3">
        <f xml:space="preserve"> IFERROR(Table1[[#This Row],[GP TTM]]/Table1[[#This Row],[Total Assets TTM]], "x")</f>
        <v>0.3666579964328181</v>
      </c>
      <c r="BA271" s="3">
        <f xml:space="preserve"> IFERROR(ABS(Table1[[#This Row],[ROA 2013]]-Table1[[#This Row],[ROA 2012]]), "x")</f>
        <v>4.5173318141752405E-3</v>
      </c>
      <c r="BB271" s="3">
        <f xml:space="preserve"> IFERROR(ABS(Table1[[#This Row],[ROA 2014]]-Table1[[#This Row],[ROA 2013]]), "x")</f>
        <v>1.1212743703452821E-2</v>
      </c>
      <c r="BC271" s="3">
        <f xml:space="preserve"> IFERROR(ABS(Table1[[#This Row],[ROA 2015]]-Table1[[#This Row],[ROA 2014]]), "x")</f>
        <v>1.8985959443407363E-2</v>
      </c>
      <c r="BD271" s="3">
        <f xml:space="preserve"> IFERROR(ABS(Table1[[#This Row],[ROA 2016]]-Table1[[#This Row],[ROA 2015]]), "x")</f>
        <v>1.235732506561027E-2</v>
      </c>
      <c r="BE271" s="3">
        <f xml:space="preserve"> IFERROR(ABS(Table1[[#This Row],[ROA 2017]]-Table1[[#This Row],[ROA 2016]]), "x")</f>
        <v>5.0382559259600002E-2</v>
      </c>
      <c r="BF271" s="3">
        <f xml:space="preserve"> IFERROR(ABS(Table1[[#This Row],[ROA 2018]]-Table1[[#This Row],[ROA 2017]]), "x")</f>
        <v>3.6137618260045912E-4</v>
      </c>
      <c r="BG271" s="3">
        <f xml:space="preserve"> IFERROR(ABS(Table1[[#This Row],[ROA 2019]]-Table1[[#This Row],[ROA 2018]]), "x")</f>
        <v>3.7044849738666674E-2</v>
      </c>
      <c r="BH271" s="3">
        <f xml:space="preserve"> IFERROR(ABS(Table1[[#This Row],[ROA 2020]]-Table1[[#This Row],[ROA 2019]]), "x")</f>
        <v>5.505099826698423E-2</v>
      </c>
      <c r="BI271" s="3">
        <f xml:space="preserve"> IFERROR(ABS(Table1[[#This Row],[ROA 2021]]-Table1[[#This Row],[ROA 2020]]), "x")</f>
        <v>5.9901308167022993E-2</v>
      </c>
      <c r="BJ271" s="3">
        <f xml:space="preserve"> IFERROR(AVERAGE(Table1[[#This Row],[ROA 2013-2012]:[ROA 2021-2020]]), "x")</f>
        <v>2.7757161293502228E-2</v>
      </c>
      <c r="BK271" s="3">
        <f>IFERROR(AVERAGE(Table1[[#This Row],[ROA 2012]:[ROA 2021]]), "x")</f>
        <v>0.33281616214218079</v>
      </c>
      <c r="BN271" s="1">
        <f>SUM(Table1[[#This Row],[B/M Rank]:[ROA Rank]])</f>
        <v>0</v>
      </c>
    </row>
    <row r="272" spans="1:66" x14ac:dyDescent="0.25">
      <c r="A272" s="1" t="s">
        <v>164</v>
      </c>
      <c r="B272" s="1" t="s">
        <v>165</v>
      </c>
      <c r="C272" s="1" t="s">
        <v>158</v>
      </c>
      <c r="D272" s="1" t="s">
        <v>106</v>
      </c>
      <c r="E272" s="1" t="s">
        <v>102</v>
      </c>
      <c r="F272" s="1">
        <v>1310</v>
      </c>
      <c r="G272" s="19"/>
      <c r="H272" s="19"/>
      <c r="I272" s="19"/>
      <c r="J272" s="19"/>
      <c r="K272" s="1"/>
      <c r="L272" s="19"/>
      <c r="M272" s="1">
        <v>2012</v>
      </c>
      <c r="N272" s="15">
        <v>13941</v>
      </c>
      <c r="O272" s="15">
        <v>13625</v>
      </c>
      <c r="P272" s="15">
        <v>11761</v>
      </c>
      <c r="Q272" s="15">
        <v>11642</v>
      </c>
      <c r="R272" s="15">
        <v>4508</v>
      </c>
      <c r="S272" s="15">
        <v>4472</v>
      </c>
      <c r="T272" s="15">
        <v>4314</v>
      </c>
      <c r="U272" s="15">
        <v>4147</v>
      </c>
      <c r="V272" s="15">
        <v>3779</v>
      </c>
      <c r="W272" s="15">
        <v>3656</v>
      </c>
      <c r="X272" s="15">
        <v>3787</v>
      </c>
      <c r="Z272" s="3">
        <f xml:space="preserve"> IFERROR(AVEDEV(Table1[[#This Row],[GP 2012]:[GP 2021]]) / Table1[[#This Row],[Avg GP]], "x")</f>
        <v>0.54403058870063947</v>
      </c>
      <c r="AA272" s="2">
        <f xml:space="preserve"> IFERROR(AVERAGE(Table1[[#This Row],[GP 2012]:[GP 2021]]), "x")</f>
        <v>7584.5</v>
      </c>
      <c r="AB272" s="11">
        <f>Table1[Equity]/Table1[Market Capital]</f>
        <v>0.52290076335877866</v>
      </c>
      <c r="AC272" s="15">
        <v>34802</v>
      </c>
      <c r="AD272" s="15">
        <v>28811</v>
      </c>
      <c r="AE272" s="15">
        <v>28156</v>
      </c>
      <c r="AF272" s="15">
        <v>27656</v>
      </c>
      <c r="AG272" s="15">
        <v>24952</v>
      </c>
      <c r="AH272" s="15">
        <v>8280</v>
      </c>
      <c r="AI272" s="15">
        <v>8475</v>
      </c>
      <c r="AJ272" s="15">
        <v>8103</v>
      </c>
      <c r="AK272" s="15">
        <v>10455</v>
      </c>
      <c r="AL272" s="15">
        <v>10667</v>
      </c>
      <c r="AM272" s="15">
        <v>10203</v>
      </c>
      <c r="AN272" s="1">
        <v>685</v>
      </c>
      <c r="AO272" s="3">
        <f xml:space="preserve"> IFERROR(Table1[[#This Row],[GP 2012]]/Table1[[#This Row],[Total Assets 2012]], "x")</f>
        <v>0.40058042641227515</v>
      </c>
      <c r="AP272" s="3">
        <f xml:space="preserve"> IFERROR(Table1[[#This Row],[GP 2013]]/Table1[[#This Row],[Total Assets 2013]], "x")</f>
        <v>0.47290965256325707</v>
      </c>
      <c r="AQ272" s="3">
        <f xml:space="preserve"> IFERROR(Table1[[#This Row],[GP 2014]]/Table1[[#This Row],[Total Assets 2014]], "x")</f>
        <v>0.41770848131836907</v>
      </c>
      <c r="AR272" s="3">
        <f xml:space="preserve"> IFERROR(Table1[[#This Row],[GP 2015]]/Table1[[#This Row],[Total Assets 2015]], "x")</f>
        <v>0.42095747758171825</v>
      </c>
      <c r="AS272" s="3">
        <f xml:space="preserve"> IFERROR(Table1[[#This Row],[GP 2016]]/Table1[[#This Row],[Total Assets 2016]], "x")</f>
        <v>0.18066688041038795</v>
      </c>
      <c r="AT272" s="3">
        <f xml:space="preserve"> IFERROR(Table1[[#This Row],[GP 2017]]/Table1[[#This Row],[Total Assets 2017]], "x")</f>
        <v>0.5400966183574879</v>
      </c>
      <c r="AU272" s="3">
        <f xml:space="preserve"> IFERROR(Table1[[#This Row],[GP 2018]]/Table1[[#This Row],[Total Assets 2018]], "x")</f>
        <v>0.50902654867256636</v>
      </c>
      <c r="AV272" s="3">
        <f xml:space="preserve"> IFERROR(Table1[[#This Row],[GP 2019]]/Table1[[#This Row],[Total Assets 2019]], "x")</f>
        <v>0.51178575836110085</v>
      </c>
      <c r="AW272" s="3">
        <f xml:space="preserve"> IFERROR(Table1[[#This Row],[GP 2020]]/Table1[[#This Row],[Total Assets 2020]], "x")</f>
        <v>0.36145384983261597</v>
      </c>
      <c r="AX272" s="3">
        <f xml:space="preserve"> IFERROR(Table1[[#This Row],[GP 2021]]/Table1[[#This Row],[Total Assets 2021]], "x")</f>
        <v>0.34273928939720633</v>
      </c>
      <c r="AY272" s="3">
        <f xml:space="preserve"> IFERROR(Table1[[#This Row],[GP TTM]]/Table1[[#This Row],[Total Assets TTM]], "x")</f>
        <v>0.37116534352641378</v>
      </c>
      <c r="BA272" s="3">
        <f xml:space="preserve"> IFERROR(ABS(Table1[[#This Row],[ROA 2013]]-Table1[[#This Row],[ROA 2012]]), "x")</f>
        <v>7.2329226150981918E-2</v>
      </c>
      <c r="BB272" s="3">
        <f xml:space="preserve"> IFERROR(ABS(Table1[[#This Row],[ROA 2014]]-Table1[[#This Row],[ROA 2013]]), "x")</f>
        <v>5.5201171244887992E-2</v>
      </c>
      <c r="BC272" s="3">
        <f xml:space="preserve"> IFERROR(ABS(Table1[[#This Row],[ROA 2015]]-Table1[[#This Row],[ROA 2014]]), "x")</f>
        <v>3.2489962633491798E-3</v>
      </c>
      <c r="BD272" s="3">
        <f xml:space="preserve"> IFERROR(ABS(Table1[[#This Row],[ROA 2016]]-Table1[[#This Row],[ROA 2015]]), "x")</f>
        <v>0.24029059717133031</v>
      </c>
      <c r="BE272" s="3">
        <f xml:space="preserve"> IFERROR(ABS(Table1[[#This Row],[ROA 2017]]-Table1[[#This Row],[ROA 2016]]), "x")</f>
        <v>0.35942973794709998</v>
      </c>
      <c r="BF272" s="3">
        <f xml:space="preserve"> IFERROR(ABS(Table1[[#This Row],[ROA 2018]]-Table1[[#This Row],[ROA 2017]]), "x")</f>
        <v>3.1070069684921542E-2</v>
      </c>
      <c r="BG272" s="3">
        <f xml:space="preserve"> IFERROR(ABS(Table1[[#This Row],[ROA 2019]]-Table1[[#This Row],[ROA 2018]]), "x")</f>
        <v>2.7592096885344919E-3</v>
      </c>
      <c r="BH272" s="3">
        <f xml:space="preserve"> IFERROR(ABS(Table1[[#This Row],[ROA 2020]]-Table1[[#This Row],[ROA 2019]]), "x")</f>
        <v>0.15033190852848488</v>
      </c>
      <c r="BI272" s="3">
        <f xml:space="preserve"> IFERROR(ABS(Table1[[#This Row],[ROA 2021]]-Table1[[#This Row],[ROA 2020]]), "x")</f>
        <v>1.8714560435409644E-2</v>
      </c>
      <c r="BJ272" s="3">
        <f xml:space="preserve"> IFERROR(AVERAGE(Table1[[#This Row],[ROA 2013-2012]:[ROA 2021-2020]]), "x")</f>
        <v>0.1037083863461111</v>
      </c>
      <c r="BK272" s="3">
        <f>IFERROR(AVERAGE(Table1[[#This Row],[ROA 2012]:[ROA 2021]]), "x")</f>
        <v>0.41579249829069848</v>
      </c>
      <c r="BN272" s="1">
        <f>SUM(Table1[[#This Row],[B/M Rank]:[ROA Rank]])</f>
        <v>0</v>
      </c>
    </row>
    <row r="273" spans="1:66" x14ac:dyDescent="0.25">
      <c r="A273" s="1" t="s">
        <v>166</v>
      </c>
      <c r="B273" s="1" t="s">
        <v>167</v>
      </c>
      <c r="C273" s="1" t="s">
        <v>168</v>
      </c>
      <c r="D273" s="1" t="s">
        <v>110</v>
      </c>
      <c r="E273" s="1" t="s">
        <v>102</v>
      </c>
      <c r="F273" s="1">
        <v>1330</v>
      </c>
      <c r="G273" s="19"/>
      <c r="H273" s="19"/>
      <c r="I273" s="19"/>
      <c r="J273" s="19"/>
      <c r="K273" s="1"/>
      <c r="L273" s="19"/>
      <c r="M273" s="1">
        <v>2012</v>
      </c>
      <c r="N273" s="1">
        <v>345.4</v>
      </c>
      <c r="O273" s="1">
        <v>152.9</v>
      </c>
      <c r="P273" s="1">
        <v>154.5</v>
      </c>
      <c r="Q273" s="1">
        <v>219.9</v>
      </c>
      <c r="R273" s="1">
        <v>242.7</v>
      </c>
      <c r="S273" s="1">
        <v>199.8</v>
      </c>
      <c r="T273" s="1">
        <v>72.099999999999994</v>
      </c>
      <c r="U273" s="1">
        <v>165.8</v>
      </c>
      <c r="V273" s="1">
        <v>166.8</v>
      </c>
      <c r="W273" s="1">
        <v>175.5</v>
      </c>
      <c r="X273" s="1">
        <v>167.8</v>
      </c>
      <c r="Z273" s="3">
        <f xml:space="preserve"> IFERROR(AVEDEV(Table1[[#This Row],[GP 2012]:[GP 2021]]) / Table1[[#This Row],[Avg GP]], "x")</f>
        <v>0.26341669304632265</v>
      </c>
      <c r="AA273" s="2">
        <f xml:space="preserve"> IFERROR(AVERAGE(Table1[[#This Row],[GP 2012]:[GP 2021]]), "x")</f>
        <v>189.53999999999996</v>
      </c>
      <c r="AB273" s="11">
        <f>Table1[Equity]/Table1[Market Capital]</f>
        <v>0.31187969924812031</v>
      </c>
      <c r="AC273" s="15">
        <v>1328.7</v>
      </c>
      <c r="AD273" s="15">
        <v>1259.9000000000001</v>
      </c>
      <c r="AE273" s="15">
        <v>1180.3</v>
      </c>
      <c r="AF273" s="15">
        <v>1160.5</v>
      </c>
      <c r="AG273" s="15">
        <v>1210.8</v>
      </c>
      <c r="AH273" s="15">
        <v>1216.2</v>
      </c>
      <c r="AI273" s="1">
        <v>989.3</v>
      </c>
      <c r="AJ273" s="15">
        <v>1107.3</v>
      </c>
      <c r="AK273" s="15">
        <v>1051.2</v>
      </c>
      <c r="AL273" s="15">
        <v>1052.5</v>
      </c>
      <c r="AM273" s="15">
        <v>1062.0999999999999</v>
      </c>
      <c r="AN273" s="1">
        <v>414.8</v>
      </c>
      <c r="AO273" s="3">
        <f xml:space="preserve"> IFERROR(Table1[[#This Row],[GP 2012]]/Table1[[#This Row],[Total Assets 2012]], "x")</f>
        <v>0.25995333784902536</v>
      </c>
      <c r="AP273" s="3">
        <f xml:space="preserve"> IFERROR(Table1[[#This Row],[GP 2013]]/Table1[[#This Row],[Total Assets 2013]], "x")</f>
        <v>0.12135883800301611</v>
      </c>
      <c r="AQ273" s="3">
        <f xml:space="preserve"> IFERROR(Table1[[#This Row],[GP 2014]]/Table1[[#This Row],[Total Assets 2014]], "x")</f>
        <v>0.1308989240023723</v>
      </c>
      <c r="AR273" s="3">
        <f xml:space="preserve"> IFERROR(Table1[[#This Row],[GP 2015]]/Table1[[#This Row],[Total Assets 2015]], "x")</f>
        <v>0.1894872899612236</v>
      </c>
      <c r="AS273" s="3">
        <f xml:space="preserve"> IFERROR(Table1[[#This Row],[GP 2016]]/Table1[[#This Row],[Total Assets 2016]], "x")</f>
        <v>0.2004459861248761</v>
      </c>
      <c r="AT273" s="3">
        <f xml:space="preserve"> IFERROR(Table1[[#This Row],[GP 2017]]/Table1[[#This Row],[Total Assets 2017]], "x")</f>
        <v>0.16428219042920572</v>
      </c>
      <c r="AU273" s="3">
        <f xml:space="preserve"> IFERROR(Table1[[#This Row],[GP 2018]]/Table1[[#This Row],[Total Assets 2018]], "x")</f>
        <v>7.2879814009905994E-2</v>
      </c>
      <c r="AV273" s="3">
        <f xml:space="preserve"> IFERROR(Table1[[#This Row],[GP 2019]]/Table1[[#This Row],[Total Assets 2019]], "x")</f>
        <v>0.14973358620066832</v>
      </c>
      <c r="AW273" s="3">
        <f xml:space="preserve"> IFERROR(Table1[[#This Row],[GP 2020]]/Table1[[#This Row],[Total Assets 2020]], "x")</f>
        <v>0.158675799086758</v>
      </c>
      <c r="AX273" s="3">
        <f xml:space="preserve"> IFERROR(Table1[[#This Row],[GP 2021]]/Table1[[#This Row],[Total Assets 2021]], "x")</f>
        <v>0.16674584323040381</v>
      </c>
      <c r="AY273" s="3">
        <f xml:space="preserve"> IFERROR(Table1[[#This Row],[GP TTM]]/Table1[[#This Row],[Total Assets TTM]], "x")</f>
        <v>0.15798888993503438</v>
      </c>
      <c r="BA273" s="3">
        <f xml:space="preserve"> IFERROR(ABS(Table1[[#This Row],[ROA 2013]]-Table1[[#This Row],[ROA 2012]]), "x")</f>
        <v>0.13859449984600924</v>
      </c>
      <c r="BB273" s="3">
        <f xml:space="preserve"> IFERROR(ABS(Table1[[#This Row],[ROA 2014]]-Table1[[#This Row],[ROA 2013]]), "x")</f>
        <v>9.5400859993561848E-3</v>
      </c>
      <c r="BC273" s="3">
        <f xml:space="preserve"> IFERROR(ABS(Table1[[#This Row],[ROA 2015]]-Table1[[#This Row],[ROA 2014]]), "x")</f>
        <v>5.8588365958851307E-2</v>
      </c>
      <c r="BD273" s="3">
        <f xml:space="preserve"> IFERROR(ABS(Table1[[#This Row],[ROA 2016]]-Table1[[#This Row],[ROA 2015]]), "x")</f>
        <v>1.0958696163652498E-2</v>
      </c>
      <c r="BE273" s="3">
        <f xml:space="preserve"> IFERROR(ABS(Table1[[#This Row],[ROA 2017]]-Table1[[#This Row],[ROA 2016]]), "x")</f>
        <v>3.6163795695670381E-2</v>
      </c>
      <c r="BF273" s="3">
        <f xml:space="preserve"> IFERROR(ABS(Table1[[#This Row],[ROA 2018]]-Table1[[#This Row],[ROA 2017]]), "x")</f>
        <v>9.1402376419299727E-2</v>
      </c>
      <c r="BG273" s="3">
        <f xml:space="preserve"> IFERROR(ABS(Table1[[#This Row],[ROA 2019]]-Table1[[#This Row],[ROA 2018]]), "x")</f>
        <v>7.6853772190762323E-2</v>
      </c>
      <c r="BH273" s="3">
        <f xml:space="preserve"> IFERROR(ABS(Table1[[#This Row],[ROA 2020]]-Table1[[#This Row],[ROA 2019]]), "x")</f>
        <v>8.9422128860896788E-3</v>
      </c>
      <c r="BI273" s="3">
        <f xml:space="preserve"> IFERROR(ABS(Table1[[#This Row],[ROA 2021]]-Table1[[#This Row],[ROA 2020]]), "x")</f>
        <v>8.0700441436458159E-3</v>
      </c>
      <c r="BJ273" s="3">
        <f xml:space="preserve"> IFERROR(AVERAGE(Table1[[#This Row],[ROA 2013-2012]:[ROA 2021-2020]]), "x")</f>
        <v>4.8790427700370793E-2</v>
      </c>
      <c r="BK273" s="3">
        <f>IFERROR(AVERAGE(Table1[[#This Row],[ROA 2012]:[ROA 2021]]), "x")</f>
        <v>0.16144616088974556</v>
      </c>
      <c r="BN273" s="1">
        <f>SUM(Table1[[#This Row],[B/M Rank]:[ROA Rank]])</f>
        <v>0</v>
      </c>
    </row>
    <row r="274" spans="1:66" x14ac:dyDescent="0.25">
      <c r="A274" s="1" t="s">
        <v>169</v>
      </c>
      <c r="B274" s="1" t="s">
        <v>170</v>
      </c>
      <c r="C274" s="1" t="s">
        <v>115</v>
      </c>
      <c r="D274" s="1" t="s">
        <v>116</v>
      </c>
      <c r="E274" s="1" t="s">
        <v>102</v>
      </c>
      <c r="F274" s="1">
        <v>1340</v>
      </c>
      <c r="G274" s="19"/>
      <c r="H274" s="19"/>
      <c r="I274" s="19"/>
      <c r="J274" s="19"/>
      <c r="K274" s="1"/>
      <c r="L274" s="19"/>
      <c r="M274" s="1">
        <v>2012</v>
      </c>
      <c r="N274" s="1">
        <v>230</v>
      </c>
      <c r="O274" s="1">
        <v>344.7</v>
      </c>
      <c r="P274" s="1">
        <v>387.1</v>
      </c>
      <c r="Q274" s="1">
        <v>536.29999999999995</v>
      </c>
      <c r="R274" s="1">
        <v>815</v>
      </c>
      <c r="S274" s="1">
        <v>809.3</v>
      </c>
      <c r="T274" s="1">
        <v>631.4</v>
      </c>
      <c r="U274" s="1">
        <v>744.9</v>
      </c>
      <c r="V274" s="1">
        <v>509.6</v>
      </c>
      <c r="W274" s="1">
        <v>793.2</v>
      </c>
      <c r="X274" s="15">
        <v>1303.3</v>
      </c>
      <c r="Z274" s="3">
        <f xml:space="preserve"> IFERROR(AVEDEV(Table1[[#This Row],[GP 2012]:[GP 2021]]) / Table1[[#This Row],[Avg GP]], "x")</f>
        <v>0.30786865465827801</v>
      </c>
      <c r="AA274" s="2">
        <f xml:space="preserve"> IFERROR(AVERAGE(Table1[[#This Row],[GP 2012]:[GP 2021]]), "x")</f>
        <v>580.15</v>
      </c>
      <c r="AB274" s="11">
        <f>Table1[Equity]/Table1[Market Capital]</f>
        <v>0.64059701492537313</v>
      </c>
      <c r="AC274" s="15">
        <v>1066.0999999999999</v>
      </c>
      <c r="AD274" s="15">
        <v>1191.4000000000001</v>
      </c>
      <c r="AE274" s="15">
        <v>1239.8</v>
      </c>
      <c r="AF274" s="15">
        <v>1460.1</v>
      </c>
      <c r="AG274" s="15">
        <v>2994.2</v>
      </c>
      <c r="AH274" s="15">
        <v>2807.6</v>
      </c>
      <c r="AI274" s="15">
        <v>3058.5</v>
      </c>
      <c r="AJ274" s="15">
        <v>4002.7</v>
      </c>
      <c r="AK274" s="15">
        <v>4410.1000000000004</v>
      </c>
      <c r="AL274" s="15">
        <v>4107.6000000000004</v>
      </c>
      <c r="AM274" s="15">
        <v>4186.6000000000004</v>
      </c>
      <c r="AN274" s="1">
        <v>858.4</v>
      </c>
      <c r="AO274" s="3">
        <f xml:space="preserve"> IFERROR(Table1[[#This Row],[GP 2012]]/Table1[[#This Row],[Total Assets 2012]], "x")</f>
        <v>0.21573961166869901</v>
      </c>
      <c r="AP274" s="3">
        <f xml:space="preserve"> IFERROR(Table1[[#This Row],[GP 2013]]/Table1[[#This Row],[Total Assets 2013]], "x")</f>
        <v>0.28932348497565885</v>
      </c>
      <c r="AQ274" s="3">
        <f xml:space="preserve"> IFERROR(Table1[[#This Row],[GP 2014]]/Table1[[#This Row],[Total Assets 2014]], "x")</f>
        <v>0.31222777867397972</v>
      </c>
      <c r="AR274" s="3">
        <f xml:space="preserve"> IFERROR(Table1[[#This Row],[GP 2015]]/Table1[[#This Row],[Total Assets 2015]], "x")</f>
        <v>0.36730360934182588</v>
      </c>
      <c r="AS274" s="3">
        <f xml:space="preserve"> IFERROR(Table1[[#This Row],[GP 2016]]/Table1[[#This Row],[Total Assets 2016]], "x")</f>
        <v>0.27219290628548531</v>
      </c>
      <c r="AT274" s="3">
        <f xml:space="preserve"> IFERROR(Table1[[#This Row],[GP 2017]]/Table1[[#This Row],[Total Assets 2017]], "x")</f>
        <v>0.28825331243766916</v>
      </c>
      <c r="AU274" s="3">
        <f xml:space="preserve"> IFERROR(Table1[[#This Row],[GP 2018]]/Table1[[#This Row],[Total Assets 2018]], "x")</f>
        <v>0.20644106588196828</v>
      </c>
      <c r="AV274" s="3">
        <f xml:space="preserve"> IFERROR(Table1[[#This Row],[GP 2019]]/Table1[[#This Row],[Total Assets 2019]], "x")</f>
        <v>0.18609938291653133</v>
      </c>
      <c r="AW274" s="3">
        <f xml:space="preserve"> IFERROR(Table1[[#This Row],[GP 2020]]/Table1[[#This Row],[Total Assets 2020]], "x")</f>
        <v>0.11555293530758939</v>
      </c>
      <c r="AX274" s="3">
        <f xml:space="preserve"> IFERROR(Table1[[#This Row],[GP 2021]]/Table1[[#This Row],[Total Assets 2021]], "x")</f>
        <v>0.19310546304411336</v>
      </c>
      <c r="AY274" s="3">
        <f xml:space="preserve"> IFERROR(Table1[[#This Row],[GP TTM]]/Table1[[#This Row],[Total Assets TTM]], "x")</f>
        <v>0.31130272775044182</v>
      </c>
      <c r="BA274" s="3">
        <f xml:space="preserve"> IFERROR(ABS(Table1[[#This Row],[ROA 2013]]-Table1[[#This Row],[ROA 2012]]), "x")</f>
        <v>7.3583873306959841E-2</v>
      </c>
      <c r="BB274" s="3">
        <f xml:space="preserve"> IFERROR(ABS(Table1[[#This Row],[ROA 2014]]-Table1[[#This Row],[ROA 2013]]), "x")</f>
        <v>2.2904293698320866E-2</v>
      </c>
      <c r="BC274" s="3">
        <f xml:space="preserve"> IFERROR(ABS(Table1[[#This Row],[ROA 2015]]-Table1[[#This Row],[ROA 2014]]), "x")</f>
        <v>5.507583066784616E-2</v>
      </c>
      <c r="BD274" s="3">
        <f xml:space="preserve"> IFERROR(ABS(Table1[[#This Row],[ROA 2016]]-Table1[[#This Row],[ROA 2015]]), "x")</f>
        <v>9.5110703056340562E-2</v>
      </c>
      <c r="BE274" s="3">
        <f xml:space="preserve"> IFERROR(ABS(Table1[[#This Row],[ROA 2017]]-Table1[[#This Row],[ROA 2016]]), "x")</f>
        <v>1.6060406152183848E-2</v>
      </c>
      <c r="BF274" s="3">
        <f xml:space="preserve"> IFERROR(ABS(Table1[[#This Row],[ROA 2018]]-Table1[[#This Row],[ROA 2017]]), "x")</f>
        <v>8.1812246555700879E-2</v>
      </c>
      <c r="BG274" s="3">
        <f xml:space="preserve"> IFERROR(ABS(Table1[[#This Row],[ROA 2019]]-Table1[[#This Row],[ROA 2018]]), "x")</f>
        <v>2.0341682965436952E-2</v>
      </c>
      <c r="BH274" s="3">
        <f xml:space="preserve"> IFERROR(ABS(Table1[[#This Row],[ROA 2020]]-Table1[[#This Row],[ROA 2019]]), "x")</f>
        <v>7.0546447608941937E-2</v>
      </c>
      <c r="BI274" s="3">
        <f xml:space="preserve"> IFERROR(ABS(Table1[[#This Row],[ROA 2021]]-Table1[[#This Row],[ROA 2020]]), "x")</f>
        <v>7.7552527736523963E-2</v>
      </c>
      <c r="BJ274" s="3">
        <f xml:space="preserve"> IFERROR(AVERAGE(Table1[[#This Row],[ROA 2013-2012]:[ROA 2021-2020]]), "x")</f>
        <v>5.6998667972028322E-2</v>
      </c>
      <c r="BK274" s="3">
        <f>IFERROR(AVERAGE(Table1[[#This Row],[ROA 2012]:[ROA 2021]]), "x")</f>
        <v>0.24462395505335199</v>
      </c>
      <c r="BN274" s="1">
        <f>SUM(Table1[[#This Row],[B/M Rank]:[ROA Rank]])</f>
        <v>0</v>
      </c>
    </row>
    <row r="275" spans="1:66" x14ac:dyDescent="0.25">
      <c r="A275" s="1" t="s">
        <v>171</v>
      </c>
      <c r="B275" s="1" t="s">
        <v>172</v>
      </c>
      <c r="C275" s="1" t="s">
        <v>1040</v>
      </c>
      <c r="D275" s="1" t="s">
        <v>130</v>
      </c>
      <c r="E275" s="1" t="s">
        <v>102</v>
      </c>
      <c r="F275" s="1">
        <v>1380</v>
      </c>
      <c r="G275" s="19"/>
      <c r="H275" s="19"/>
      <c r="I275" s="19"/>
      <c r="J275" s="19"/>
      <c r="K275" s="1"/>
      <c r="L275" s="19"/>
      <c r="M275" s="1">
        <v>2012</v>
      </c>
      <c r="N275" s="1">
        <v>176.6</v>
      </c>
      <c r="O275" s="1">
        <v>199.9</v>
      </c>
      <c r="P275" s="1">
        <v>219.7</v>
      </c>
      <c r="Q275" s="1">
        <v>204.6</v>
      </c>
      <c r="R275" s="1">
        <v>213.2</v>
      </c>
      <c r="S275" s="1">
        <v>229.9</v>
      </c>
      <c r="T275" s="1">
        <v>236.6</v>
      </c>
      <c r="U275" s="1">
        <v>236.5</v>
      </c>
      <c r="V275" s="1">
        <v>147.1</v>
      </c>
      <c r="W275" s="1">
        <v>212.7</v>
      </c>
      <c r="X275" s="1">
        <v>214.6</v>
      </c>
      <c r="Z275" s="3">
        <f xml:space="preserve"> IFERROR(AVEDEV(Table1[[#This Row],[GP 2012]:[GP 2021]]) / Table1[[#This Row],[Avg GP]], "x")</f>
        <v>9.8728813559322046E-2</v>
      </c>
      <c r="AA275" s="2">
        <f xml:space="preserve"> IFERROR(AVERAGE(Table1[[#This Row],[GP 2012]:[GP 2021]]), "x")</f>
        <v>207.67999999999998</v>
      </c>
      <c r="AB275" s="11">
        <f>Table1[Equity]/Table1[Market Capital]</f>
        <v>1.7455797101449275</v>
      </c>
      <c r="AC275" s="15">
        <v>3347.6</v>
      </c>
      <c r="AD275" s="15">
        <v>3394.9</v>
      </c>
      <c r="AE275" s="15">
        <v>3492.2</v>
      </c>
      <c r="AF275" s="15">
        <v>3851.6</v>
      </c>
      <c r="AG275" s="15">
        <v>4114.5</v>
      </c>
      <c r="AH275" s="15">
        <v>4627</v>
      </c>
      <c r="AI275" s="15">
        <v>4610.2</v>
      </c>
      <c r="AJ275" s="15">
        <v>4558.6000000000004</v>
      </c>
      <c r="AK275" s="15">
        <v>4237.3999999999996</v>
      </c>
      <c r="AL275" s="15">
        <v>4278.8</v>
      </c>
      <c r="AM275" s="15">
        <v>4300.8999999999996</v>
      </c>
      <c r="AN275" s="15">
        <v>2408.9</v>
      </c>
      <c r="AO275" s="3">
        <f xml:space="preserve"> IFERROR(Table1[[#This Row],[GP 2012]]/Table1[[#This Row],[Total Assets 2012]], "x")</f>
        <v>5.27542119727566E-2</v>
      </c>
      <c r="AP275" s="3">
        <f xml:space="preserve"> IFERROR(Table1[[#This Row],[GP 2013]]/Table1[[#This Row],[Total Assets 2013]], "x")</f>
        <v>5.8882441309022357E-2</v>
      </c>
      <c r="AQ275" s="3">
        <f xml:space="preserve"> IFERROR(Table1[[#This Row],[GP 2014]]/Table1[[#This Row],[Total Assets 2014]], "x")</f>
        <v>6.2911631636217852E-2</v>
      </c>
      <c r="AR275" s="3">
        <f xml:space="preserve"> IFERROR(Table1[[#This Row],[GP 2015]]/Table1[[#This Row],[Total Assets 2015]], "x")</f>
        <v>5.3120780974140615E-2</v>
      </c>
      <c r="AS275" s="3">
        <f xml:space="preserve"> IFERROR(Table1[[#This Row],[GP 2016]]/Table1[[#This Row],[Total Assets 2016]], "x")</f>
        <v>5.1816745655608211E-2</v>
      </c>
      <c r="AT275" s="3">
        <f xml:space="preserve"> IFERROR(Table1[[#This Row],[GP 2017]]/Table1[[#This Row],[Total Assets 2017]], "x")</f>
        <v>4.968662200129674E-2</v>
      </c>
      <c r="AU275" s="3">
        <f xml:space="preserve"> IFERROR(Table1[[#This Row],[GP 2018]]/Table1[[#This Row],[Total Assets 2018]], "x")</f>
        <v>5.1320983905253567E-2</v>
      </c>
      <c r="AV275" s="3">
        <f xml:space="preserve"> IFERROR(Table1[[#This Row],[GP 2019]]/Table1[[#This Row],[Total Assets 2019]], "x")</f>
        <v>5.187996314658009E-2</v>
      </c>
      <c r="AW275" s="3">
        <f xml:space="preserve"> IFERROR(Table1[[#This Row],[GP 2020]]/Table1[[#This Row],[Total Assets 2020]], "x")</f>
        <v>3.4714683532354747E-2</v>
      </c>
      <c r="AX275" s="3">
        <f xml:space="preserve"> IFERROR(Table1[[#This Row],[GP 2021]]/Table1[[#This Row],[Total Assets 2021]], "x")</f>
        <v>4.9710199121248945E-2</v>
      </c>
      <c r="AY275" s="3">
        <f xml:space="preserve"> IFERROR(Table1[[#This Row],[GP TTM]]/Table1[[#This Row],[Total Assets TTM]], "x")</f>
        <v>4.9896533283731316E-2</v>
      </c>
      <c r="BA275" s="3">
        <f xml:space="preserve"> IFERROR(ABS(Table1[[#This Row],[ROA 2013]]-Table1[[#This Row],[ROA 2012]]), "x")</f>
        <v>6.1282293362657572E-3</v>
      </c>
      <c r="BB275" s="3">
        <f xml:space="preserve"> IFERROR(ABS(Table1[[#This Row],[ROA 2014]]-Table1[[#This Row],[ROA 2013]]), "x")</f>
        <v>4.0291903271954949E-3</v>
      </c>
      <c r="BC275" s="3">
        <f xml:space="preserve"> IFERROR(ABS(Table1[[#This Row],[ROA 2015]]-Table1[[#This Row],[ROA 2014]]), "x")</f>
        <v>9.790850662077237E-3</v>
      </c>
      <c r="BD275" s="3">
        <f xml:space="preserve"> IFERROR(ABS(Table1[[#This Row],[ROA 2016]]-Table1[[#This Row],[ROA 2015]]), "x")</f>
        <v>1.3040353185324038E-3</v>
      </c>
      <c r="BE275" s="3">
        <f xml:space="preserve"> IFERROR(ABS(Table1[[#This Row],[ROA 2017]]-Table1[[#This Row],[ROA 2016]]), "x")</f>
        <v>2.1301236543114707E-3</v>
      </c>
      <c r="BF275" s="3">
        <f xml:space="preserve"> IFERROR(ABS(Table1[[#This Row],[ROA 2018]]-Table1[[#This Row],[ROA 2017]]), "x")</f>
        <v>1.6343619039568269E-3</v>
      </c>
      <c r="BG275" s="3">
        <f xml:space="preserve"> IFERROR(ABS(Table1[[#This Row],[ROA 2019]]-Table1[[#This Row],[ROA 2018]]), "x")</f>
        <v>5.5897924132652238E-4</v>
      </c>
      <c r="BH275" s="3">
        <f xml:space="preserve"> IFERROR(ABS(Table1[[#This Row],[ROA 2020]]-Table1[[#This Row],[ROA 2019]]), "x")</f>
        <v>1.7165279614225343E-2</v>
      </c>
      <c r="BI275" s="3">
        <f xml:space="preserve"> IFERROR(ABS(Table1[[#This Row],[ROA 2021]]-Table1[[#This Row],[ROA 2020]]), "x")</f>
        <v>1.4995515588894198E-2</v>
      </c>
      <c r="BJ275" s="3">
        <f xml:space="preserve"> IFERROR(AVERAGE(Table1[[#This Row],[ROA 2013-2012]:[ROA 2021-2020]]), "x")</f>
        <v>6.4151739607539171E-3</v>
      </c>
      <c r="BK275" s="3">
        <f>IFERROR(AVERAGE(Table1[[#This Row],[ROA 2012]:[ROA 2021]]), "x")</f>
        <v>5.1679826325447972E-2</v>
      </c>
      <c r="BN275" s="1">
        <f>SUM(Table1[[#This Row],[B/M Rank]:[ROA Rank]])</f>
        <v>0</v>
      </c>
    </row>
    <row r="276" spans="1:66" x14ac:dyDescent="0.25">
      <c r="A276" s="1" t="s">
        <v>928</v>
      </c>
      <c r="B276" s="1" t="s">
        <v>929</v>
      </c>
      <c r="C276" s="1" t="s">
        <v>240</v>
      </c>
      <c r="D276" s="1" t="s">
        <v>116</v>
      </c>
      <c r="E276" s="1" t="s">
        <v>102</v>
      </c>
      <c r="F276" s="1">
        <v>1440</v>
      </c>
      <c r="G276" s="19"/>
      <c r="H276" s="19"/>
      <c r="I276" s="19"/>
      <c r="J276" s="19"/>
      <c r="K276" s="1"/>
      <c r="L276" s="19"/>
      <c r="M276" s="1">
        <v>2012</v>
      </c>
      <c r="N276" s="15">
        <v>1790.7</v>
      </c>
      <c r="O276" s="15">
        <v>1810.3</v>
      </c>
      <c r="P276" s="15">
        <v>2129</v>
      </c>
      <c r="Q276" s="15">
        <v>1816.6</v>
      </c>
      <c r="R276" s="15">
        <v>1631.3</v>
      </c>
      <c r="S276" s="15">
        <v>1662.8</v>
      </c>
      <c r="T276" s="15">
        <v>1988.5</v>
      </c>
      <c r="U276" s="1">
        <v>928.1</v>
      </c>
      <c r="V276" s="1">
        <v>422.4</v>
      </c>
      <c r="W276" s="1">
        <v>811.8</v>
      </c>
      <c r="X276" s="1">
        <v>884.9</v>
      </c>
      <c r="Z276" s="3">
        <f xml:space="preserve"> IFERROR(AVEDEV(Table1[[#This Row],[GP 2012]:[GP 2021]]) / Table1[[#This Row],[Avg GP]], "x")</f>
        <v>0.31152986692459067</v>
      </c>
      <c r="AA276" s="2">
        <f xml:space="preserve"> IFERROR(AVERAGE(Table1[[#This Row],[GP 2012]:[GP 2021]]), "x")</f>
        <v>1499.1499999999999</v>
      </c>
      <c r="AB276" s="11">
        <f>Table1[Equity]/Table1[Market Capital]</f>
        <v>-1.8304166666666668</v>
      </c>
      <c r="AC276" s="15">
        <v>19094</v>
      </c>
      <c r="AD276" s="15">
        <v>21321.9</v>
      </c>
      <c r="AE276" s="15">
        <v>22813.3</v>
      </c>
      <c r="AF276" s="15">
        <v>21087.9</v>
      </c>
      <c r="AG276" s="15">
        <v>21687</v>
      </c>
      <c r="AH276" s="15">
        <v>20767.5</v>
      </c>
      <c r="AI276" s="15">
        <v>21785.8</v>
      </c>
      <c r="AJ276" s="15">
        <v>22262.5</v>
      </c>
      <c r="AK276" s="15">
        <v>18901.5</v>
      </c>
      <c r="AL276" s="15">
        <v>11214.5</v>
      </c>
      <c r="AM276" s="15">
        <v>11292.4</v>
      </c>
      <c r="AN276" s="15">
        <v>-2635.8</v>
      </c>
      <c r="AO276" s="3">
        <f xml:space="preserve"> IFERROR(Table1[[#This Row],[GP 2012]]/Table1[[#This Row],[Total Assets 2012]], "x")</f>
        <v>9.3783387451555469E-2</v>
      </c>
      <c r="AP276" s="3">
        <f xml:space="preserve"> IFERROR(Table1[[#This Row],[GP 2013]]/Table1[[#This Row],[Total Assets 2013]], "x")</f>
        <v>8.490331537058142E-2</v>
      </c>
      <c r="AQ276" s="3">
        <f xml:space="preserve"> IFERROR(Table1[[#This Row],[GP 2014]]/Table1[[#This Row],[Total Assets 2014]], "x")</f>
        <v>9.3322754708875966E-2</v>
      </c>
      <c r="AR276" s="3">
        <f xml:space="preserve"> IFERROR(Table1[[#This Row],[GP 2015]]/Table1[[#This Row],[Total Assets 2015]], "x")</f>
        <v>8.614418695081065E-2</v>
      </c>
      <c r="AS276" s="3">
        <f xml:space="preserve"> IFERROR(Table1[[#This Row],[GP 2016]]/Table1[[#This Row],[Total Assets 2016]], "x")</f>
        <v>7.5220177986812367E-2</v>
      </c>
      <c r="AT276" s="3">
        <f xml:space="preserve"> IFERROR(Table1[[#This Row],[GP 2017]]/Table1[[#This Row],[Total Assets 2017]], "x")</f>
        <v>8.0067413025159503E-2</v>
      </c>
      <c r="AU276" s="3">
        <f xml:space="preserve"> IFERROR(Table1[[#This Row],[GP 2018]]/Table1[[#This Row],[Total Assets 2018]], "x")</f>
        <v>9.1275050721111917E-2</v>
      </c>
      <c r="AV276" s="3">
        <f xml:space="preserve"> IFERROR(Table1[[#This Row],[GP 2019]]/Table1[[#This Row],[Total Assets 2019]], "x")</f>
        <v>4.1688938798427853E-2</v>
      </c>
      <c r="AW276" s="3">
        <f xml:space="preserve"> IFERROR(Table1[[#This Row],[GP 2020]]/Table1[[#This Row],[Total Assets 2020]], "x")</f>
        <v>2.2347432743433059E-2</v>
      </c>
      <c r="AX276" s="3">
        <f xml:space="preserve"> IFERROR(Table1[[#This Row],[GP 2021]]/Table1[[#This Row],[Total Assets 2021]], "x")</f>
        <v>7.2388425698871994E-2</v>
      </c>
      <c r="AY276" s="3">
        <f xml:space="preserve"> IFERROR(Table1[[#This Row],[GP TTM]]/Table1[[#This Row],[Total Assets TTM]], "x")</f>
        <v>7.8362438454181574E-2</v>
      </c>
      <c r="BA276" s="3">
        <f xml:space="preserve"> IFERROR(ABS(Table1[[#This Row],[ROA 2013]]-Table1[[#This Row],[ROA 2012]]), "x")</f>
        <v>8.8800720809740497E-3</v>
      </c>
      <c r="BB276" s="3">
        <f xml:space="preserve"> IFERROR(ABS(Table1[[#This Row],[ROA 2014]]-Table1[[#This Row],[ROA 2013]]), "x")</f>
        <v>8.4194393382945459E-3</v>
      </c>
      <c r="BC276" s="3">
        <f xml:space="preserve"> IFERROR(ABS(Table1[[#This Row],[ROA 2015]]-Table1[[#This Row],[ROA 2014]]), "x")</f>
        <v>7.1785677580653157E-3</v>
      </c>
      <c r="BD276" s="3">
        <f xml:space="preserve"> IFERROR(ABS(Table1[[#This Row],[ROA 2016]]-Table1[[#This Row],[ROA 2015]]), "x")</f>
        <v>1.0924008963998283E-2</v>
      </c>
      <c r="BE276" s="3">
        <f xml:space="preserve"> IFERROR(ABS(Table1[[#This Row],[ROA 2017]]-Table1[[#This Row],[ROA 2016]]), "x")</f>
        <v>4.8472350383471363E-3</v>
      </c>
      <c r="BF276" s="3">
        <f xml:space="preserve"> IFERROR(ABS(Table1[[#This Row],[ROA 2018]]-Table1[[#This Row],[ROA 2017]]), "x")</f>
        <v>1.1207637695952413E-2</v>
      </c>
      <c r="BG276" s="3">
        <f xml:space="preserve"> IFERROR(ABS(Table1[[#This Row],[ROA 2019]]-Table1[[#This Row],[ROA 2018]]), "x")</f>
        <v>4.9586111922684063E-2</v>
      </c>
      <c r="BH276" s="3">
        <f xml:space="preserve"> IFERROR(ABS(Table1[[#This Row],[ROA 2020]]-Table1[[#This Row],[ROA 2019]]), "x")</f>
        <v>1.9341506054994795E-2</v>
      </c>
      <c r="BI276" s="3">
        <f xml:space="preserve"> IFERROR(ABS(Table1[[#This Row],[ROA 2021]]-Table1[[#This Row],[ROA 2020]]), "x")</f>
        <v>5.0040992955438936E-2</v>
      </c>
      <c r="BJ276" s="3">
        <f xml:space="preserve"> IFERROR(AVERAGE(Table1[[#This Row],[ROA 2013-2012]:[ROA 2021-2020]]), "x")</f>
        <v>1.8936174645416616E-2</v>
      </c>
      <c r="BK276" s="3">
        <f>IFERROR(AVERAGE(Table1[[#This Row],[ROA 2012]:[ROA 2021]]), "x")</f>
        <v>7.411410834556402E-2</v>
      </c>
      <c r="BN276" s="1">
        <f>SUM(Table1[[#This Row],[B/M Rank]:[ROA Rank]])</f>
        <v>0</v>
      </c>
    </row>
    <row r="277" spans="1:66" x14ac:dyDescent="0.25">
      <c r="A277" s="1" t="s">
        <v>173</v>
      </c>
      <c r="B277" s="1" t="s">
        <v>174</v>
      </c>
      <c r="C277" s="1" t="s">
        <v>147</v>
      </c>
      <c r="D277" s="1" t="s">
        <v>116</v>
      </c>
      <c r="E277" s="1" t="s">
        <v>102</v>
      </c>
      <c r="F277" s="1">
        <v>1480</v>
      </c>
      <c r="G277" s="19"/>
      <c r="H277" s="19"/>
      <c r="I277" s="19"/>
      <c r="J277" s="19"/>
      <c r="K277" s="1"/>
      <c r="L277" s="19"/>
      <c r="M277" s="1">
        <v>2012</v>
      </c>
      <c r="N277" s="1">
        <v>167.1</v>
      </c>
      <c r="O277" s="1">
        <v>149.4</v>
      </c>
      <c r="P277" s="1">
        <v>143.4</v>
      </c>
      <c r="Q277" s="1">
        <v>175.5</v>
      </c>
      <c r="R277" s="1">
        <v>180.5</v>
      </c>
      <c r="S277" s="1">
        <v>210</v>
      </c>
      <c r="T277" s="1">
        <v>235.2</v>
      </c>
      <c r="U277" s="1">
        <v>215.9</v>
      </c>
      <c r="V277" s="1">
        <v>217</v>
      </c>
      <c r="W277" s="1">
        <v>280.39999999999998</v>
      </c>
      <c r="X277" s="1">
        <v>294</v>
      </c>
      <c r="Z277" s="3">
        <f xml:space="preserve"> IFERROR(AVEDEV(Table1[[#This Row],[GP 2012]:[GP 2021]]) / Table1[[#This Row],[Avg GP]], "x")</f>
        <v>0.17352106969205833</v>
      </c>
      <c r="AA277" s="2">
        <f xml:space="preserve"> IFERROR(AVERAGE(Table1[[#This Row],[GP 2012]:[GP 2021]]), "x")</f>
        <v>197.44</v>
      </c>
      <c r="AB277" s="11">
        <f>Table1[Equity]/Table1[Market Capital]</f>
        <v>0.32756756756756755</v>
      </c>
      <c r="AC277" s="1">
        <v>451.3</v>
      </c>
      <c r="AD277" s="1">
        <v>430.5</v>
      </c>
      <c r="AE277" s="1">
        <v>429.1</v>
      </c>
      <c r="AF277" s="1">
        <v>453.5</v>
      </c>
      <c r="AG277" s="1">
        <v>459.3</v>
      </c>
      <c r="AH277" s="1">
        <v>553.4</v>
      </c>
      <c r="AI277" s="1">
        <v>624.20000000000005</v>
      </c>
      <c r="AJ277" s="1">
        <v>659.6</v>
      </c>
      <c r="AK277" s="1">
        <v>661.8</v>
      </c>
      <c r="AL277" s="1">
        <v>707.9</v>
      </c>
      <c r="AM277" s="1">
        <v>744.6</v>
      </c>
      <c r="AN277" s="1">
        <v>484.8</v>
      </c>
      <c r="AO277" s="3">
        <f xml:space="preserve"> IFERROR(Table1[[#This Row],[GP 2012]]/Table1[[#This Row],[Total Assets 2012]], "x")</f>
        <v>0.37026368269443827</v>
      </c>
      <c r="AP277" s="3">
        <f xml:space="preserve"> IFERROR(Table1[[#This Row],[GP 2013]]/Table1[[#This Row],[Total Assets 2013]], "x")</f>
        <v>0.3470383275261324</v>
      </c>
      <c r="AQ277" s="3">
        <f xml:space="preserve"> IFERROR(Table1[[#This Row],[GP 2014]]/Table1[[#This Row],[Total Assets 2014]], "x")</f>
        <v>0.33418783500349569</v>
      </c>
      <c r="AR277" s="3">
        <f xml:space="preserve"> IFERROR(Table1[[#This Row],[GP 2015]]/Table1[[#This Row],[Total Assets 2015]], "x")</f>
        <v>0.38699007717750827</v>
      </c>
      <c r="AS277" s="3">
        <f xml:space="preserve"> IFERROR(Table1[[#This Row],[GP 2016]]/Table1[[#This Row],[Total Assets 2016]], "x")</f>
        <v>0.39298933159155236</v>
      </c>
      <c r="AT277" s="3">
        <f xml:space="preserve"> IFERROR(Table1[[#This Row],[GP 2017]]/Table1[[#This Row],[Total Assets 2017]], "x")</f>
        <v>0.37947235272858693</v>
      </c>
      <c r="AU277" s="3">
        <f xml:space="preserve"> IFERROR(Table1[[#This Row],[GP 2018]]/Table1[[#This Row],[Total Assets 2018]], "x")</f>
        <v>0.37680230695289968</v>
      </c>
      <c r="AV277" s="3">
        <f xml:space="preserve"> IFERROR(Table1[[#This Row],[GP 2019]]/Table1[[#This Row],[Total Assets 2019]], "x")</f>
        <v>0.32731958762886598</v>
      </c>
      <c r="AW277" s="3">
        <f xml:space="preserve"> IFERROR(Table1[[#This Row],[GP 2020]]/Table1[[#This Row],[Total Assets 2020]], "x")</f>
        <v>0.32789362345119372</v>
      </c>
      <c r="AX277" s="3">
        <f xml:space="preserve"> IFERROR(Table1[[#This Row],[GP 2021]]/Table1[[#This Row],[Total Assets 2021]], "x")</f>
        <v>0.3961011442294109</v>
      </c>
      <c r="AY277" s="3">
        <f xml:space="preserve"> IFERROR(Table1[[#This Row],[GP TTM]]/Table1[[#This Row],[Total Assets TTM]], "x")</f>
        <v>0.39484286865431101</v>
      </c>
      <c r="BA277" s="3">
        <f xml:space="preserve"> IFERROR(ABS(Table1[[#This Row],[ROA 2013]]-Table1[[#This Row],[ROA 2012]]), "x")</f>
        <v>2.3225355168305872E-2</v>
      </c>
      <c r="BB277" s="3">
        <f xml:space="preserve"> IFERROR(ABS(Table1[[#This Row],[ROA 2014]]-Table1[[#This Row],[ROA 2013]]), "x")</f>
        <v>1.2850492522636703E-2</v>
      </c>
      <c r="BC277" s="3">
        <f xml:space="preserve"> IFERROR(ABS(Table1[[#This Row],[ROA 2015]]-Table1[[#This Row],[ROA 2014]]), "x")</f>
        <v>5.2802242174012581E-2</v>
      </c>
      <c r="BD277" s="3">
        <f xml:space="preserve"> IFERROR(ABS(Table1[[#This Row],[ROA 2016]]-Table1[[#This Row],[ROA 2015]]), "x")</f>
        <v>5.9992544140440862E-3</v>
      </c>
      <c r="BE277" s="3">
        <f xml:space="preserve"> IFERROR(ABS(Table1[[#This Row],[ROA 2017]]-Table1[[#This Row],[ROA 2016]]), "x")</f>
        <v>1.3516978862965434E-2</v>
      </c>
      <c r="BF277" s="3">
        <f xml:space="preserve"> IFERROR(ABS(Table1[[#This Row],[ROA 2018]]-Table1[[#This Row],[ROA 2017]]), "x")</f>
        <v>2.6700457756872464E-3</v>
      </c>
      <c r="BG277" s="3">
        <f xml:space="preserve"> IFERROR(ABS(Table1[[#This Row],[ROA 2019]]-Table1[[#This Row],[ROA 2018]]), "x")</f>
        <v>4.9482719324033697E-2</v>
      </c>
      <c r="BH277" s="3">
        <f xml:space="preserve"> IFERROR(ABS(Table1[[#This Row],[ROA 2020]]-Table1[[#This Row],[ROA 2019]]), "x")</f>
        <v>5.740358223277342E-4</v>
      </c>
      <c r="BI277" s="3">
        <f xml:space="preserve"> IFERROR(ABS(Table1[[#This Row],[ROA 2021]]-Table1[[#This Row],[ROA 2020]]), "x")</f>
        <v>6.8207520778217179E-2</v>
      </c>
      <c r="BJ277" s="3">
        <f xml:space="preserve"> IFERROR(AVERAGE(Table1[[#This Row],[ROA 2013-2012]:[ROA 2021-2020]]), "x")</f>
        <v>2.5480960538025614E-2</v>
      </c>
      <c r="BK277" s="3">
        <f>IFERROR(AVERAGE(Table1[[#This Row],[ROA 2012]:[ROA 2021]]), "x")</f>
        <v>0.36390582689840845</v>
      </c>
      <c r="BN277" s="1">
        <f>SUM(Table1[[#This Row],[B/M Rank]:[ROA Rank]])</f>
        <v>0</v>
      </c>
    </row>
    <row r="278" spans="1:66" x14ac:dyDescent="0.25">
      <c r="A278" s="1" t="s">
        <v>175</v>
      </c>
      <c r="B278" s="1" t="s">
        <v>170</v>
      </c>
      <c r="C278" s="1" t="s">
        <v>115</v>
      </c>
      <c r="D278" s="1" t="s">
        <v>116</v>
      </c>
      <c r="E278" s="1" t="s">
        <v>102</v>
      </c>
      <c r="F278" s="1">
        <v>1480</v>
      </c>
      <c r="G278" s="19"/>
      <c r="H278" s="19"/>
      <c r="I278" s="19"/>
      <c r="J278" s="19"/>
      <c r="K278" s="1"/>
      <c r="L278" s="19"/>
      <c r="Z278" s="3" t="str">
        <f xml:space="preserve"> IFERROR(AVEDEV(Table1[[#This Row],[GP 2012]:[GP 2021]]) / Table1[[#This Row],[Avg GP]], "x")</f>
        <v>x</v>
      </c>
      <c r="AA278" s="2" t="str">
        <f xml:space="preserve"> IFERROR(AVERAGE(Table1[[#This Row],[GP 2012]:[GP 2021]]), "x")</f>
        <v>x</v>
      </c>
      <c r="AB278" s="11">
        <f>Table1[Equity]/Table1[Market Capital]</f>
        <v>0.57999999999999996</v>
      </c>
      <c r="AC278" s="15">
        <v>1066.0999999999999</v>
      </c>
      <c r="AD278" s="15">
        <v>1191.4000000000001</v>
      </c>
      <c r="AE278" s="15">
        <v>1239.8</v>
      </c>
      <c r="AF278" s="15">
        <v>1460.1</v>
      </c>
      <c r="AG278" s="15">
        <v>2994.2</v>
      </c>
      <c r="AH278" s="15">
        <v>2807.6</v>
      </c>
      <c r="AI278" s="15">
        <v>3058.5</v>
      </c>
      <c r="AJ278" s="15">
        <v>4002.7</v>
      </c>
      <c r="AK278" s="15">
        <v>4410.1000000000004</v>
      </c>
      <c r="AL278" s="15">
        <v>4107.6000000000004</v>
      </c>
      <c r="AM278" s="15">
        <v>4186.6000000000004</v>
      </c>
      <c r="AN278" s="1">
        <v>858.4</v>
      </c>
      <c r="AO278" s="3">
        <f xml:space="preserve"> IFERROR(Table1[[#This Row],[GP 2012]]/Table1[[#This Row],[Total Assets 2012]], "x")</f>
        <v>0</v>
      </c>
      <c r="AP278" s="3">
        <f xml:space="preserve"> IFERROR(Table1[[#This Row],[GP 2013]]/Table1[[#This Row],[Total Assets 2013]], "x")</f>
        <v>0</v>
      </c>
      <c r="AQ278" s="3">
        <f xml:space="preserve"> IFERROR(Table1[[#This Row],[GP 2014]]/Table1[[#This Row],[Total Assets 2014]], "x")</f>
        <v>0</v>
      </c>
      <c r="AR278" s="3">
        <f xml:space="preserve"> IFERROR(Table1[[#This Row],[GP 2015]]/Table1[[#This Row],[Total Assets 2015]], "x")</f>
        <v>0</v>
      </c>
      <c r="AS278" s="3">
        <f xml:space="preserve"> IFERROR(Table1[[#This Row],[GP 2016]]/Table1[[#This Row],[Total Assets 2016]], "x")</f>
        <v>0</v>
      </c>
      <c r="AT278" s="3">
        <f xml:space="preserve"> IFERROR(Table1[[#This Row],[GP 2017]]/Table1[[#This Row],[Total Assets 2017]], "x")</f>
        <v>0</v>
      </c>
      <c r="AU278" s="3">
        <f xml:space="preserve"> IFERROR(Table1[[#This Row],[GP 2018]]/Table1[[#This Row],[Total Assets 2018]], "x")</f>
        <v>0</v>
      </c>
      <c r="AV278" s="3">
        <f xml:space="preserve"> IFERROR(Table1[[#This Row],[GP 2019]]/Table1[[#This Row],[Total Assets 2019]], "x")</f>
        <v>0</v>
      </c>
      <c r="AW278" s="3">
        <f xml:space="preserve"> IFERROR(Table1[[#This Row],[GP 2020]]/Table1[[#This Row],[Total Assets 2020]], "x")</f>
        <v>0</v>
      </c>
      <c r="AX278" s="3">
        <f xml:space="preserve"> IFERROR(Table1[[#This Row],[GP 2021]]/Table1[[#This Row],[Total Assets 2021]], "x")</f>
        <v>0</v>
      </c>
      <c r="AY278" s="3">
        <f xml:space="preserve"> IFERROR(Table1[[#This Row],[GP TTM]]/Table1[[#This Row],[Total Assets TTM]], "x")</f>
        <v>0</v>
      </c>
      <c r="BA278" s="3">
        <f xml:space="preserve"> IFERROR(ABS(Table1[[#This Row],[ROA 2013]]-Table1[[#This Row],[ROA 2012]]), "x")</f>
        <v>0</v>
      </c>
      <c r="BB278" s="3">
        <f xml:space="preserve"> IFERROR(ABS(Table1[[#This Row],[ROA 2014]]-Table1[[#This Row],[ROA 2013]]), "x")</f>
        <v>0</v>
      </c>
      <c r="BC278" s="3">
        <f xml:space="preserve"> IFERROR(ABS(Table1[[#This Row],[ROA 2015]]-Table1[[#This Row],[ROA 2014]]), "x")</f>
        <v>0</v>
      </c>
      <c r="BD278" s="3">
        <f xml:space="preserve"> IFERROR(ABS(Table1[[#This Row],[ROA 2016]]-Table1[[#This Row],[ROA 2015]]), "x")</f>
        <v>0</v>
      </c>
      <c r="BE278" s="3">
        <f xml:space="preserve"> IFERROR(ABS(Table1[[#This Row],[ROA 2017]]-Table1[[#This Row],[ROA 2016]]), "x")</f>
        <v>0</v>
      </c>
      <c r="BF278" s="3">
        <f xml:space="preserve"> IFERROR(ABS(Table1[[#This Row],[ROA 2018]]-Table1[[#This Row],[ROA 2017]]), "x")</f>
        <v>0</v>
      </c>
      <c r="BG278" s="3">
        <f xml:space="preserve"> IFERROR(ABS(Table1[[#This Row],[ROA 2019]]-Table1[[#This Row],[ROA 2018]]), "x")</f>
        <v>0</v>
      </c>
      <c r="BH278" s="3">
        <f xml:space="preserve"> IFERROR(ABS(Table1[[#This Row],[ROA 2020]]-Table1[[#This Row],[ROA 2019]]), "x")</f>
        <v>0</v>
      </c>
      <c r="BI278" s="3">
        <f xml:space="preserve"> IFERROR(ABS(Table1[[#This Row],[ROA 2021]]-Table1[[#This Row],[ROA 2020]]), "x")</f>
        <v>0</v>
      </c>
      <c r="BJ278" s="3">
        <f xml:space="preserve"> IFERROR(AVERAGE(Table1[[#This Row],[ROA 2013-2012]:[ROA 2021-2020]]), "x")</f>
        <v>0</v>
      </c>
      <c r="BK278" s="3">
        <f>IFERROR(AVERAGE(Table1[[#This Row],[ROA 2012]:[ROA 2021]]), "x")</f>
        <v>0</v>
      </c>
      <c r="BN278" s="1">
        <f>SUM(Table1[[#This Row],[B/M Rank]:[ROA Rank]])</f>
        <v>0</v>
      </c>
    </row>
    <row r="279" spans="1:66" x14ac:dyDescent="0.25">
      <c r="A279" s="1" t="s">
        <v>176</v>
      </c>
      <c r="B279" s="1" t="s">
        <v>177</v>
      </c>
      <c r="C279" s="1" t="s">
        <v>158</v>
      </c>
      <c r="D279" s="1" t="s">
        <v>106</v>
      </c>
      <c r="E279" s="1" t="s">
        <v>102</v>
      </c>
      <c r="F279" s="1">
        <v>1520</v>
      </c>
      <c r="G279" s="19"/>
      <c r="H279" s="19"/>
      <c r="I279" s="19"/>
      <c r="J279" s="19"/>
      <c r="K279" s="1"/>
      <c r="L279" s="19"/>
      <c r="M279" s="1">
        <v>2016</v>
      </c>
      <c r="R279" s="1">
        <v>113.5</v>
      </c>
      <c r="S279" s="1">
        <v>198.1</v>
      </c>
      <c r="T279" s="1">
        <v>246</v>
      </c>
      <c r="U279" s="1">
        <v>342.5</v>
      </c>
      <c r="V279" s="1">
        <v>285.89999999999998</v>
      </c>
      <c r="W279" s="1">
        <v>430.9</v>
      </c>
      <c r="X279" s="1">
        <v>468.4</v>
      </c>
      <c r="Z279" s="3">
        <f xml:space="preserve"> IFERROR(AVEDEV(Table1[[#This Row],[GP 2012]:[GP 2021]]) / Table1[[#This Row],[Avg GP]], "x")</f>
        <v>0.3102851134887748</v>
      </c>
      <c r="AA279" s="2">
        <f xml:space="preserve"> IFERROR(AVERAGE(Table1[[#This Row],[GP 2012]:[GP 2021]]), "x")</f>
        <v>269.48333333333335</v>
      </c>
      <c r="AB279" s="11">
        <f>Table1[Equity]/Table1[Market Capital]</f>
        <v>0.56302631578947371</v>
      </c>
      <c r="AG279" s="1">
        <v>354.9</v>
      </c>
      <c r="AH279" s="1">
        <v>459.8</v>
      </c>
      <c r="AI279" s="1">
        <v>568</v>
      </c>
      <c r="AJ279" s="1">
        <v>605.4</v>
      </c>
      <c r="AK279" s="1">
        <v>520.5</v>
      </c>
      <c r="AL279" s="15">
        <v>1626.9</v>
      </c>
      <c r="AM279" s="15">
        <v>1797.8</v>
      </c>
      <c r="AN279" s="1">
        <v>855.8</v>
      </c>
      <c r="AO279" s="3" t="str">
        <f xml:space="preserve"> IFERROR(Table1[[#This Row],[GP 2012]]/Table1[[#This Row],[Total Assets 2012]], "x")</f>
        <v>x</v>
      </c>
      <c r="AP279" s="3" t="str">
        <f xml:space="preserve"> IFERROR(Table1[[#This Row],[GP 2013]]/Table1[[#This Row],[Total Assets 2013]], "x")</f>
        <v>x</v>
      </c>
      <c r="AQ279" s="3" t="str">
        <f xml:space="preserve"> IFERROR(Table1[[#This Row],[GP 2014]]/Table1[[#This Row],[Total Assets 2014]], "x")</f>
        <v>x</v>
      </c>
      <c r="AR279" s="3" t="str">
        <f xml:space="preserve"> IFERROR(Table1[[#This Row],[GP 2015]]/Table1[[#This Row],[Total Assets 2015]], "x")</f>
        <v>x</v>
      </c>
      <c r="AS279" s="3">
        <f xml:space="preserve"> IFERROR(Table1[[#This Row],[GP 2016]]/Table1[[#This Row],[Total Assets 2016]], "x")</f>
        <v>0.31980839673147365</v>
      </c>
      <c r="AT279" s="3">
        <f xml:space="preserve"> IFERROR(Table1[[#This Row],[GP 2017]]/Table1[[#This Row],[Total Assets 2017]], "x")</f>
        <v>0.43083949543279687</v>
      </c>
      <c r="AU279" s="3">
        <f xml:space="preserve"> IFERROR(Table1[[#This Row],[GP 2018]]/Table1[[#This Row],[Total Assets 2018]], "x")</f>
        <v>0.43309859154929575</v>
      </c>
      <c r="AV279" s="3">
        <f xml:space="preserve"> IFERROR(Table1[[#This Row],[GP 2019]]/Table1[[#This Row],[Total Assets 2019]], "x")</f>
        <v>0.56574165840766433</v>
      </c>
      <c r="AW279" s="3">
        <f xml:space="preserve"> IFERROR(Table1[[#This Row],[GP 2020]]/Table1[[#This Row],[Total Assets 2020]], "x")</f>
        <v>0.54927953890489911</v>
      </c>
      <c r="AX279" s="3">
        <f xml:space="preserve"> IFERROR(Table1[[#This Row],[GP 2021]]/Table1[[#This Row],[Total Assets 2021]], "x")</f>
        <v>0.26485954883520801</v>
      </c>
      <c r="AY279" s="3">
        <f xml:space="preserve"> IFERROR(Table1[[#This Row],[GP TTM]]/Table1[[#This Row],[Total Assets TTM]], "x")</f>
        <v>0.26054066080765381</v>
      </c>
      <c r="BA279" s="3" t="str">
        <f xml:space="preserve"> IFERROR(ABS(Table1[[#This Row],[ROA 2013]]-Table1[[#This Row],[ROA 2012]]), "x")</f>
        <v>x</v>
      </c>
      <c r="BB279" s="3" t="str">
        <f xml:space="preserve"> IFERROR(ABS(Table1[[#This Row],[ROA 2014]]-Table1[[#This Row],[ROA 2013]]), "x")</f>
        <v>x</v>
      </c>
      <c r="BC279" s="3" t="str">
        <f xml:space="preserve"> IFERROR(ABS(Table1[[#This Row],[ROA 2015]]-Table1[[#This Row],[ROA 2014]]), "x")</f>
        <v>x</v>
      </c>
      <c r="BD279" s="3" t="str">
        <f xml:space="preserve"> IFERROR(ABS(Table1[[#This Row],[ROA 2016]]-Table1[[#This Row],[ROA 2015]]), "x")</f>
        <v>x</v>
      </c>
      <c r="BE279" s="3">
        <f xml:space="preserve"> IFERROR(ABS(Table1[[#This Row],[ROA 2017]]-Table1[[#This Row],[ROA 2016]]), "x")</f>
        <v>0.11103109870132322</v>
      </c>
      <c r="BF279" s="3">
        <f xml:space="preserve"> IFERROR(ABS(Table1[[#This Row],[ROA 2018]]-Table1[[#This Row],[ROA 2017]]), "x")</f>
        <v>2.2590961164988821E-3</v>
      </c>
      <c r="BG279" s="3">
        <f xml:space="preserve"> IFERROR(ABS(Table1[[#This Row],[ROA 2019]]-Table1[[#This Row],[ROA 2018]]), "x")</f>
        <v>0.13264306685836857</v>
      </c>
      <c r="BH279" s="3">
        <f xml:space="preserve"> IFERROR(ABS(Table1[[#This Row],[ROA 2020]]-Table1[[#This Row],[ROA 2019]]), "x")</f>
        <v>1.6462119502765216E-2</v>
      </c>
      <c r="BI279" s="3">
        <f xml:space="preserve"> IFERROR(ABS(Table1[[#This Row],[ROA 2021]]-Table1[[#This Row],[ROA 2020]]), "x")</f>
        <v>0.2844199900696911</v>
      </c>
      <c r="BJ279" s="3">
        <f xml:space="preserve"> IFERROR(AVERAGE(Table1[[#This Row],[ROA 2013-2012]:[ROA 2021-2020]]), "x")</f>
        <v>0.10936307424972939</v>
      </c>
      <c r="BK279" s="3">
        <f>IFERROR(AVERAGE(Table1[[#This Row],[ROA 2012]:[ROA 2021]]), "x")</f>
        <v>0.42727120497688964</v>
      </c>
      <c r="BN279" s="1">
        <f>SUM(Table1[[#This Row],[B/M Rank]:[ROA Rank]])</f>
        <v>0</v>
      </c>
    </row>
    <row r="280" spans="1:66" x14ac:dyDescent="0.25">
      <c r="A280" s="1" t="s">
        <v>178</v>
      </c>
      <c r="B280" s="1" t="s">
        <v>179</v>
      </c>
      <c r="C280" s="1" t="s">
        <v>109</v>
      </c>
      <c r="D280" s="1" t="s">
        <v>110</v>
      </c>
      <c r="E280" s="1" t="s">
        <v>102</v>
      </c>
      <c r="F280" s="1">
        <v>1530</v>
      </c>
      <c r="G280" s="19"/>
      <c r="H280" s="19"/>
      <c r="I280" s="19"/>
      <c r="J280" s="19"/>
      <c r="K280" s="1"/>
      <c r="L280" s="19"/>
      <c r="M280" s="1">
        <v>2017</v>
      </c>
      <c r="S280" s="1">
        <v>52.3</v>
      </c>
      <c r="T280" s="1">
        <v>67.5</v>
      </c>
      <c r="U280" s="1">
        <v>98.7</v>
      </c>
      <c r="V280" s="1">
        <v>107.9</v>
      </c>
      <c r="W280" s="1">
        <v>118.6</v>
      </c>
      <c r="X280" s="1">
        <v>135</v>
      </c>
      <c r="Z280" s="3">
        <f xml:space="preserve"> IFERROR(AVEDEV(Table1[[#This Row],[GP 2012]:[GP 2021]]) / Table1[[#This Row],[Avg GP]], "x")</f>
        <v>0.26157303370786517</v>
      </c>
      <c r="AA280" s="2">
        <f xml:space="preserve"> IFERROR(AVERAGE(Table1[[#This Row],[GP 2012]:[GP 2021]]), "x")</f>
        <v>89</v>
      </c>
      <c r="AB280" s="11">
        <f>Table1[Equity]/Table1[Market Capital]</f>
        <v>7.4117647058823538E-2</v>
      </c>
      <c r="AH280" s="1">
        <v>166.1</v>
      </c>
      <c r="AI280" s="1">
        <v>297.10000000000002</v>
      </c>
      <c r="AJ280" s="1">
        <v>342</v>
      </c>
      <c r="AK280" s="1">
        <v>386.8</v>
      </c>
      <c r="AL280" s="1">
        <v>524.9</v>
      </c>
      <c r="AM280" s="1">
        <v>548.4</v>
      </c>
      <c r="AN280" s="1">
        <v>113.4</v>
      </c>
      <c r="AO280" s="3" t="str">
        <f xml:space="preserve"> IFERROR(Table1[[#This Row],[GP 2012]]/Table1[[#This Row],[Total Assets 2012]], "x")</f>
        <v>x</v>
      </c>
      <c r="AP280" s="3" t="str">
        <f xml:space="preserve"> IFERROR(Table1[[#This Row],[GP 2013]]/Table1[[#This Row],[Total Assets 2013]], "x")</f>
        <v>x</v>
      </c>
      <c r="AQ280" s="3" t="str">
        <f xml:space="preserve"> IFERROR(Table1[[#This Row],[GP 2014]]/Table1[[#This Row],[Total Assets 2014]], "x")</f>
        <v>x</v>
      </c>
      <c r="AR280" s="3" t="str">
        <f xml:space="preserve"> IFERROR(Table1[[#This Row],[GP 2015]]/Table1[[#This Row],[Total Assets 2015]], "x")</f>
        <v>x</v>
      </c>
      <c r="AS280" s="3" t="str">
        <f xml:space="preserve"> IFERROR(Table1[[#This Row],[GP 2016]]/Table1[[#This Row],[Total Assets 2016]], "x")</f>
        <v>x</v>
      </c>
      <c r="AT280" s="3">
        <f xml:space="preserve"> IFERROR(Table1[[#This Row],[GP 2017]]/Table1[[#This Row],[Total Assets 2017]], "x")</f>
        <v>0.31487055990367246</v>
      </c>
      <c r="AU280" s="3">
        <f xml:space="preserve"> IFERROR(Table1[[#This Row],[GP 2018]]/Table1[[#This Row],[Total Assets 2018]], "x")</f>
        <v>0.22719623022551327</v>
      </c>
      <c r="AV280" s="3">
        <f xml:space="preserve"> IFERROR(Table1[[#This Row],[GP 2019]]/Table1[[#This Row],[Total Assets 2019]], "x")</f>
        <v>0.28859649122807018</v>
      </c>
      <c r="AW280" s="3">
        <f xml:space="preserve"> IFERROR(Table1[[#This Row],[GP 2020]]/Table1[[#This Row],[Total Assets 2020]], "x")</f>
        <v>0.27895553257497413</v>
      </c>
      <c r="AX280" s="3">
        <f xml:space="preserve"> IFERROR(Table1[[#This Row],[GP 2021]]/Table1[[#This Row],[Total Assets 2021]], "x")</f>
        <v>0.22594779958087255</v>
      </c>
      <c r="AY280" s="3">
        <f xml:space="preserve"> IFERROR(Table1[[#This Row],[GP TTM]]/Table1[[#This Row],[Total Assets TTM]], "x")</f>
        <v>0.24617067833698031</v>
      </c>
      <c r="BA280" s="3" t="str">
        <f xml:space="preserve"> IFERROR(ABS(Table1[[#This Row],[ROA 2013]]-Table1[[#This Row],[ROA 2012]]), "x")</f>
        <v>x</v>
      </c>
      <c r="BB280" s="3" t="str">
        <f xml:space="preserve"> IFERROR(ABS(Table1[[#This Row],[ROA 2014]]-Table1[[#This Row],[ROA 2013]]), "x")</f>
        <v>x</v>
      </c>
      <c r="BC280" s="3" t="str">
        <f xml:space="preserve"> IFERROR(ABS(Table1[[#This Row],[ROA 2015]]-Table1[[#This Row],[ROA 2014]]), "x")</f>
        <v>x</v>
      </c>
      <c r="BD280" s="3" t="str">
        <f xml:space="preserve"> IFERROR(ABS(Table1[[#This Row],[ROA 2016]]-Table1[[#This Row],[ROA 2015]]), "x")</f>
        <v>x</v>
      </c>
      <c r="BE280" s="3" t="str">
        <f xml:space="preserve"> IFERROR(ABS(Table1[[#This Row],[ROA 2017]]-Table1[[#This Row],[ROA 2016]]), "x")</f>
        <v>x</v>
      </c>
      <c r="BF280" s="3">
        <f xml:space="preserve"> IFERROR(ABS(Table1[[#This Row],[ROA 2018]]-Table1[[#This Row],[ROA 2017]]), "x")</f>
        <v>8.7674329678159191E-2</v>
      </c>
      <c r="BG280" s="3">
        <f xml:space="preserve"> IFERROR(ABS(Table1[[#This Row],[ROA 2019]]-Table1[[#This Row],[ROA 2018]]), "x")</f>
        <v>6.1400261002556911E-2</v>
      </c>
      <c r="BH280" s="3">
        <f xml:space="preserve"> IFERROR(ABS(Table1[[#This Row],[ROA 2020]]-Table1[[#This Row],[ROA 2019]]), "x")</f>
        <v>9.6409586530960545E-3</v>
      </c>
      <c r="BI280" s="3">
        <f xml:space="preserve"> IFERROR(ABS(Table1[[#This Row],[ROA 2021]]-Table1[[#This Row],[ROA 2020]]), "x")</f>
        <v>5.3007732994101581E-2</v>
      </c>
      <c r="BJ280" s="3">
        <f xml:space="preserve"> IFERROR(AVERAGE(Table1[[#This Row],[ROA 2013-2012]:[ROA 2021-2020]]), "x")</f>
        <v>5.2930820581978434E-2</v>
      </c>
      <c r="BK280" s="3">
        <f>IFERROR(AVERAGE(Table1[[#This Row],[ROA 2012]:[ROA 2021]]), "x")</f>
        <v>0.2671133227026205</v>
      </c>
      <c r="BN280" s="1">
        <f>SUM(Table1[[#This Row],[B/M Rank]:[ROA Rank]])</f>
        <v>0</v>
      </c>
    </row>
    <row r="281" spans="1:66" x14ac:dyDescent="0.25">
      <c r="A281" s="1" t="s">
        <v>180</v>
      </c>
      <c r="B281" s="1" t="s">
        <v>181</v>
      </c>
      <c r="C281" s="1" t="s">
        <v>182</v>
      </c>
      <c r="D281" s="1" t="s">
        <v>183</v>
      </c>
      <c r="E281" s="1" t="s">
        <v>102</v>
      </c>
      <c r="F281" s="1">
        <v>1550</v>
      </c>
      <c r="G281" s="19"/>
      <c r="H281" s="19"/>
      <c r="I281" s="19"/>
      <c r="J281" s="19"/>
      <c r="K281" s="1"/>
      <c r="L281" s="19"/>
      <c r="M281" s="1">
        <v>2013</v>
      </c>
      <c r="O281" s="1">
        <v>12.7</v>
      </c>
      <c r="P281" s="1">
        <v>18</v>
      </c>
      <c r="Q281" s="1">
        <v>25.7</v>
      </c>
      <c r="R281" s="1">
        <v>36.299999999999997</v>
      </c>
      <c r="S281" s="1">
        <v>57.6</v>
      </c>
      <c r="T281" s="1">
        <v>99.3</v>
      </c>
      <c r="U281" s="1">
        <v>137.9</v>
      </c>
      <c r="V281" s="1">
        <v>219.5</v>
      </c>
      <c r="W281" s="1">
        <v>266.8</v>
      </c>
      <c r="X281" s="1">
        <v>274.89999999999998</v>
      </c>
      <c r="Z281" s="3">
        <f xml:space="preserve"> IFERROR(AVEDEV(Table1[[#This Row],[GP 2012]:[GP 2021]]) / Table1[[#This Row],[Avg GP]], "x")</f>
        <v>0.76709646245009022</v>
      </c>
      <c r="AA281" s="2">
        <f xml:space="preserve"> IFERROR(AVERAGE(Table1[[#This Row],[GP 2012]:[GP 2021]]), "x")</f>
        <v>97.088888888888889</v>
      </c>
      <c r="AB281" s="11">
        <f>Table1[Equity]/Table1[Market Capital]</f>
        <v>0.25600000000000001</v>
      </c>
      <c r="AD281" s="1">
        <v>25.7</v>
      </c>
      <c r="AE281" s="1">
        <v>29.5</v>
      </c>
      <c r="AF281" s="1">
        <v>42.8</v>
      </c>
      <c r="AG281" s="1">
        <v>120.4</v>
      </c>
      <c r="AH281" s="1">
        <v>297.8</v>
      </c>
      <c r="AI281" s="1">
        <v>349.9</v>
      </c>
      <c r="AJ281" s="1">
        <v>428</v>
      </c>
      <c r="AK281" s="1">
        <v>536.9</v>
      </c>
      <c r="AL281" s="1">
        <v>783.1</v>
      </c>
      <c r="AM281" s="1">
        <v>774.6</v>
      </c>
      <c r="AN281" s="1">
        <v>396.8</v>
      </c>
      <c r="AO281" s="3" t="str">
        <f xml:space="preserve"> IFERROR(Table1[[#This Row],[GP 2012]]/Table1[[#This Row],[Total Assets 2012]], "x")</f>
        <v>x</v>
      </c>
      <c r="AP281" s="3">
        <f xml:space="preserve"> IFERROR(Table1[[#This Row],[GP 2013]]/Table1[[#This Row],[Total Assets 2013]], "x")</f>
        <v>0.49416342412451358</v>
      </c>
      <c r="AQ281" s="3">
        <f xml:space="preserve"> IFERROR(Table1[[#This Row],[GP 2014]]/Table1[[#This Row],[Total Assets 2014]], "x")</f>
        <v>0.61016949152542377</v>
      </c>
      <c r="AR281" s="3">
        <f xml:space="preserve"> IFERROR(Table1[[#This Row],[GP 2015]]/Table1[[#This Row],[Total Assets 2015]], "x")</f>
        <v>0.60046728971962615</v>
      </c>
      <c r="AS281" s="3">
        <f xml:space="preserve"> IFERROR(Table1[[#This Row],[GP 2016]]/Table1[[#This Row],[Total Assets 2016]], "x")</f>
        <v>0.30149501661129563</v>
      </c>
      <c r="AT281" s="3">
        <f xml:space="preserve"> IFERROR(Table1[[#This Row],[GP 2017]]/Table1[[#This Row],[Total Assets 2017]], "x")</f>
        <v>0.19341840161182</v>
      </c>
      <c r="AU281" s="3">
        <f xml:space="preserve"> IFERROR(Table1[[#This Row],[GP 2018]]/Table1[[#This Row],[Total Assets 2018]], "x")</f>
        <v>0.28379537010574452</v>
      </c>
      <c r="AV281" s="3">
        <f xml:space="preserve"> IFERROR(Table1[[#This Row],[GP 2019]]/Table1[[#This Row],[Total Assets 2019]], "x")</f>
        <v>0.32219626168224302</v>
      </c>
      <c r="AW281" s="3">
        <f xml:space="preserve"> IFERROR(Table1[[#This Row],[GP 2020]]/Table1[[#This Row],[Total Assets 2020]], "x")</f>
        <v>0.4088284596759173</v>
      </c>
      <c r="AX281" s="3">
        <f xml:space="preserve"> IFERROR(Table1[[#This Row],[GP 2021]]/Table1[[#This Row],[Total Assets 2021]], "x")</f>
        <v>0.34069722896181842</v>
      </c>
      <c r="AY281" s="3">
        <f xml:space="preserve"> IFERROR(Table1[[#This Row],[GP TTM]]/Table1[[#This Row],[Total Assets TTM]], "x")</f>
        <v>0.35489284792150783</v>
      </c>
      <c r="BA281" s="3" t="str">
        <f xml:space="preserve"> IFERROR(ABS(Table1[[#This Row],[ROA 2013]]-Table1[[#This Row],[ROA 2012]]), "x")</f>
        <v>x</v>
      </c>
      <c r="BB281" s="3">
        <f xml:space="preserve"> IFERROR(ABS(Table1[[#This Row],[ROA 2014]]-Table1[[#This Row],[ROA 2013]]), "x")</f>
        <v>0.11600606740091018</v>
      </c>
      <c r="BC281" s="3">
        <f xml:space="preserve"> IFERROR(ABS(Table1[[#This Row],[ROA 2015]]-Table1[[#This Row],[ROA 2014]]), "x")</f>
        <v>9.7022018057976167E-3</v>
      </c>
      <c r="BD281" s="3">
        <f xml:space="preserve"> IFERROR(ABS(Table1[[#This Row],[ROA 2016]]-Table1[[#This Row],[ROA 2015]]), "x")</f>
        <v>0.29897227310833052</v>
      </c>
      <c r="BE281" s="3">
        <f xml:space="preserve"> IFERROR(ABS(Table1[[#This Row],[ROA 2017]]-Table1[[#This Row],[ROA 2016]]), "x")</f>
        <v>0.10807661499947563</v>
      </c>
      <c r="BF281" s="3">
        <f xml:space="preserve"> IFERROR(ABS(Table1[[#This Row],[ROA 2018]]-Table1[[#This Row],[ROA 2017]]), "x")</f>
        <v>9.0376968493924514E-2</v>
      </c>
      <c r="BG281" s="3">
        <f xml:space="preserve"> IFERROR(ABS(Table1[[#This Row],[ROA 2019]]-Table1[[#This Row],[ROA 2018]]), "x")</f>
        <v>3.8400891576498508E-2</v>
      </c>
      <c r="BH281" s="3">
        <f xml:space="preserve"> IFERROR(ABS(Table1[[#This Row],[ROA 2020]]-Table1[[#This Row],[ROA 2019]]), "x")</f>
        <v>8.6632197993674276E-2</v>
      </c>
      <c r="BI281" s="3">
        <f xml:space="preserve"> IFERROR(ABS(Table1[[#This Row],[ROA 2021]]-Table1[[#This Row],[ROA 2020]]), "x")</f>
        <v>6.8131230714098878E-2</v>
      </c>
      <c r="BJ281" s="3">
        <f xml:space="preserve"> IFERROR(AVERAGE(Table1[[#This Row],[ROA 2013-2012]:[ROA 2021-2020]]), "x")</f>
        <v>0.10203730576158877</v>
      </c>
      <c r="BK281" s="3">
        <f>IFERROR(AVERAGE(Table1[[#This Row],[ROA 2012]:[ROA 2021]]), "x")</f>
        <v>0.39502566044648918</v>
      </c>
      <c r="BN281" s="1">
        <f>SUM(Table1[[#This Row],[B/M Rank]:[ROA Rank]])</f>
        <v>0</v>
      </c>
    </row>
    <row r="282" spans="1:66" x14ac:dyDescent="0.25">
      <c r="A282" s="1" t="s">
        <v>184</v>
      </c>
      <c r="B282" s="1" t="s">
        <v>185</v>
      </c>
      <c r="C282" s="1" t="s">
        <v>186</v>
      </c>
      <c r="D282" s="1" t="s">
        <v>116</v>
      </c>
      <c r="E282" s="1" t="s">
        <v>102</v>
      </c>
      <c r="F282" s="1">
        <v>1560</v>
      </c>
      <c r="G282" s="19"/>
      <c r="H282" s="19"/>
      <c r="I282" s="19"/>
      <c r="J282" s="19"/>
      <c r="K282" s="1"/>
      <c r="L282" s="19"/>
      <c r="M282" s="1">
        <v>2012</v>
      </c>
      <c r="N282" s="15">
        <v>1171.5</v>
      </c>
      <c r="O282" s="15">
        <v>1269.5999999999999</v>
      </c>
      <c r="P282" s="15">
        <v>1296.5</v>
      </c>
      <c r="Q282" s="15">
        <v>1394</v>
      </c>
      <c r="R282" s="15">
        <v>1382.5</v>
      </c>
      <c r="S282" s="15">
        <v>1523.4</v>
      </c>
      <c r="T282" s="15">
        <v>1622</v>
      </c>
      <c r="U282" s="15">
        <v>1720.2</v>
      </c>
      <c r="V282" s="15">
        <v>1917.1</v>
      </c>
      <c r="W282" s="15">
        <v>2248.1</v>
      </c>
      <c r="X282" s="15">
        <v>2413.8000000000002</v>
      </c>
      <c r="Z282" s="3">
        <f xml:space="preserve"> IFERROR(AVEDEV(Table1[[#This Row],[GP 2012]:[GP 2021]]) / Table1[[#This Row],[Avg GP]], "x")</f>
        <v>0.1658987835238567</v>
      </c>
      <c r="AA282" s="2">
        <f xml:space="preserve"> IFERROR(AVERAGE(Table1[[#This Row],[GP 2012]:[GP 2021]]), "x")</f>
        <v>1554.4900000000002</v>
      </c>
      <c r="AB282" s="11">
        <f>Table1[Equity]/Table1[Market Capital]</f>
        <v>1.2156410256410257</v>
      </c>
      <c r="AC282" s="15">
        <v>4460.2</v>
      </c>
      <c r="AD282" s="15">
        <v>5015.1000000000004</v>
      </c>
      <c r="AE282" s="15">
        <v>5652</v>
      </c>
      <c r="AF282" s="15">
        <v>6036.7</v>
      </c>
      <c r="AG282" s="15">
        <v>6474.9</v>
      </c>
      <c r="AH282" s="15">
        <v>6488</v>
      </c>
      <c r="AI282" s="15">
        <v>7511.5</v>
      </c>
      <c r="AJ282" s="15">
        <v>8847.6</v>
      </c>
      <c r="AK282" s="15">
        <v>8950</v>
      </c>
      <c r="AL282" s="15">
        <v>11771.4</v>
      </c>
      <c r="AM282" s="15">
        <v>13142.3</v>
      </c>
      <c r="AN282" s="15">
        <v>1896.4</v>
      </c>
      <c r="AO282" s="3">
        <f xml:space="preserve"> IFERROR(Table1[[#This Row],[GP 2012]]/Table1[[#This Row],[Total Assets 2012]], "x")</f>
        <v>0.26265638312183309</v>
      </c>
      <c r="AP282" s="3">
        <f xml:space="preserve"> IFERROR(Table1[[#This Row],[GP 2013]]/Table1[[#This Row],[Total Assets 2013]], "x")</f>
        <v>0.25315547047915293</v>
      </c>
      <c r="AQ282" s="3">
        <f xml:space="preserve"> IFERROR(Table1[[#This Row],[GP 2014]]/Table1[[#This Row],[Total Assets 2014]], "x")</f>
        <v>0.22938782731776364</v>
      </c>
      <c r="AR282" s="3">
        <f xml:space="preserve"> IFERROR(Table1[[#This Row],[GP 2015]]/Table1[[#This Row],[Total Assets 2015]], "x")</f>
        <v>0.23092086736130668</v>
      </c>
      <c r="AS282" s="3">
        <f xml:space="preserve"> IFERROR(Table1[[#This Row],[GP 2016]]/Table1[[#This Row],[Total Assets 2016]], "x")</f>
        <v>0.21351681107044126</v>
      </c>
      <c r="AT282" s="3">
        <f xml:space="preserve"> IFERROR(Table1[[#This Row],[GP 2017]]/Table1[[#This Row],[Total Assets 2017]], "x")</f>
        <v>0.23480271270036993</v>
      </c>
      <c r="AU282" s="3">
        <f xml:space="preserve"> IFERROR(Table1[[#This Row],[GP 2018]]/Table1[[#This Row],[Total Assets 2018]], "x")</f>
        <v>0.21593556546628503</v>
      </c>
      <c r="AV282" s="3">
        <f xml:space="preserve"> IFERROR(Table1[[#This Row],[GP 2019]]/Table1[[#This Row],[Total Assets 2019]], "x")</f>
        <v>0.19442560694425606</v>
      </c>
      <c r="AW282" s="3">
        <f xml:space="preserve"> IFERROR(Table1[[#This Row],[GP 2020]]/Table1[[#This Row],[Total Assets 2020]], "x")</f>
        <v>0.21420111731843575</v>
      </c>
      <c r="AX282" s="3">
        <f xml:space="preserve"> IFERROR(Table1[[#This Row],[GP 2021]]/Table1[[#This Row],[Total Assets 2021]], "x")</f>
        <v>0.19097983247532155</v>
      </c>
      <c r="AY282" s="3">
        <f xml:space="preserve"> IFERROR(Table1[[#This Row],[GP TTM]]/Table1[[#This Row],[Total Assets TTM]], "x")</f>
        <v>0.18366648151389028</v>
      </c>
      <c r="BA282" s="3">
        <f xml:space="preserve"> IFERROR(ABS(Table1[[#This Row],[ROA 2013]]-Table1[[#This Row],[ROA 2012]]), "x")</f>
        <v>9.5009126426801593E-3</v>
      </c>
      <c r="BB282" s="3">
        <f xml:space="preserve"> IFERROR(ABS(Table1[[#This Row],[ROA 2014]]-Table1[[#This Row],[ROA 2013]]), "x")</f>
        <v>2.3767643161389296E-2</v>
      </c>
      <c r="BC282" s="3">
        <f xml:space="preserve"> IFERROR(ABS(Table1[[#This Row],[ROA 2015]]-Table1[[#This Row],[ROA 2014]]), "x")</f>
        <v>1.5330400435430436E-3</v>
      </c>
      <c r="BD282" s="3">
        <f xml:space="preserve"> IFERROR(ABS(Table1[[#This Row],[ROA 2016]]-Table1[[#This Row],[ROA 2015]]), "x")</f>
        <v>1.7404056290865416E-2</v>
      </c>
      <c r="BE282" s="3">
        <f xml:space="preserve"> IFERROR(ABS(Table1[[#This Row],[ROA 2017]]-Table1[[#This Row],[ROA 2016]]), "x")</f>
        <v>2.1285901629928661E-2</v>
      </c>
      <c r="BF282" s="3">
        <f xml:space="preserve"> IFERROR(ABS(Table1[[#This Row],[ROA 2018]]-Table1[[#This Row],[ROA 2017]]), "x")</f>
        <v>1.8867147234084891E-2</v>
      </c>
      <c r="BG282" s="3">
        <f xml:space="preserve"> IFERROR(ABS(Table1[[#This Row],[ROA 2019]]-Table1[[#This Row],[ROA 2018]]), "x")</f>
        <v>2.1509958522028971E-2</v>
      </c>
      <c r="BH282" s="3">
        <f xml:space="preserve"> IFERROR(ABS(Table1[[#This Row],[ROA 2020]]-Table1[[#This Row],[ROA 2019]]), "x")</f>
        <v>1.9775510374179683E-2</v>
      </c>
      <c r="BI282" s="3">
        <f xml:space="preserve"> IFERROR(ABS(Table1[[#This Row],[ROA 2021]]-Table1[[#This Row],[ROA 2020]]), "x")</f>
        <v>2.3221284843114198E-2</v>
      </c>
      <c r="BJ282" s="3">
        <f xml:space="preserve"> IFERROR(AVERAGE(Table1[[#This Row],[ROA 2013-2012]:[ROA 2021-2020]]), "x")</f>
        <v>1.7429494971312701E-2</v>
      </c>
      <c r="BK282" s="3">
        <f>IFERROR(AVERAGE(Table1[[#This Row],[ROA 2012]:[ROA 2021]]), "x")</f>
        <v>0.22399821942551662</v>
      </c>
      <c r="BN282" s="1">
        <f>SUM(Table1[[#This Row],[B/M Rank]:[ROA Rank]])</f>
        <v>0</v>
      </c>
    </row>
    <row r="283" spans="1:66" x14ac:dyDescent="0.25">
      <c r="A283" s="1" t="s">
        <v>100</v>
      </c>
      <c r="B283" s="1" t="s">
        <v>187</v>
      </c>
      <c r="C283" s="1" t="s">
        <v>158</v>
      </c>
      <c r="D283" s="1" t="s">
        <v>106</v>
      </c>
      <c r="E283" s="1" t="s">
        <v>102</v>
      </c>
      <c r="F283" s="1">
        <v>1560</v>
      </c>
      <c r="G283" s="19"/>
      <c r="H283" s="19"/>
      <c r="I283" s="19"/>
      <c r="J283" s="19"/>
      <c r="K283" s="1"/>
      <c r="L283" s="19"/>
      <c r="M283" s="1">
        <v>2012</v>
      </c>
      <c r="O283" s="15">
        <v>1127.4000000000001</v>
      </c>
      <c r="P283" s="15">
        <v>1177.9000000000001</v>
      </c>
      <c r="Q283" s="15">
        <v>1276.2</v>
      </c>
      <c r="R283" s="15">
        <v>1330.8</v>
      </c>
      <c r="S283" s="15">
        <v>1381.2</v>
      </c>
      <c r="T283" s="15">
        <v>1449.9</v>
      </c>
      <c r="U283" s="15">
        <v>1502.5</v>
      </c>
      <c r="V283" s="15">
        <v>1620</v>
      </c>
      <c r="W283" s="15">
        <v>1838.4</v>
      </c>
      <c r="X283" s="15">
        <v>1963.7</v>
      </c>
      <c r="Z283" s="3">
        <f xml:space="preserve"> IFERROR(AVEDEV(Table1[[#This Row],[GP 2012]:[GP 2021]]) / Table1[[#This Row],[Avg GP]], "x")</f>
        <v>0.12034420541776319</v>
      </c>
      <c r="AA283" s="2">
        <f xml:space="preserve"> IFERROR(AVERAGE(Table1[[#This Row],[GP 2012]:[GP 2021]]), "x")</f>
        <v>1411.5888888888887</v>
      </c>
      <c r="AB283" s="11">
        <f>Table1[Equity]/Table1[Market Capital]</f>
        <v>0.9211538461538461</v>
      </c>
      <c r="AD283" s="15">
        <v>1597.4</v>
      </c>
      <c r="AE283" s="15">
        <v>1670.3</v>
      </c>
      <c r="AF283" s="15">
        <v>1731</v>
      </c>
      <c r="AG283" s="15">
        <v>1986.4</v>
      </c>
      <c r="AH283" s="15">
        <v>1959.9</v>
      </c>
      <c r="AI283" s="15">
        <v>1997.7</v>
      </c>
      <c r="AJ283" s="15">
        <v>2337.9</v>
      </c>
      <c r="AK283" s="15">
        <v>3564.3</v>
      </c>
      <c r="AL283" s="15">
        <v>3765.2</v>
      </c>
      <c r="AM283" s="15">
        <v>4084.4</v>
      </c>
      <c r="AN283" s="15">
        <v>1437</v>
      </c>
      <c r="AO283" s="3" t="str">
        <f xml:space="preserve"> IFERROR(Table1[[#This Row],[GP 2012]]/Table1[[#This Row],[Total Assets 2012]], "x")</f>
        <v>x</v>
      </c>
      <c r="AP283" s="3">
        <f xml:space="preserve"> IFERROR(Table1[[#This Row],[GP 2013]]/Table1[[#This Row],[Total Assets 2013]], "x")</f>
        <v>0.70577187930386875</v>
      </c>
      <c r="AQ283" s="3">
        <f xml:space="preserve"> IFERROR(Table1[[#This Row],[GP 2014]]/Table1[[#This Row],[Total Assets 2014]], "x")</f>
        <v>0.70520265820511296</v>
      </c>
      <c r="AR283" s="3">
        <f xml:space="preserve"> IFERROR(Table1[[#This Row],[GP 2015]]/Table1[[#This Row],[Total Assets 2015]], "x")</f>
        <v>0.73726169844020795</v>
      </c>
      <c r="AS283" s="3">
        <f xml:space="preserve"> IFERROR(Table1[[#This Row],[GP 2016]]/Table1[[#This Row],[Total Assets 2016]], "x")</f>
        <v>0.66995569875151018</v>
      </c>
      <c r="AT283" s="3">
        <f xml:space="preserve"> IFERROR(Table1[[#This Row],[GP 2017]]/Table1[[#This Row],[Total Assets 2017]], "x")</f>
        <v>0.70472983315475279</v>
      </c>
      <c r="AU283" s="3">
        <f xml:space="preserve"> IFERROR(Table1[[#This Row],[GP 2018]]/Table1[[#This Row],[Total Assets 2018]], "x")</f>
        <v>0.72578465235020273</v>
      </c>
      <c r="AV283" s="3">
        <f xml:space="preserve"> IFERROR(Table1[[#This Row],[GP 2019]]/Table1[[#This Row],[Total Assets 2019]], "x")</f>
        <v>0.64267077291586461</v>
      </c>
      <c r="AW283" s="3">
        <f xml:space="preserve"> IFERROR(Table1[[#This Row],[GP 2020]]/Table1[[#This Row],[Total Assets 2020]], "x")</f>
        <v>0.45450719636394238</v>
      </c>
      <c r="AX283" s="3">
        <f xml:space="preserve"> IFERROR(Table1[[#This Row],[GP 2021]]/Table1[[#This Row],[Total Assets 2021]], "x")</f>
        <v>0.48826091575480723</v>
      </c>
      <c r="AY283" s="3">
        <f xml:space="preserve"> IFERROR(Table1[[#This Row],[GP TTM]]/Table1[[#This Row],[Total Assets TTM]], "x")</f>
        <v>0.48078053080011751</v>
      </c>
      <c r="BA283" s="3" t="str">
        <f xml:space="preserve"> IFERROR(ABS(Table1[[#This Row],[ROA 2013]]-Table1[[#This Row],[ROA 2012]]), "x")</f>
        <v>x</v>
      </c>
      <c r="BB283" s="3">
        <f xml:space="preserve"> IFERROR(ABS(Table1[[#This Row],[ROA 2014]]-Table1[[#This Row],[ROA 2013]]), "x")</f>
        <v>5.6922109875578997E-4</v>
      </c>
      <c r="BC283" s="3">
        <f xml:space="preserve"> IFERROR(ABS(Table1[[#This Row],[ROA 2015]]-Table1[[#This Row],[ROA 2014]]), "x")</f>
        <v>3.2059040235094982E-2</v>
      </c>
      <c r="BD283" s="3">
        <f xml:space="preserve"> IFERROR(ABS(Table1[[#This Row],[ROA 2016]]-Table1[[#This Row],[ROA 2015]]), "x")</f>
        <v>6.7305999688697771E-2</v>
      </c>
      <c r="BE283" s="3">
        <f xml:space="preserve"> IFERROR(ABS(Table1[[#This Row],[ROA 2017]]-Table1[[#This Row],[ROA 2016]]), "x")</f>
        <v>3.4774134403242618E-2</v>
      </c>
      <c r="BF283" s="3">
        <f xml:space="preserve"> IFERROR(ABS(Table1[[#This Row],[ROA 2018]]-Table1[[#This Row],[ROA 2017]]), "x")</f>
        <v>2.1054819195449936E-2</v>
      </c>
      <c r="BG283" s="3">
        <f xml:space="preserve"> IFERROR(ABS(Table1[[#This Row],[ROA 2019]]-Table1[[#This Row],[ROA 2018]]), "x")</f>
        <v>8.3113879434338123E-2</v>
      </c>
      <c r="BH283" s="3">
        <f xml:space="preserve"> IFERROR(ABS(Table1[[#This Row],[ROA 2020]]-Table1[[#This Row],[ROA 2019]]), "x")</f>
        <v>0.18816357655192223</v>
      </c>
      <c r="BI283" s="3">
        <f xml:space="preserve"> IFERROR(ABS(Table1[[#This Row],[ROA 2021]]-Table1[[#This Row],[ROA 2020]]), "x")</f>
        <v>3.3753719390864856E-2</v>
      </c>
      <c r="BJ283" s="3">
        <f xml:space="preserve"> IFERROR(AVERAGE(Table1[[#This Row],[ROA 2013-2012]:[ROA 2021-2020]]), "x")</f>
        <v>5.7599298749795788E-2</v>
      </c>
      <c r="BK283" s="3">
        <f>IFERROR(AVERAGE(Table1[[#This Row],[ROA 2012]:[ROA 2021]]), "x")</f>
        <v>0.64823836724891892</v>
      </c>
      <c r="BN283" s="1">
        <f>SUM(Table1[[#This Row],[B/M Rank]:[ROA Rank]])</f>
        <v>0</v>
      </c>
    </row>
    <row r="284" spans="1:66" x14ac:dyDescent="0.25">
      <c r="A284" s="1" t="s">
        <v>188</v>
      </c>
      <c r="B284" s="1" t="s">
        <v>189</v>
      </c>
      <c r="C284" s="1" t="s">
        <v>147</v>
      </c>
      <c r="D284" s="1" t="s">
        <v>116</v>
      </c>
      <c r="E284" s="1" t="s">
        <v>102</v>
      </c>
      <c r="F284" s="1">
        <v>1560</v>
      </c>
      <c r="G284" s="19"/>
      <c r="H284" s="19"/>
      <c r="I284" s="19"/>
      <c r="J284" s="19"/>
      <c r="K284" s="1"/>
      <c r="L284" s="19"/>
      <c r="M284" s="1">
        <v>2012</v>
      </c>
      <c r="N284" s="1">
        <v>437.8</v>
      </c>
      <c r="O284" s="1">
        <v>487.3</v>
      </c>
      <c r="P284" s="1">
        <v>591.5</v>
      </c>
      <c r="Q284" s="1">
        <v>828</v>
      </c>
      <c r="R284" s="1">
        <v>859.2</v>
      </c>
      <c r="S284" s="1">
        <v>859.4</v>
      </c>
      <c r="T284" s="1">
        <v>865.9</v>
      </c>
      <c r="U284" s="1">
        <v>838.2</v>
      </c>
      <c r="V284" s="1">
        <v>597.4</v>
      </c>
      <c r="W284" s="1">
        <v>819.5</v>
      </c>
      <c r="X284" s="1">
        <v>855.3</v>
      </c>
      <c r="Z284" s="3">
        <f xml:space="preserve"> IFERROR(AVEDEV(Table1[[#This Row],[GP 2012]:[GP 2021]]) / Table1[[#This Row],[Avg GP]], "x")</f>
        <v>0.21148631719606917</v>
      </c>
      <c r="AA284" s="2">
        <f xml:space="preserve"> IFERROR(AVERAGE(Table1[[#This Row],[GP 2012]:[GP 2021]]), "x")</f>
        <v>718.42</v>
      </c>
      <c r="AB284" s="11">
        <f>Table1[Equity]/Table1[Market Capital]</f>
        <v>0.67884615384615388</v>
      </c>
      <c r="AC284" s="15">
        <v>1807.7</v>
      </c>
      <c r="AD284" s="15">
        <v>1991.8</v>
      </c>
      <c r="AE284" s="15">
        <v>2976.1</v>
      </c>
      <c r="AF284" s="15">
        <v>2986.7</v>
      </c>
      <c r="AG284" s="15">
        <v>3348.5</v>
      </c>
      <c r="AH284" s="15">
        <v>3511.6</v>
      </c>
      <c r="AI284" s="15">
        <v>3614.4</v>
      </c>
      <c r="AJ284" s="15">
        <v>3882.3</v>
      </c>
      <c r="AK284" s="15">
        <v>3878.8</v>
      </c>
      <c r="AL284" s="15">
        <v>4153.6000000000004</v>
      </c>
      <c r="AM284" s="15">
        <v>4393.6000000000004</v>
      </c>
      <c r="AN284" s="15">
        <v>1059</v>
      </c>
      <c r="AO284" s="3">
        <f xml:space="preserve"> IFERROR(Table1[[#This Row],[GP 2012]]/Table1[[#This Row],[Total Assets 2012]], "x")</f>
        <v>0.24218620346296399</v>
      </c>
      <c r="AP284" s="3">
        <f xml:space="preserve"> IFERROR(Table1[[#This Row],[GP 2013]]/Table1[[#This Row],[Total Assets 2013]], "x")</f>
        <v>0.24465307761823477</v>
      </c>
      <c r="AQ284" s="3">
        <f xml:space="preserve"> IFERROR(Table1[[#This Row],[GP 2014]]/Table1[[#This Row],[Total Assets 2014]], "x")</f>
        <v>0.19875004200127686</v>
      </c>
      <c r="AR284" s="3">
        <f xml:space="preserve"> IFERROR(Table1[[#This Row],[GP 2015]]/Table1[[#This Row],[Total Assets 2015]], "x")</f>
        <v>0.27722904878293769</v>
      </c>
      <c r="AS284" s="3">
        <f xml:space="preserve"> IFERROR(Table1[[#This Row],[GP 2016]]/Table1[[#This Row],[Total Assets 2016]], "x")</f>
        <v>0.25659250410631629</v>
      </c>
      <c r="AT284" s="3">
        <f xml:space="preserve"> IFERROR(Table1[[#This Row],[GP 2017]]/Table1[[#This Row],[Total Assets 2017]], "x")</f>
        <v>0.24473174621255267</v>
      </c>
      <c r="AU284" s="3">
        <f xml:space="preserve"> IFERROR(Table1[[#This Row],[GP 2018]]/Table1[[#This Row],[Total Assets 2018]], "x")</f>
        <v>0.23956949977866313</v>
      </c>
      <c r="AV284" s="3">
        <f xml:space="preserve"> IFERROR(Table1[[#This Row],[GP 2019]]/Table1[[#This Row],[Total Assets 2019]], "x")</f>
        <v>0.21590294413105635</v>
      </c>
      <c r="AW284" s="3">
        <f xml:space="preserve"> IFERROR(Table1[[#This Row],[GP 2020]]/Table1[[#This Row],[Total Assets 2020]], "x")</f>
        <v>0.15401670619779312</v>
      </c>
      <c r="AX284" s="3">
        <f xml:space="preserve"> IFERROR(Table1[[#This Row],[GP 2021]]/Table1[[#This Row],[Total Assets 2021]], "x")</f>
        <v>0.19729872881355931</v>
      </c>
      <c r="AY284" s="3">
        <f xml:space="preserve"> IFERROR(Table1[[#This Row],[GP TTM]]/Table1[[#This Row],[Total Assets TTM]], "x")</f>
        <v>0.19466951930080115</v>
      </c>
      <c r="BA284" s="3">
        <f xml:space="preserve"> IFERROR(ABS(Table1[[#This Row],[ROA 2013]]-Table1[[#This Row],[ROA 2012]]), "x")</f>
        <v>2.4668741552707762E-3</v>
      </c>
      <c r="BB284" s="3">
        <f xml:space="preserve"> IFERROR(ABS(Table1[[#This Row],[ROA 2014]]-Table1[[#This Row],[ROA 2013]]), "x")</f>
        <v>4.590303561695791E-2</v>
      </c>
      <c r="BC284" s="3">
        <f xml:space="preserve"> IFERROR(ABS(Table1[[#This Row],[ROA 2015]]-Table1[[#This Row],[ROA 2014]]), "x")</f>
        <v>7.8479006781660837E-2</v>
      </c>
      <c r="BD284" s="3">
        <f xml:space="preserve"> IFERROR(ABS(Table1[[#This Row],[ROA 2016]]-Table1[[#This Row],[ROA 2015]]), "x")</f>
        <v>2.0636544676621404E-2</v>
      </c>
      <c r="BE284" s="3">
        <f xml:space="preserve"> IFERROR(ABS(Table1[[#This Row],[ROA 2017]]-Table1[[#This Row],[ROA 2016]]), "x")</f>
        <v>1.1860757893763618E-2</v>
      </c>
      <c r="BF284" s="3">
        <f xml:space="preserve"> IFERROR(ABS(Table1[[#This Row],[ROA 2018]]-Table1[[#This Row],[ROA 2017]]), "x")</f>
        <v>5.1622464338895446E-3</v>
      </c>
      <c r="BG284" s="3">
        <f xml:space="preserve"> IFERROR(ABS(Table1[[#This Row],[ROA 2019]]-Table1[[#This Row],[ROA 2018]]), "x")</f>
        <v>2.366655564760678E-2</v>
      </c>
      <c r="BH284" s="3">
        <f xml:space="preserve"> IFERROR(ABS(Table1[[#This Row],[ROA 2020]]-Table1[[#This Row],[ROA 2019]]), "x")</f>
        <v>6.1886237933263227E-2</v>
      </c>
      <c r="BI284" s="3">
        <f xml:space="preserve"> IFERROR(ABS(Table1[[#This Row],[ROA 2021]]-Table1[[#This Row],[ROA 2020]]), "x")</f>
        <v>4.3282022615766191E-2</v>
      </c>
      <c r="BJ284" s="3">
        <f xml:space="preserve"> IFERROR(AVERAGE(Table1[[#This Row],[ROA 2013-2012]:[ROA 2021-2020]]), "x")</f>
        <v>3.2593697972755589E-2</v>
      </c>
      <c r="BK284" s="3">
        <f>IFERROR(AVERAGE(Table1[[#This Row],[ROA 2012]:[ROA 2021]]), "x")</f>
        <v>0.2270930501105354</v>
      </c>
      <c r="BN284" s="1">
        <f>SUM(Table1[[#This Row],[B/M Rank]:[ROA Rank]])</f>
        <v>0</v>
      </c>
    </row>
    <row r="285" spans="1:66" x14ac:dyDescent="0.25">
      <c r="A285" s="1" t="s">
        <v>190</v>
      </c>
      <c r="B285" s="1" t="s">
        <v>191</v>
      </c>
      <c r="C285" s="1" t="s">
        <v>105</v>
      </c>
      <c r="D285" s="1" t="s">
        <v>106</v>
      </c>
      <c r="E285" s="1" t="s">
        <v>102</v>
      </c>
      <c r="F285" s="1">
        <v>1560</v>
      </c>
      <c r="G285" s="19"/>
      <c r="H285" s="19"/>
      <c r="I285" s="19"/>
      <c r="J285" s="19"/>
      <c r="K285" s="1"/>
      <c r="L285" s="19"/>
      <c r="M285" s="1">
        <v>2018</v>
      </c>
      <c r="T285" s="15">
        <v>1393.4</v>
      </c>
      <c r="U285" s="15">
        <v>1209</v>
      </c>
      <c r="V285" s="15">
        <v>1055.9000000000001</v>
      </c>
      <c r="W285" s="15">
        <v>1120.4000000000001</v>
      </c>
      <c r="X285" s="15">
        <v>1117.8</v>
      </c>
      <c r="Z285" s="3">
        <f xml:space="preserve"> IFERROR(AVEDEV(Table1[[#This Row],[GP 2012]:[GP 2021]]) / Table1[[#This Row],[Avg GP]], "x")</f>
        <v>8.9166509720216766E-2</v>
      </c>
      <c r="AA285" s="2">
        <f xml:space="preserve"> IFERROR(AVERAGE(Table1[[#This Row],[GP 2012]:[GP 2021]]), "x")</f>
        <v>1194.6750000000002</v>
      </c>
      <c r="AB285" s="11">
        <f>Table1[Equity]/Table1[Market Capital]</f>
        <v>1.818974358974359</v>
      </c>
      <c r="AI285" s="15">
        <v>9047.7000000000007</v>
      </c>
      <c r="AJ285" s="15">
        <v>8411.1</v>
      </c>
      <c r="AK285" s="15">
        <v>8061.7</v>
      </c>
      <c r="AL285" s="15">
        <v>7408.1</v>
      </c>
      <c r="AM285" s="15">
        <v>7901</v>
      </c>
      <c r="AN285" s="15">
        <v>2837.6</v>
      </c>
      <c r="AO285" s="3" t="str">
        <f xml:space="preserve"> IFERROR(Table1[[#This Row],[GP 2012]]/Table1[[#This Row],[Total Assets 2012]], "x")</f>
        <v>x</v>
      </c>
      <c r="AP285" s="3" t="str">
        <f xml:space="preserve"> IFERROR(Table1[[#This Row],[GP 2013]]/Table1[[#This Row],[Total Assets 2013]], "x")</f>
        <v>x</v>
      </c>
      <c r="AQ285" s="3" t="str">
        <f xml:space="preserve"> IFERROR(Table1[[#This Row],[GP 2014]]/Table1[[#This Row],[Total Assets 2014]], "x")</f>
        <v>x</v>
      </c>
      <c r="AR285" s="3" t="str">
        <f xml:space="preserve"> IFERROR(Table1[[#This Row],[GP 2015]]/Table1[[#This Row],[Total Assets 2015]], "x")</f>
        <v>x</v>
      </c>
      <c r="AS285" s="3" t="str">
        <f xml:space="preserve"> IFERROR(Table1[[#This Row],[GP 2016]]/Table1[[#This Row],[Total Assets 2016]], "x")</f>
        <v>x</v>
      </c>
      <c r="AT285" s="3" t="str">
        <f xml:space="preserve"> IFERROR(Table1[[#This Row],[GP 2017]]/Table1[[#This Row],[Total Assets 2017]], "x")</f>
        <v>x</v>
      </c>
      <c r="AU285" s="3">
        <f xml:space="preserve"> IFERROR(Table1[[#This Row],[GP 2018]]/Table1[[#This Row],[Total Assets 2018]], "x")</f>
        <v>0.15400599047271682</v>
      </c>
      <c r="AV285" s="3">
        <f xml:space="preserve"> IFERROR(Table1[[#This Row],[GP 2019]]/Table1[[#This Row],[Total Assets 2019]], "x")</f>
        <v>0.14373863109462495</v>
      </c>
      <c r="AW285" s="3">
        <f xml:space="preserve"> IFERROR(Table1[[#This Row],[GP 2020]]/Table1[[#This Row],[Total Assets 2020]], "x")</f>
        <v>0.13097733728618036</v>
      </c>
      <c r="AX285" s="3">
        <f xml:space="preserve"> IFERROR(Table1[[#This Row],[GP 2021]]/Table1[[#This Row],[Total Assets 2021]], "x")</f>
        <v>0.15123985907317666</v>
      </c>
      <c r="AY285" s="3">
        <f xml:space="preserve"> IFERROR(Table1[[#This Row],[GP TTM]]/Table1[[#This Row],[Total Assets TTM]], "x")</f>
        <v>0.14147576256170105</v>
      </c>
      <c r="BA285" s="3" t="str">
        <f xml:space="preserve"> IFERROR(ABS(Table1[[#This Row],[ROA 2013]]-Table1[[#This Row],[ROA 2012]]), "x")</f>
        <v>x</v>
      </c>
      <c r="BB285" s="3" t="str">
        <f xml:space="preserve"> IFERROR(ABS(Table1[[#This Row],[ROA 2014]]-Table1[[#This Row],[ROA 2013]]), "x")</f>
        <v>x</v>
      </c>
      <c r="BC285" s="3" t="str">
        <f xml:space="preserve"> IFERROR(ABS(Table1[[#This Row],[ROA 2015]]-Table1[[#This Row],[ROA 2014]]), "x")</f>
        <v>x</v>
      </c>
      <c r="BD285" s="3" t="str">
        <f xml:space="preserve"> IFERROR(ABS(Table1[[#This Row],[ROA 2016]]-Table1[[#This Row],[ROA 2015]]), "x")</f>
        <v>x</v>
      </c>
      <c r="BE285" s="3" t="str">
        <f xml:space="preserve"> IFERROR(ABS(Table1[[#This Row],[ROA 2017]]-Table1[[#This Row],[ROA 2016]]), "x")</f>
        <v>x</v>
      </c>
      <c r="BF285" s="3" t="str">
        <f xml:space="preserve"> IFERROR(ABS(Table1[[#This Row],[ROA 2018]]-Table1[[#This Row],[ROA 2017]]), "x")</f>
        <v>x</v>
      </c>
      <c r="BG285" s="3">
        <f xml:space="preserve"> IFERROR(ABS(Table1[[#This Row],[ROA 2019]]-Table1[[#This Row],[ROA 2018]]), "x")</f>
        <v>1.0267359378091867E-2</v>
      </c>
      <c r="BH285" s="3">
        <f xml:space="preserve"> IFERROR(ABS(Table1[[#This Row],[ROA 2020]]-Table1[[#This Row],[ROA 2019]]), "x")</f>
        <v>1.2761293808444596E-2</v>
      </c>
      <c r="BI285" s="3">
        <f xml:space="preserve"> IFERROR(ABS(Table1[[#This Row],[ROA 2021]]-Table1[[#This Row],[ROA 2020]]), "x")</f>
        <v>2.0262521786996307E-2</v>
      </c>
      <c r="BJ285" s="3">
        <f xml:space="preserve"> IFERROR(AVERAGE(Table1[[#This Row],[ROA 2013-2012]:[ROA 2021-2020]]), "x")</f>
        <v>1.4430391657844257E-2</v>
      </c>
      <c r="BK285" s="3">
        <f>IFERROR(AVERAGE(Table1[[#This Row],[ROA 2012]:[ROA 2021]]), "x")</f>
        <v>0.14499045448167469</v>
      </c>
      <c r="BN285" s="1">
        <f>SUM(Table1[[#This Row],[B/M Rank]:[ROA Rank]])</f>
        <v>0</v>
      </c>
    </row>
    <row r="286" spans="1:66" x14ac:dyDescent="0.25">
      <c r="A286" s="1" t="s">
        <v>192</v>
      </c>
      <c r="B286" s="1" t="s">
        <v>193</v>
      </c>
      <c r="C286" s="1" t="s">
        <v>194</v>
      </c>
      <c r="D286" s="1" t="s">
        <v>103</v>
      </c>
      <c r="E286" s="1" t="s">
        <v>102</v>
      </c>
      <c r="F286" s="1">
        <v>1600</v>
      </c>
      <c r="G286" s="19"/>
      <c r="H286" s="19"/>
      <c r="I286" s="19"/>
      <c r="J286" s="19"/>
      <c r="K286" s="1"/>
      <c r="L286" s="19"/>
      <c r="M286" s="1">
        <v>2012</v>
      </c>
      <c r="N286" s="15">
        <v>3652</v>
      </c>
      <c r="O286" s="15">
        <v>3159.8</v>
      </c>
      <c r="P286" s="15">
        <v>3064</v>
      </c>
      <c r="Q286" s="15">
        <v>2727.9</v>
      </c>
      <c r="R286" s="15">
        <v>2516.4</v>
      </c>
      <c r="S286" s="15">
        <v>2104.8000000000002</v>
      </c>
      <c r="T286" s="15">
        <v>1958.7</v>
      </c>
      <c r="U286" s="15">
        <v>2045.5</v>
      </c>
      <c r="V286" s="15">
        <v>1799.7</v>
      </c>
      <c r="W286" s="15">
        <v>1898.3</v>
      </c>
      <c r="X286" s="15">
        <v>1689.5</v>
      </c>
      <c r="Z286" s="3">
        <f xml:space="preserve"> IFERROR(AVEDEV(Table1[[#This Row],[GP 2012]:[GP 2021]]) / Table1[[#This Row],[Avg GP]], "x")</f>
        <v>0.21314553237239794</v>
      </c>
      <c r="AA286" s="2">
        <f xml:space="preserve"> IFERROR(AVERAGE(Table1[[#This Row],[GP 2012]:[GP 2021]]), "x")</f>
        <v>2492.71</v>
      </c>
      <c r="AB286" s="11">
        <f>Table1[Equity]/Table1[Market Capital]</f>
        <v>2.7557499999999999</v>
      </c>
      <c r="AC286" s="15">
        <v>77190.7</v>
      </c>
      <c r="AD286" s="15">
        <v>75042.5</v>
      </c>
      <c r="AE286" s="15">
        <v>78536.100000000006</v>
      </c>
      <c r="AF286" s="15">
        <v>74086.600000000006</v>
      </c>
      <c r="AG286" s="15">
        <v>72275.600000000006</v>
      </c>
      <c r="AH286" s="15">
        <v>72018.2</v>
      </c>
      <c r="AI286" s="15">
        <v>72039.199999999997</v>
      </c>
      <c r="AJ286" s="15">
        <v>75151.199999999997</v>
      </c>
      <c r="AK286" s="15">
        <v>76487.600000000006</v>
      </c>
      <c r="AL286" s="15">
        <v>75212.899999999994</v>
      </c>
      <c r="AM286" s="15">
        <v>72355.600000000006</v>
      </c>
      <c r="AN286" s="15">
        <v>4409.2</v>
      </c>
      <c r="AO286" s="3">
        <f xml:space="preserve"> IFERROR(Table1[[#This Row],[GP 2012]]/Table1[[#This Row],[Total Assets 2012]], "x")</f>
        <v>4.7311398912045104E-2</v>
      </c>
      <c r="AP286" s="3">
        <f xml:space="preserve"> IFERROR(Table1[[#This Row],[GP 2013]]/Table1[[#This Row],[Total Assets 2013]], "x")</f>
        <v>4.210680614318553E-2</v>
      </c>
      <c r="AQ286" s="3">
        <f xml:space="preserve"> IFERROR(Table1[[#This Row],[GP 2014]]/Table1[[#This Row],[Total Assets 2014]], "x")</f>
        <v>3.9013905707057005E-2</v>
      </c>
      <c r="AR286" s="3">
        <f xml:space="preserve"> IFERROR(Table1[[#This Row],[GP 2015]]/Table1[[#This Row],[Total Assets 2015]], "x")</f>
        <v>3.6820423666358015E-2</v>
      </c>
      <c r="AS286" s="3">
        <f xml:space="preserve"> IFERROR(Table1[[#This Row],[GP 2016]]/Table1[[#This Row],[Total Assets 2016]], "x")</f>
        <v>3.4816729297300883E-2</v>
      </c>
      <c r="AT286" s="3">
        <f xml:space="preserve"> IFERROR(Table1[[#This Row],[GP 2017]]/Table1[[#This Row],[Total Assets 2017]], "x")</f>
        <v>2.9225945663735004E-2</v>
      </c>
      <c r="AU286" s="3">
        <f xml:space="preserve"> IFERROR(Table1[[#This Row],[GP 2018]]/Table1[[#This Row],[Total Assets 2018]], "x")</f>
        <v>2.7189363568723698E-2</v>
      </c>
      <c r="AV286" s="3">
        <f xml:space="preserve"> IFERROR(Table1[[#This Row],[GP 2019]]/Table1[[#This Row],[Total Assets 2019]], "x")</f>
        <v>2.7218460916126425E-2</v>
      </c>
      <c r="AW286" s="3">
        <f xml:space="preserve"> IFERROR(Table1[[#This Row],[GP 2020]]/Table1[[#This Row],[Total Assets 2020]], "x")</f>
        <v>2.3529304096350259E-2</v>
      </c>
      <c r="AX286" s="3">
        <f xml:space="preserve"> IFERROR(Table1[[#This Row],[GP 2021]]/Table1[[#This Row],[Total Assets 2021]], "x")</f>
        <v>2.5239021497642029E-2</v>
      </c>
      <c r="AY286" s="3">
        <f xml:space="preserve"> IFERROR(Table1[[#This Row],[GP TTM]]/Table1[[#This Row],[Total Assets TTM]], "x")</f>
        <v>2.3349954944745118E-2</v>
      </c>
      <c r="BA286" s="3">
        <f xml:space="preserve"> IFERROR(ABS(Table1[[#This Row],[ROA 2013]]-Table1[[#This Row],[ROA 2012]]), "x")</f>
        <v>5.2045927688595742E-3</v>
      </c>
      <c r="BB286" s="3">
        <f xml:space="preserve"> IFERROR(ABS(Table1[[#This Row],[ROA 2014]]-Table1[[#This Row],[ROA 2013]]), "x")</f>
        <v>3.0929004361285248E-3</v>
      </c>
      <c r="BC286" s="3">
        <f xml:space="preserve"> IFERROR(ABS(Table1[[#This Row],[ROA 2015]]-Table1[[#This Row],[ROA 2014]]), "x")</f>
        <v>2.1934820406989894E-3</v>
      </c>
      <c r="BD286" s="3">
        <f xml:space="preserve"> IFERROR(ABS(Table1[[#This Row],[ROA 2016]]-Table1[[#This Row],[ROA 2015]]), "x")</f>
        <v>2.0036943690571324E-3</v>
      </c>
      <c r="BE286" s="3">
        <f xml:space="preserve"> IFERROR(ABS(Table1[[#This Row],[ROA 2017]]-Table1[[#This Row],[ROA 2016]]), "x")</f>
        <v>5.5907836335658788E-3</v>
      </c>
      <c r="BF286" s="3">
        <f xml:space="preserve"> IFERROR(ABS(Table1[[#This Row],[ROA 2018]]-Table1[[#This Row],[ROA 2017]]), "x")</f>
        <v>2.0365820950113064E-3</v>
      </c>
      <c r="BG286" s="3">
        <f xml:space="preserve"> IFERROR(ABS(Table1[[#This Row],[ROA 2019]]-Table1[[#This Row],[ROA 2018]]), "x")</f>
        <v>2.9097347402726875E-5</v>
      </c>
      <c r="BH286" s="3">
        <f xml:space="preserve"> IFERROR(ABS(Table1[[#This Row],[ROA 2020]]-Table1[[#This Row],[ROA 2019]]), "x")</f>
        <v>3.6891568197761661E-3</v>
      </c>
      <c r="BI286" s="3">
        <f xml:space="preserve"> IFERROR(ABS(Table1[[#This Row],[ROA 2021]]-Table1[[#This Row],[ROA 2020]]), "x")</f>
        <v>1.7097174012917701E-3</v>
      </c>
      <c r="BJ286" s="3">
        <f xml:space="preserve"> IFERROR(AVERAGE(Table1[[#This Row],[ROA 2013-2012]:[ROA 2021-2020]]), "x")</f>
        <v>2.8388896568657855E-3</v>
      </c>
      <c r="BK286" s="3">
        <f>IFERROR(AVERAGE(Table1[[#This Row],[ROA 2012]:[ROA 2021]]), "x")</f>
        <v>3.3247135946852392E-2</v>
      </c>
      <c r="BN286" s="1">
        <f>SUM(Table1[[#This Row],[B/M Rank]:[ROA Rank]])</f>
        <v>0</v>
      </c>
    </row>
    <row r="287" spans="1:66" x14ac:dyDescent="0.25">
      <c r="A287" s="1" t="s">
        <v>800</v>
      </c>
      <c r="B287" s="1" t="s">
        <v>801</v>
      </c>
      <c r="C287" s="1" t="s">
        <v>1040</v>
      </c>
      <c r="D287" s="1" t="s">
        <v>130</v>
      </c>
      <c r="E287" s="1" t="s">
        <v>102</v>
      </c>
      <c r="F287" s="1">
        <v>1600</v>
      </c>
      <c r="G287" s="19"/>
      <c r="H287" s="19"/>
      <c r="I287" s="19"/>
      <c r="J287" s="19"/>
      <c r="K287" s="1"/>
      <c r="L287" s="19"/>
      <c r="M287" s="1">
        <v>2012</v>
      </c>
      <c r="N287" s="1">
        <v>82.6</v>
      </c>
      <c r="O287" s="1">
        <v>87.6</v>
      </c>
      <c r="P287" s="1">
        <v>86.6</v>
      </c>
      <c r="Q287" s="1">
        <v>88.3</v>
      </c>
      <c r="R287" s="1">
        <v>85.1</v>
      </c>
      <c r="S287" s="1">
        <v>80.599999999999994</v>
      </c>
      <c r="T287" s="1">
        <v>96.5</v>
      </c>
      <c r="U287" s="1">
        <v>96.6</v>
      </c>
      <c r="V287" s="1">
        <v>74.2</v>
      </c>
      <c r="W287" s="1">
        <v>85</v>
      </c>
      <c r="X287" s="1">
        <v>92.9</v>
      </c>
      <c r="Z287" s="3">
        <f xml:space="preserve"> IFERROR(AVEDEV(Table1[[#This Row],[GP 2012]:[GP 2021]]) / Table1[[#This Row],[Avg GP]], "x")</f>
        <v>5.5729347700150617E-2</v>
      </c>
      <c r="AA287" s="2">
        <f xml:space="preserve"> IFERROR(AVERAGE(Table1[[#This Row],[GP 2012]:[GP 2021]]), "x")</f>
        <v>86.31</v>
      </c>
      <c r="AB287" s="11">
        <f>Table1[Equity]/Table1[Market Capital]</f>
        <v>1.0710625</v>
      </c>
      <c r="AC287" s="15">
        <v>2013.4</v>
      </c>
      <c r="AD287" s="15">
        <v>1879.6</v>
      </c>
      <c r="AE287" s="15">
        <v>1894.7</v>
      </c>
      <c r="AF287" s="15">
        <v>2067.4</v>
      </c>
      <c r="AG287" s="15">
        <v>2278.9</v>
      </c>
      <c r="AH287" s="15">
        <v>2272.3000000000002</v>
      </c>
      <c r="AI287" s="15">
        <v>2720.1</v>
      </c>
      <c r="AJ287" s="15">
        <v>3137.7</v>
      </c>
      <c r="AK287" s="15">
        <v>3122.6</v>
      </c>
      <c r="AL287" s="15">
        <v>3688.1</v>
      </c>
      <c r="AM287" s="15">
        <v>3708.7</v>
      </c>
      <c r="AN287" s="15">
        <v>1713.7</v>
      </c>
      <c r="AO287" s="3">
        <f xml:space="preserve"> IFERROR(Table1[[#This Row],[GP 2012]]/Table1[[#This Row],[Total Assets 2012]], "x")</f>
        <v>4.1025131618158336E-2</v>
      </c>
      <c r="AP287" s="3">
        <f xml:space="preserve"> IFERROR(Table1[[#This Row],[GP 2013]]/Table1[[#This Row],[Total Assets 2013]], "x")</f>
        <v>4.6605660778889127E-2</v>
      </c>
      <c r="AQ287" s="3">
        <f xml:space="preserve"> IFERROR(Table1[[#This Row],[GP 2014]]/Table1[[#This Row],[Total Assets 2014]], "x")</f>
        <v>4.5706444291972341E-2</v>
      </c>
      <c r="AR287" s="3">
        <f xml:space="preserve"> IFERROR(Table1[[#This Row],[GP 2015]]/Table1[[#This Row],[Total Assets 2015]], "x")</f>
        <v>4.2710651059301538E-2</v>
      </c>
      <c r="AS287" s="3">
        <f xml:space="preserve"> IFERROR(Table1[[#This Row],[GP 2016]]/Table1[[#This Row],[Total Assets 2016]], "x")</f>
        <v>3.7342577559348805E-2</v>
      </c>
      <c r="AT287" s="3">
        <f xml:space="preserve"> IFERROR(Table1[[#This Row],[GP 2017]]/Table1[[#This Row],[Total Assets 2017]], "x")</f>
        <v>3.5470668485675302E-2</v>
      </c>
      <c r="AU287" s="3">
        <f xml:space="preserve"> IFERROR(Table1[[#This Row],[GP 2018]]/Table1[[#This Row],[Total Assets 2018]], "x")</f>
        <v>3.5476636888349691E-2</v>
      </c>
      <c r="AV287" s="3">
        <f xml:space="preserve"> IFERROR(Table1[[#This Row],[GP 2019]]/Table1[[#This Row],[Total Assets 2019]], "x")</f>
        <v>3.0786882111100488E-2</v>
      </c>
      <c r="AW287" s="3">
        <f xml:space="preserve"> IFERROR(Table1[[#This Row],[GP 2020]]/Table1[[#This Row],[Total Assets 2020]], "x")</f>
        <v>2.3762249407544997E-2</v>
      </c>
      <c r="AX287" s="3">
        <f xml:space="preserve"> IFERROR(Table1[[#This Row],[GP 2021]]/Table1[[#This Row],[Total Assets 2021]], "x")</f>
        <v>2.3047097421436513E-2</v>
      </c>
      <c r="AY287" s="3">
        <f xml:space="preserve"> IFERROR(Table1[[#This Row],[GP TTM]]/Table1[[#This Row],[Total Assets TTM]], "x")</f>
        <v>2.5049208617574894E-2</v>
      </c>
      <c r="BA287" s="3">
        <f xml:space="preserve"> IFERROR(ABS(Table1[[#This Row],[ROA 2013]]-Table1[[#This Row],[ROA 2012]]), "x")</f>
        <v>5.5805291607307905E-3</v>
      </c>
      <c r="BB287" s="3">
        <f xml:space="preserve"> IFERROR(ABS(Table1[[#This Row],[ROA 2014]]-Table1[[#This Row],[ROA 2013]]), "x")</f>
        <v>8.9921648691678596E-4</v>
      </c>
      <c r="BC287" s="3">
        <f xml:space="preserve"> IFERROR(ABS(Table1[[#This Row],[ROA 2015]]-Table1[[#This Row],[ROA 2014]]), "x")</f>
        <v>2.9957932326708028E-3</v>
      </c>
      <c r="BD287" s="3">
        <f xml:space="preserve"> IFERROR(ABS(Table1[[#This Row],[ROA 2016]]-Table1[[#This Row],[ROA 2015]]), "x")</f>
        <v>5.368073499952733E-3</v>
      </c>
      <c r="BE287" s="3">
        <f xml:space="preserve"> IFERROR(ABS(Table1[[#This Row],[ROA 2017]]-Table1[[#This Row],[ROA 2016]]), "x")</f>
        <v>1.8719090736735028E-3</v>
      </c>
      <c r="BF287" s="3">
        <f xml:space="preserve"> IFERROR(ABS(Table1[[#This Row],[ROA 2018]]-Table1[[#This Row],[ROA 2017]]), "x")</f>
        <v>5.9684026743889174E-6</v>
      </c>
      <c r="BG287" s="3">
        <f xml:space="preserve"> IFERROR(ABS(Table1[[#This Row],[ROA 2019]]-Table1[[#This Row],[ROA 2018]]), "x")</f>
        <v>4.6897547772492033E-3</v>
      </c>
      <c r="BH287" s="3">
        <f xml:space="preserve"> IFERROR(ABS(Table1[[#This Row],[ROA 2020]]-Table1[[#This Row],[ROA 2019]]), "x")</f>
        <v>7.024632703555491E-3</v>
      </c>
      <c r="BI287" s="3">
        <f xml:space="preserve"> IFERROR(ABS(Table1[[#This Row],[ROA 2021]]-Table1[[#This Row],[ROA 2020]]), "x")</f>
        <v>7.1515198610848374E-4</v>
      </c>
      <c r="BJ287" s="3">
        <f xml:space="preserve"> IFERROR(AVERAGE(Table1[[#This Row],[ROA 2013-2012]:[ROA 2021-2020]]), "x")</f>
        <v>3.2390032581702424E-3</v>
      </c>
      <c r="BK287" s="3">
        <f>IFERROR(AVERAGE(Table1[[#This Row],[ROA 2012]:[ROA 2021]]), "x")</f>
        <v>3.6193399962177714E-2</v>
      </c>
      <c r="BN287" s="1">
        <f>SUM(Table1[[#This Row],[B/M Rank]:[ROA Rank]])</f>
        <v>0</v>
      </c>
    </row>
    <row r="288" spans="1:66" x14ac:dyDescent="0.25">
      <c r="A288" s="1" t="s">
        <v>195</v>
      </c>
      <c r="B288" s="1" t="s">
        <v>196</v>
      </c>
      <c r="C288" s="1" t="s">
        <v>1040</v>
      </c>
      <c r="D288" s="1" t="s">
        <v>130</v>
      </c>
      <c r="E288" s="1" t="s">
        <v>102</v>
      </c>
      <c r="F288" s="1">
        <v>1670</v>
      </c>
      <c r="G288" s="19"/>
      <c r="H288" s="19"/>
      <c r="I288" s="19"/>
      <c r="J288" s="19"/>
      <c r="K288" s="1"/>
      <c r="L288" s="19"/>
      <c r="M288" s="1">
        <v>2012</v>
      </c>
      <c r="N288" s="1">
        <v>178.8</v>
      </c>
      <c r="O288" s="1">
        <v>283.2</v>
      </c>
      <c r="P288" s="1">
        <v>460</v>
      </c>
      <c r="Q288" s="1">
        <v>227.1</v>
      </c>
      <c r="R288" s="1">
        <v>226.6</v>
      </c>
      <c r="S288" s="1">
        <v>255.2</v>
      </c>
      <c r="T288" s="1">
        <v>268.3</v>
      </c>
      <c r="U288" s="1">
        <v>284.60000000000002</v>
      </c>
      <c r="V288" s="1">
        <v>343.7</v>
      </c>
      <c r="W288" s="1">
        <v>317.5</v>
      </c>
      <c r="X288" s="1">
        <v>318.10000000000002</v>
      </c>
      <c r="Z288" s="3">
        <f xml:space="preserve"> IFERROR(AVEDEV(Table1[[#This Row],[GP 2012]:[GP 2021]]) / Table1[[#This Row],[Avg GP]], "x")</f>
        <v>0.18826010544815466</v>
      </c>
      <c r="AA288" s="2">
        <f xml:space="preserve"> IFERROR(AVERAGE(Table1[[#This Row],[GP 2012]:[GP 2021]]), "x")</f>
        <v>284.49999999999994</v>
      </c>
      <c r="AB288" s="11">
        <f>Table1[Equity]/Table1[Market Capital]</f>
        <v>1.8904790419161677</v>
      </c>
      <c r="AC288" s="15">
        <v>3800</v>
      </c>
      <c r="AD288" s="15">
        <v>3813.1</v>
      </c>
      <c r="AE288" s="15">
        <v>3734.2</v>
      </c>
      <c r="AF288" s="15">
        <v>3794.2</v>
      </c>
      <c r="AG288" s="15">
        <v>4016.8</v>
      </c>
      <c r="AH288" s="15">
        <v>4634.5</v>
      </c>
      <c r="AI288" s="15">
        <v>5033.3</v>
      </c>
      <c r="AJ288" s="15">
        <v>5647</v>
      </c>
      <c r="AK288" s="15">
        <v>6478</v>
      </c>
      <c r="AL288" s="15">
        <v>7088.6</v>
      </c>
      <c r="AM288" s="15">
        <v>8236.7999999999993</v>
      </c>
      <c r="AN288" s="15">
        <v>3157.1</v>
      </c>
      <c r="AO288" s="3">
        <f xml:space="preserve"> IFERROR(Table1[[#This Row],[GP 2012]]/Table1[[#This Row],[Total Assets 2012]], "x")</f>
        <v>4.7052631578947374E-2</v>
      </c>
      <c r="AP288" s="3">
        <f xml:space="preserve"> IFERROR(Table1[[#This Row],[GP 2013]]/Table1[[#This Row],[Total Assets 2013]], "x")</f>
        <v>7.4270278775799212E-2</v>
      </c>
      <c r="AQ288" s="3">
        <f xml:space="preserve"> IFERROR(Table1[[#This Row],[GP 2014]]/Table1[[#This Row],[Total Assets 2014]], "x")</f>
        <v>0.12318568903647369</v>
      </c>
      <c r="AR288" s="3">
        <f xml:space="preserve"> IFERROR(Table1[[#This Row],[GP 2015]]/Table1[[#This Row],[Total Assets 2015]], "x")</f>
        <v>5.9854514785725579E-2</v>
      </c>
      <c r="AS288" s="3">
        <f xml:space="preserve"> IFERROR(Table1[[#This Row],[GP 2016]]/Table1[[#This Row],[Total Assets 2016]], "x")</f>
        <v>5.6413065126468827E-2</v>
      </c>
      <c r="AT288" s="3">
        <f xml:space="preserve"> IFERROR(Table1[[#This Row],[GP 2017]]/Table1[[#This Row],[Total Assets 2017]], "x")</f>
        <v>5.5065271334556042E-2</v>
      </c>
      <c r="AU288" s="3">
        <f xml:space="preserve"> IFERROR(Table1[[#This Row],[GP 2018]]/Table1[[#This Row],[Total Assets 2018]], "x")</f>
        <v>5.3304988774760101E-2</v>
      </c>
      <c r="AV288" s="3">
        <f xml:space="preserve"> IFERROR(Table1[[#This Row],[GP 2019]]/Table1[[#This Row],[Total Assets 2019]], "x")</f>
        <v>5.0398441650433862E-2</v>
      </c>
      <c r="AW288" s="3">
        <f xml:space="preserve"> IFERROR(Table1[[#This Row],[GP 2020]]/Table1[[#This Row],[Total Assets 2020]], "x")</f>
        <v>5.3056498919419569E-2</v>
      </c>
      <c r="AX288" s="3">
        <f xml:space="preserve"> IFERROR(Table1[[#This Row],[GP 2021]]/Table1[[#This Row],[Total Assets 2021]], "x")</f>
        <v>4.4790226560957026E-2</v>
      </c>
      <c r="AY288" s="3">
        <f xml:space="preserve"> IFERROR(Table1[[#This Row],[GP TTM]]/Table1[[#This Row],[Total Assets TTM]], "x")</f>
        <v>3.8619366744366751E-2</v>
      </c>
      <c r="BA288" s="3">
        <f xml:space="preserve"> IFERROR(ABS(Table1[[#This Row],[ROA 2013]]-Table1[[#This Row],[ROA 2012]]), "x")</f>
        <v>2.7217647196851838E-2</v>
      </c>
      <c r="BB288" s="3">
        <f xml:space="preserve"> IFERROR(ABS(Table1[[#This Row],[ROA 2014]]-Table1[[#This Row],[ROA 2013]]), "x")</f>
        <v>4.8915410260674475E-2</v>
      </c>
      <c r="BC288" s="3">
        <f xml:space="preserve"> IFERROR(ABS(Table1[[#This Row],[ROA 2015]]-Table1[[#This Row],[ROA 2014]]), "x")</f>
        <v>6.3331174250748107E-2</v>
      </c>
      <c r="BD288" s="3">
        <f xml:space="preserve"> IFERROR(ABS(Table1[[#This Row],[ROA 2016]]-Table1[[#This Row],[ROA 2015]]), "x")</f>
        <v>3.4414496592567526E-3</v>
      </c>
      <c r="BE288" s="3">
        <f xml:space="preserve"> IFERROR(ABS(Table1[[#This Row],[ROA 2017]]-Table1[[#This Row],[ROA 2016]]), "x")</f>
        <v>1.3477937919127853E-3</v>
      </c>
      <c r="BF288" s="3">
        <f xml:space="preserve"> IFERROR(ABS(Table1[[#This Row],[ROA 2018]]-Table1[[#This Row],[ROA 2017]]), "x")</f>
        <v>1.7602825597959407E-3</v>
      </c>
      <c r="BG288" s="3">
        <f xml:space="preserve"> IFERROR(ABS(Table1[[#This Row],[ROA 2019]]-Table1[[#This Row],[ROA 2018]]), "x")</f>
        <v>2.9065471243262392E-3</v>
      </c>
      <c r="BH288" s="3">
        <f xml:space="preserve"> IFERROR(ABS(Table1[[#This Row],[ROA 2020]]-Table1[[#This Row],[ROA 2019]]), "x")</f>
        <v>2.6580572689857071E-3</v>
      </c>
      <c r="BI288" s="3">
        <f xml:space="preserve"> IFERROR(ABS(Table1[[#This Row],[ROA 2021]]-Table1[[#This Row],[ROA 2020]]), "x")</f>
        <v>8.2662723584625425E-3</v>
      </c>
      <c r="BJ288" s="3">
        <f xml:space="preserve"> IFERROR(AVERAGE(Table1[[#This Row],[ROA 2013-2012]:[ROA 2021-2020]]), "x")</f>
        <v>1.7760514941223826E-2</v>
      </c>
      <c r="BK288" s="3">
        <f>IFERROR(AVERAGE(Table1[[#This Row],[ROA 2012]:[ROA 2021]]), "x")</f>
        <v>6.1739160654354121E-2</v>
      </c>
      <c r="BN288" s="1">
        <f>SUM(Table1[[#This Row],[B/M Rank]:[ROA Rank]])</f>
        <v>0</v>
      </c>
    </row>
    <row r="289" spans="1:66" x14ac:dyDescent="0.25">
      <c r="A289" s="1" t="s">
        <v>197</v>
      </c>
      <c r="B289" s="1" t="s">
        <v>198</v>
      </c>
      <c r="C289" s="1" t="s">
        <v>1041</v>
      </c>
      <c r="D289" s="1" t="s">
        <v>103</v>
      </c>
      <c r="E289" s="1" t="s">
        <v>102</v>
      </c>
      <c r="F289" s="1">
        <v>1710</v>
      </c>
      <c r="G289" s="19"/>
      <c r="H289" s="19"/>
      <c r="I289" s="19"/>
      <c r="J289" s="19"/>
      <c r="K289" s="1"/>
      <c r="L289" s="19"/>
      <c r="M289" s="1">
        <v>2012</v>
      </c>
      <c r="N289" s="1">
        <v>544</v>
      </c>
      <c r="O289" s="1">
        <v>575</v>
      </c>
      <c r="P289" s="1">
        <v>718</v>
      </c>
      <c r="Q289" s="1">
        <v>822</v>
      </c>
      <c r="R289" s="1">
        <v>952</v>
      </c>
      <c r="S289" s="1">
        <v>765</v>
      </c>
      <c r="T289" s="1">
        <v>753</v>
      </c>
      <c r="U289" s="1">
        <v>737</v>
      </c>
      <c r="V289" s="1">
        <v>413</v>
      </c>
      <c r="W289" s="1">
        <v>696</v>
      </c>
      <c r="X289" s="1">
        <v>689</v>
      </c>
      <c r="Z289" s="3">
        <f xml:space="preserve"> IFERROR(AVEDEV(Table1[[#This Row],[GP 2012]:[GP 2021]]) / Table1[[#This Row],[Avg GP]], "x")</f>
        <v>0.16114695340501792</v>
      </c>
      <c r="AA289" s="2">
        <f xml:space="preserve"> IFERROR(AVERAGE(Table1[[#This Row],[GP 2012]:[GP 2021]]), "x")</f>
        <v>697.5</v>
      </c>
      <c r="AB289" s="11">
        <f>Table1[Equity]/Table1[Market Capital]</f>
        <v>1.831578947368421</v>
      </c>
      <c r="AC289" s="15">
        <v>45750</v>
      </c>
      <c r="AD289" s="15">
        <v>42981</v>
      </c>
      <c r="AE289" s="15">
        <v>49557</v>
      </c>
      <c r="AF289" s="15">
        <v>51948</v>
      </c>
      <c r="AG289" s="15">
        <v>47708</v>
      </c>
      <c r="AH289" s="15">
        <v>41908</v>
      </c>
      <c r="AI289" s="15">
        <v>42687</v>
      </c>
      <c r="AJ289" s="15">
        <v>41137</v>
      </c>
      <c r="AK289" s="15">
        <v>45478</v>
      </c>
      <c r="AL289" s="15">
        <v>48728</v>
      </c>
      <c r="AM289" s="15">
        <v>48997</v>
      </c>
      <c r="AN289" s="15">
        <v>3132</v>
      </c>
      <c r="AO289" s="3">
        <f xml:space="preserve"> IFERROR(Table1[[#This Row],[GP 2012]]/Table1[[#This Row],[Total Assets 2012]], "x")</f>
        <v>1.1890710382513662E-2</v>
      </c>
      <c r="AP289" s="3">
        <f xml:space="preserve"> IFERROR(Table1[[#This Row],[GP 2013]]/Table1[[#This Row],[Total Assets 2013]], "x")</f>
        <v>1.3378004234429166E-2</v>
      </c>
      <c r="AQ289" s="3">
        <f xml:space="preserve"> IFERROR(Table1[[#This Row],[GP 2014]]/Table1[[#This Row],[Total Assets 2014]], "x")</f>
        <v>1.4488366931008738E-2</v>
      </c>
      <c r="AR289" s="3">
        <f xml:space="preserve"> IFERROR(Table1[[#This Row],[GP 2015]]/Table1[[#This Row],[Total Assets 2015]], "x")</f>
        <v>1.5823515823515825E-2</v>
      </c>
      <c r="AS289" s="3">
        <f xml:space="preserve"> IFERROR(Table1[[#This Row],[GP 2016]]/Table1[[#This Row],[Total Assets 2016]], "x")</f>
        <v>1.9954724574494844E-2</v>
      </c>
      <c r="AT289" s="3">
        <f xml:space="preserve"> IFERROR(Table1[[#This Row],[GP 2017]]/Table1[[#This Row],[Total Assets 2017]], "x")</f>
        <v>1.8254271260857116E-2</v>
      </c>
      <c r="AU289" s="3">
        <f xml:space="preserve"> IFERROR(Table1[[#This Row],[GP 2018]]/Table1[[#This Row],[Total Assets 2018]], "x")</f>
        <v>1.764003092276337E-2</v>
      </c>
      <c r="AV289" s="3">
        <f xml:space="preserve"> IFERROR(Table1[[#This Row],[GP 2019]]/Table1[[#This Row],[Total Assets 2019]], "x")</f>
        <v>1.791574494980188E-2</v>
      </c>
      <c r="AW289" s="3">
        <f xml:space="preserve"> IFERROR(Table1[[#This Row],[GP 2020]]/Table1[[#This Row],[Total Assets 2020]], "x")</f>
        <v>9.0813140419543515E-3</v>
      </c>
      <c r="AX289" s="3">
        <f xml:space="preserve"> IFERROR(Table1[[#This Row],[GP 2021]]/Table1[[#This Row],[Total Assets 2021]], "x")</f>
        <v>1.4283368904941716E-2</v>
      </c>
      <c r="AY289" s="3">
        <f xml:space="preserve"> IFERROR(Table1[[#This Row],[GP TTM]]/Table1[[#This Row],[Total Assets TTM]], "x")</f>
        <v>1.4062085433802069E-2</v>
      </c>
      <c r="BA289" s="3">
        <f xml:space="preserve"> IFERROR(ABS(Table1[[#This Row],[ROA 2013]]-Table1[[#This Row],[ROA 2012]]), "x")</f>
        <v>1.4872938519155041E-3</v>
      </c>
      <c r="BB289" s="3">
        <f xml:space="preserve"> IFERROR(ABS(Table1[[#This Row],[ROA 2014]]-Table1[[#This Row],[ROA 2013]]), "x")</f>
        <v>1.110362696579572E-3</v>
      </c>
      <c r="BC289" s="3">
        <f xml:space="preserve"> IFERROR(ABS(Table1[[#This Row],[ROA 2015]]-Table1[[#This Row],[ROA 2014]]), "x")</f>
        <v>1.3351488925070869E-3</v>
      </c>
      <c r="BD289" s="3">
        <f xml:space="preserve"> IFERROR(ABS(Table1[[#This Row],[ROA 2016]]-Table1[[#This Row],[ROA 2015]]), "x")</f>
        <v>4.1312087509790194E-3</v>
      </c>
      <c r="BE289" s="3">
        <f xml:space="preserve"> IFERROR(ABS(Table1[[#This Row],[ROA 2017]]-Table1[[#This Row],[ROA 2016]]), "x")</f>
        <v>1.700453313637728E-3</v>
      </c>
      <c r="BF289" s="3">
        <f xml:space="preserve"> IFERROR(ABS(Table1[[#This Row],[ROA 2018]]-Table1[[#This Row],[ROA 2017]]), "x")</f>
        <v>6.1424033809374598E-4</v>
      </c>
      <c r="BG289" s="3">
        <f xml:space="preserve"> IFERROR(ABS(Table1[[#This Row],[ROA 2019]]-Table1[[#This Row],[ROA 2018]]), "x")</f>
        <v>2.7571402703851014E-4</v>
      </c>
      <c r="BH289" s="3">
        <f xml:space="preserve"> IFERROR(ABS(Table1[[#This Row],[ROA 2020]]-Table1[[#This Row],[ROA 2019]]), "x")</f>
        <v>8.8344309078475288E-3</v>
      </c>
      <c r="BI289" s="3">
        <f xml:space="preserve"> IFERROR(ABS(Table1[[#This Row],[ROA 2021]]-Table1[[#This Row],[ROA 2020]]), "x")</f>
        <v>5.202054862987365E-3</v>
      </c>
      <c r="BJ289" s="3">
        <f xml:space="preserve"> IFERROR(AVERAGE(Table1[[#This Row],[ROA 2013-2012]:[ROA 2021-2020]]), "x")</f>
        <v>2.7434341823984513E-3</v>
      </c>
      <c r="BK289" s="3">
        <f>IFERROR(AVERAGE(Table1[[#This Row],[ROA 2012]:[ROA 2021]]), "x")</f>
        <v>1.5271005202628068E-2</v>
      </c>
      <c r="BN289" s="1">
        <f>SUM(Table1[[#This Row],[B/M Rank]:[ROA Rank]])</f>
        <v>0</v>
      </c>
    </row>
    <row r="290" spans="1:66" x14ac:dyDescent="0.25">
      <c r="A290" s="1" t="s">
        <v>677</v>
      </c>
      <c r="B290" s="1" t="s">
        <v>678</v>
      </c>
      <c r="C290" s="1" t="s">
        <v>161</v>
      </c>
      <c r="D290" s="1" t="s">
        <v>110</v>
      </c>
      <c r="E290" s="1" t="s">
        <v>102</v>
      </c>
      <c r="F290" s="1">
        <v>1790</v>
      </c>
      <c r="G290" s="19"/>
      <c r="H290" s="19"/>
      <c r="I290" s="19"/>
      <c r="J290" s="19"/>
      <c r="K290" s="1"/>
      <c r="L290" s="19"/>
      <c r="M290" s="1">
        <v>2012</v>
      </c>
      <c r="O290" s="1">
        <v>77.099999999999994</v>
      </c>
      <c r="P290" s="1">
        <v>118.8</v>
      </c>
      <c r="Q290" s="1">
        <v>155.4</v>
      </c>
      <c r="R290" s="1">
        <v>151.6</v>
      </c>
      <c r="S290" s="1">
        <v>54.7</v>
      </c>
      <c r="T290" s="1">
        <v>162.30000000000001</v>
      </c>
      <c r="U290" s="1">
        <v>167.2</v>
      </c>
      <c r="V290" s="1">
        <v>102.9</v>
      </c>
      <c r="W290" s="1">
        <v>167</v>
      </c>
      <c r="X290" s="1">
        <v>252.9</v>
      </c>
      <c r="Z290" s="3">
        <f xml:space="preserve"> IFERROR(AVEDEV(Table1[[#This Row],[GP 2012]:[GP 2021]]) / Table1[[#This Row],[Avg GP]], "x")</f>
        <v>0.27782579467972729</v>
      </c>
      <c r="AA290" s="2">
        <f xml:space="preserve"> IFERROR(AVERAGE(Table1[[#This Row],[GP 2012]:[GP 2021]]), "x")</f>
        <v>128.55555555555554</v>
      </c>
      <c r="AB290" s="11">
        <f>Table1[Equity]/Table1[Market Capital]</f>
        <v>0.69960893854748596</v>
      </c>
      <c r="AD290" s="1">
        <v>726.7</v>
      </c>
      <c r="AE290" s="1">
        <v>916.1</v>
      </c>
      <c r="AF290" s="15">
        <v>1220.8</v>
      </c>
      <c r="AG290" s="15">
        <v>1344.7</v>
      </c>
      <c r="AH290" s="15">
        <v>1436.7</v>
      </c>
      <c r="AI290" s="15">
        <v>1530.4</v>
      </c>
      <c r="AJ290" s="15">
        <v>1784.1</v>
      </c>
      <c r="AK290" s="15">
        <v>1853.5</v>
      </c>
      <c r="AL290" s="15">
        <v>2390</v>
      </c>
      <c r="AM290" s="15">
        <v>3746.3</v>
      </c>
      <c r="AN290" s="15">
        <v>1252.3</v>
      </c>
      <c r="AO290" s="3" t="str">
        <f xml:space="preserve"> IFERROR(Table1[[#This Row],[GP 2012]]/Table1[[#This Row],[Total Assets 2012]], "x")</f>
        <v>x</v>
      </c>
      <c r="AP290" s="3">
        <f xml:space="preserve"> IFERROR(Table1[[#This Row],[GP 2013]]/Table1[[#This Row],[Total Assets 2013]], "x")</f>
        <v>0.10609605063987888</v>
      </c>
      <c r="AQ290" s="3">
        <f xml:space="preserve"> IFERROR(Table1[[#This Row],[GP 2014]]/Table1[[#This Row],[Total Assets 2014]], "x")</f>
        <v>0.12968016592075102</v>
      </c>
      <c r="AR290" s="3">
        <f xml:space="preserve"> IFERROR(Table1[[#This Row],[GP 2015]]/Table1[[#This Row],[Total Assets 2015]], "x")</f>
        <v>0.12729357798165139</v>
      </c>
      <c r="AS290" s="3">
        <f xml:space="preserve"> IFERROR(Table1[[#This Row],[GP 2016]]/Table1[[#This Row],[Total Assets 2016]], "x")</f>
        <v>0.11273890087008254</v>
      </c>
      <c r="AT290" s="3">
        <f xml:space="preserve"> IFERROR(Table1[[#This Row],[GP 2017]]/Table1[[#This Row],[Total Assets 2017]], "x")</f>
        <v>3.8073362566993806E-2</v>
      </c>
      <c r="AU290" s="3">
        <f xml:space="preserve"> IFERROR(Table1[[#This Row],[GP 2018]]/Table1[[#This Row],[Total Assets 2018]], "x")</f>
        <v>0.10605070569785677</v>
      </c>
      <c r="AV290" s="3">
        <f xml:space="preserve"> IFERROR(Table1[[#This Row],[GP 2019]]/Table1[[#This Row],[Total Assets 2019]], "x")</f>
        <v>9.3716719914802973E-2</v>
      </c>
      <c r="AW290" s="3">
        <f xml:space="preserve"> IFERROR(Table1[[#This Row],[GP 2020]]/Table1[[#This Row],[Total Assets 2020]], "x")</f>
        <v>5.5516590234691125E-2</v>
      </c>
      <c r="AX290" s="3">
        <f xml:space="preserve"> IFERROR(Table1[[#This Row],[GP 2021]]/Table1[[#This Row],[Total Assets 2021]], "x")</f>
        <v>6.9874476987447698E-2</v>
      </c>
      <c r="AY290" s="3">
        <f xml:space="preserve"> IFERROR(Table1[[#This Row],[GP TTM]]/Table1[[#This Row],[Total Assets TTM]], "x")</f>
        <v>6.7506606518431517E-2</v>
      </c>
      <c r="BA290" s="3" t="str">
        <f xml:space="preserve"> IFERROR(ABS(Table1[[#This Row],[ROA 2013]]-Table1[[#This Row],[ROA 2012]]), "x")</f>
        <v>x</v>
      </c>
      <c r="BB290" s="3">
        <f xml:space="preserve"> IFERROR(ABS(Table1[[#This Row],[ROA 2014]]-Table1[[#This Row],[ROA 2013]]), "x")</f>
        <v>2.3584115280872134E-2</v>
      </c>
      <c r="BC290" s="3">
        <f xml:space="preserve"> IFERROR(ABS(Table1[[#This Row],[ROA 2015]]-Table1[[#This Row],[ROA 2014]]), "x")</f>
        <v>2.386587939099627E-3</v>
      </c>
      <c r="BD290" s="3">
        <f xml:space="preserve"> IFERROR(ABS(Table1[[#This Row],[ROA 2016]]-Table1[[#This Row],[ROA 2015]]), "x")</f>
        <v>1.4554677111568853E-2</v>
      </c>
      <c r="BE290" s="3">
        <f xml:space="preserve"> IFERROR(ABS(Table1[[#This Row],[ROA 2017]]-Table1[[#This Row],[ROA 2016]]), "x")</f>
        <v>7.4665538303088724E-2</v>
      </c>
      <c r="BF290" s="3">
        <f xml:space="preserve"> IFERROR(ABS(Table1[[#This Row],[ROA 2018]]-Table1[[#This Row],[ROA 2017]]), "x")</f>
        <v>6.7977343130862955E-2</v>
      </c>
      <c r="BG290" s="3">
        <f xml:space="preserve"> IFERROR(ABS(Table1[[#This Row],[ROA 2019]]-Table1[[#This Row],[ROA 2018]]), "x")</f>
        <v>1.2333985783053794E-2</v>
      </c>
      <c r="BH290" s="3">
        <f xml:space="preserve"> IFERROR(ABS(Table1[[#This Row],[ROA 2020]]-Table1[[#This Row],[ROA 2019]]), "x")</f>
        <v>3.8200129680111848E-2</v>
      </c>
      <c r="BI290" s="3">
        <f xml:space="preserve"> IFERROR(ABS(Table1[[#This Row],[ROA 2021]]-Table1[[#This Row],[ROA 2020]]), "x")</f>
        <v>1.4357886752756573E-2</v>
      </c>
      <c r="BJ290" s="3">
        <f xml:space="preserve"> IFERROR(AVERAGE(Table1[[#This Row],[ROA 2013-2012]:[ROA 2021-2020]]), "x")</f>
        <v>3.100753299767681E-2</v>
      </c>
      <c r="BK290" s="3">
        <f>IFERROR(AVERAGE(Table1[[#This Row],[ROA 2012]:[ROA 2021]]), "x")</f>
        <v>9.3226727868239587E-2</v>
      </c>
      <c r="BN290" s="1">
        <f>SUM(Table1[[#This Row],[B/M Rank]:[ROA Rank]])</f>
        <v>0</v>
      </c>
    </row>
    <row r="291" spans="1:66" x14ac:dyDescent="0.25">
      <c r="A291" s="1" t="s">
        <v>199</v>
      </c>
      <c r="B291" s="1" t="s">
        <v>200</v>
      </c>
      <c r="C291" s="1" t="s">
        <v>201</v>
      </c>
      <c r="D291" s="1" t="s">
        <v>110</v>
      </c>
      <c r="E291" s="1" t="s">
        <v>102</v>
      </c>
      <c r="F291" s="1">
        <v>1810</v>
      </c>
      <c r="G291" s="19"/>
      <c r="H291" s="19"/>
      <c r="I291" s="19"/>
      <c r="J291" s="19"/>
      <c r="K291" s="1"/>
      <c r="L291" s="19"/>
      <c r="M291" s="1">
        <v>2016</v>
      </c>
      <c r="R291" s="1">
        <v>52</v>
      </c>
      <c r="S291" s="1">
        <v>97.1</v>
      </c>
      <c r="T291" s="1">
        <v>211.5</v>
      </c>
      <c r="U291" s="1">
        <v>340</v>
      </c>
      <c r="V291" s="1">
        <v>391.5</v>
      </c>
      <c r="W291" s="1">
        <v>430.2</v>
      </c>
      <c r="X291" s="1">
        <v>446.5</v>
      </c>
      <c r="Z291" s="3">
        <f xml:space="preserve"> IFERROR(AVEDEV(Table1[[#This Row],[GP 2012]:[GP 2021]]) / Table1[[#This Row],[Avg GP]], "x")</f>
        <v>0.52624318465479869</v>
      </c>
      <c r="AA291" s="2">
        <f xml:space="preserve"> IFERROR(AVERAGE(Table1[[#This Row],[GP 2012]:[GP 2021]]), "x")</f>
        <v>253.71666666666667</v>
      </c>
      <c r="AB291" s="11">
        <f>Table1[Equity]/Table1[Market Capital]</f>
        <v>0.10624309392265194</v>
      </c>
      <c r="AG291" s="15">
        <v>1008.4</v>
      </c>
      <c r="AH291" s="1">
        <v>940.4</v>
      </c>
      <c r="AI291" s="1">
        <v>948.2</v>
      </c>
      <c r="AJ291" s="1">
        <v>958.9</v>
      </c>
      <c r="AK291" s="15">
        <v>1063.4000000000001</v>
      </c>
      <c r="AL291" s="15">
        <v>1546.7</v>
      </c>
      <c r="AM291" s="15">
        <v>1432</v>
      </c>
      <c r="AN291" s="1">
        <v>192.3</v>
      </c>
      <c r="AO291" s="3" t="str">
        <f xml:space="preserve"> IFERROR(Table1[[#This Row],[GP 2012]]/Table1[[#This Row],[Total Assets 2012]], "x")</f>
        <v>x</v>
      </c>
      <c r="AP291" s="3" t="str">
        <f xml:space="preserve"> IFERROR(Table1[[#This Row],[GP 2013]]/Table1[[#This Row],[Total Assets 2013]], "x")</f>
        <v>x</v>
      </c>
      <c r="AQ291" s="3" t="str">
        <f xml:space="preserve"> IFERROR(Table1[[#This Row],[GP 2014]]/Table1[[#This Row],[Total Assets 2014]], "x")</f>
        <v>x</v>
      </c>
      <c r="AR291" s="3" t="str">
        <f xml:space="preserve"> IFERROR(Table1[[#This Row],[GP 2015]]/Table1[[#This Row],[Total Assets 2015]], "x")</f>
        <v>x</v>
      </c>
      <c r="AS291" s="3">
        <f xml:space="preserve"> IFERROR(Table1[[#This Row],[GP 2016]]/Table1[[#This Row],[Total Assets 2016]], "x")</f>
        <v>5.1566838556128522E-2</v>
      </c>
      <c r="AT291" s="3">
        <f xml:space="preserve"> IFERROR(Table1[[#This Row],[GP 2017]]/Table1[[#This Row],[Total Assets 2017]], "x")</f>
        <v>0.10325393449595917</v>
      </c>
      <c r="AU291" s="3">
        <f xml:space="preserve"> IFERROR(Table1[[#This Row],[GP 2018]]/Table1[[#This Row],[Total Assets 2018]], "x")</f>
        <v>0.22305420797300146</v>
      </c>
      <c r="AV291" s="3">
        <f xml:space="preserve"> IFERROR(Table1[[#This Row],[GP 2019]]/Table1[[#This Row],[Total Assets 2019]], "x")</f>
        <v>0.35457294816977786</v>
      </c>
      <c r="AW291" s="3">
        <f xml:space="preserve"> IFERROR(Table1[[#This Row],[GP 2020]]/Table1[[#This Row],[Total Assets 2020]], "x")</f>
        <v>0.36815873612939626</v>
      </c>
      <c r="AX291" s="3">
        <f xml:space="preserve"> IFERROR(Table1[[#This Row],[GP 2021]]/Table1[[#This Row],[Total Assets 2021]], "x")</f>
        <v>0.27814055731557508</v>
      </c>
      <c r="AY291" s="3">
        <f xml:space="preserve"> IFERROR(Table1[[#This Row],[GP TTM]]/Table1[[#This Row],[Total Assets TTM]], "x")</f>
        <v>0.31180167597765363</v>
      </c>
      <c r="BA291" s="3" t="str">
        <f xml:space="preserve"> IFERROR(ABS(Table1[[#This Row],[ROA 2013]]-Table1[[#This Row],[ROA 2012]]), "x")</f>
        <v>x</v>
      </c>
      <c r="BB291" s="3" t="str">
        <f xml:space="preserve"> IFERROR(ABS(Table1[[#This Row],[ROA 2014]]-Table1[[#This Row],[ROA 2013]]), "x")</f>
        <v>x</v>
      </c>
      <c r="BC291" s="3" t="str">
        <f xml:space="preserve"> IFERROR(ABS(Table1[[#This Row],[ROA 2015]]-Table1[[#This Row],[ROA 2014]]), "x")</f>
        <v>x</v>
      </c>
      <c r="BD291" s="3" t="str">
        <f xml:space="preserve"> IFERROR(ABS(Table1[[#This Row],[ROA 2016]]-Table1[[#This Row],[ROA 2015]]), "x")</f>
        <v>x</v>
      </c>
      <c r="BE291" s="3">
        <f xml:space="preserve"> IFERROR(ABS(Table1[[#This Row],[ROA 2017]]-Table1[[#This Row],[ROA 2016]]), "x")</f>
        <v>5.1687095939830646E-2</v>
      </c>
      <c r="BF291" s="3">
        <f xml:space="preserve"> IFERROR(ABS(Table1[[#This Row],[ROA 2018]]-Table1[[#This Row],[ROA 2017]]), "x")</f>
        <v>0.11980027347704229</v>
      </c>
      <c r="BG291" s="3">
        <f xml:space="preserve"> IFERROR(ABS(Table1[[#This Row],[ROA 2019]]-Table1[[#This Row],[ROA 2018]]), "x")</f>
        <v>0.1315187401967764</v>
      </c>
      <c r="BH291" s="3">
        <f xml:space="preserve"> IFERROR(ABS(Table1[[#This Row],[ROA 2020]]-Table1[[#This Row],[ROA 2019]]), "x")</f>
        <v>1.3585787959618401E-2</v>
      </c>
      <c r="BI291" s="3">
        <f xml:space="preserve"> IFERROR(ABS(Table1[[#This Row],[ROA 2021]]-Table1[[#This Row],[ROA 2020]]), "x")</f>
        <v>9.0018178813821181E-2</v>
      </c>
      <c r="BJ291" s="3">
        <f xml:space="preserve"> IFERROR(AVERAGE(Table1[[#This Row],[ROA 2013-2012]:[ROA 2021-2020]]), "x")</f>
        <v>8.1322015277417781E-2</v>
      </c>
      <c r="BK291" s="3">
        <f>IFERROR(AVERAGE(Table1[[#This Row],[ROA 2012]:[ROA 2021]]), "x")</f>
        <v>0.22979120377330639</v>
      </c>
      <c r="BN291" s="1">
        <f>SUM(Table1[[#This Row],[B/M Rank]:[ROA Rank]])</f>
        <v>0</v>
      </c>
    </row>
    <row r="292" spans="1:66" x14ac:dyDescent="0.25">
      <c r="A292" s="1" t="s">
        <v>780</v>
      </c>
      <c r="B292" s="1" t="s">
        <v>781</v>
      </c>
      <c r="C292" s="1" t="s">
        <v>429</v>
      </c>
      <c r="D292" s="1" t="s">
        <v>116</v>
      </c>
      <c r="E292" s="1" t="s">
        <v>102</v>
      </c>
      <c r="F292" s="1">
        <v>1810</v>
      </c>
      <c r="G292" s="19"/>
      <c r="H292" s="19"/>
      <c r="I292" s="19"/>
      <c r="J292" s="19"/>
      <c r="K292" s="1"/>
      <c r="L292" s="19"/>
      <c r="M292" s="1">
        <v>2012</v>
      </c>
      <c r="N292" s="1">
        <v>498.7</v>
      </c>
      <c r="O292" s="1">
        <v>538.1</v>
      </c>
      <c r="P292" s="1">
        <v>464</v>
      </c>
      <c r="Q292" s="1">
        <v>504.7</v>
      </c>
      <c r="R292" s="1">
        <v>467</v>
      </c>
      <c r="S292" s="1">
        <v>447.8</v>
      </c>
      <c r="T292" s="1">
        <v>482.7</v>
      </c>
      <c r="U292" s="1">
        <v>507.6</v>
      </c>
      <c r="V292" s="1">
        <v>498.6</v>
      </c>
      <c r="W292" s="1">
        <v>573.1</v>
      </c>
      <c r="X292" s="1">
        <v>550.79999999999995</v>
      </c>
      <c r="Z292" s="3">
        <f xml:space="preserve"> IFERROR(AVEDEV(Table1[[#This Row],[GP 2012]:[GP 2021]]) / Table1[[#This Row],[Avg GP]], "x")</f>
        <v>5.2754751821447926E-2</v>
      </c>
      <c r="AA292" s="2">
        <f xml:space="preserve"> IFERROR(AVERAGE(Table1[[#This Row],[GP 2012]:[GP 2021]]), "x")</f>
        <v>498.23</v>
      </c>
      <c r="AB292" s="11">
        <f>Table1[Equity]/Table1[Market Capital]</f>
        <v>0.38314917127071824</v>
      </c>
      <c r="AC292" s="15">
        <v>1700.8</v>
      </c>
      <c r="AD292" s="15">
        <v>1640.2</v>
      </c>
      <c r="AE292" s="15">
        <v>1671</v>
      </c>
      <c r="AF292" s="15">
        <v>1613</v>
      </c>
      <c r="AG292" s="15">
        <v>1541.8</v>
      </c>
      <c r="AH292" s="15">
        <v>1674.2</v>
      </c>
      <c r="AI292" s="15">
        <v>1681.2</v>
      </c>
      <c r="AJ292" s="15">
        <v>2042.9</v>
      </c>
      <c r="AK292" s="15">
        <v>2680.2</v>
      </c>
      <c r="AL292" s="15">
        <v>4792.6000000000004</v>
      </c>
      <c r="AM292" s="15">
        <v>4885.1000000000004</v>
      </c>
      <c r="AN292" s="1">
        <v>693.5</v>
      </c>
      <c r="AO292" s="3">
        <f xml:space="preserve"> IFERROR(Table1[[#This Row],[GP 2012]]/Table1[[#This Row],[Total Assets 2012]], "x")</f>
        <v>0.29321495766698025</v>
      </c>
      <c r="AP292" s="3">
        <f xml:space="preserve"> IFERROR(Table1[[#This Row],[GP 2013]]/Table1[[#This Row],[Total Assets 2013]], "x")</f>
        <v>0.32806974759175711</v>
      </c>
      <c r="AQ292" s="3">
        <f xml:space="preserve"> IFERROR(Table1[[#This Row],[GP 2014]]/Table1[[#This Row],[Total Assets 2014]], "x")</f>
        <v>0.27767803710353084</v>
      </c>
      <c r="AR292" s="3">
        <f xml:space="preserve"> IFERROR(Table1[[#This Row],[GP 2015]]/Table1[[#This Row],[Total Assets 2015]], "x")</f>
        <v>0.3128952262864228</v>
      </c>
      <c r="AS292" s="3">
        <f xml:space="preserve"> IFERROR(Table1[[#This Row],[GP 2016]]/Table1[[#This Row],[Total Assets 2016]], "x")</f>
        <v>0.30289272279154233</v>
      </c>
      <c r="AT292" s="3">
        <f xml:space="preserve"> IFERROR(Table1[[#This Row],[GP 2017]]/Table1[[#This Row],[Total Assets 2017]], "x")</f>
        <v>0.26747103094015051</v>
      </c>
      <c r="AU292" s="3">
        <f xml:space="preserve"> IFERROR(Table1[[#This Row],[GP 2018]]/Table1[[#This Row],[Total Assets 2018]], "x")</f>
        <v>0.28711634546752318</v>
      </c>
      <c r="AV292" s="3">
        <f xml:space="preserve"> IFERROR(Table1[[#This Row],[GP 2019]]/Table1[[#This Row],[Total Assets 2019]], "x")</f>
        <v>0.24847031181164031</v>
      </c>
      <c r="AW292" s="3">
        <f xml:space="preserve"> IFERROR(Table1[[#This Row],[GP 2020]]/Table1[[#This Row],[Total Assets 2020]], "x")</f>
        <v>0.18603089321692412</v>
      </c>
      <c r="AX292" s="3">
        <f xml:space="preserve"> IFERROR(Table1[[#This Row],[GP 2021]]/Table1[[#This Row],[Total Assets 2021]], "x")</f>
        <v>0.11958018612026874</v>
      </c>
      <c r="AY292" s="3">
        <f xml:space="preserve"> IFERROR(Table1[[#This Row],[GP TTM]]/Table1[[#This Row],[Total Assets TTM]], "x")</f>
        <v>0.1127510184028986</v>
      </c>
      <c r="BA292" s="3">
        <f xml:space="preserve"> IFERROR(ABS(Table1[[#This Row],[ROA 2013]]-Table1[[#This Row],[ROA 2012]]), "x")</f>
        <v>3.4854789924776863E-2</v>
      </c>
      <c r="BB292" s="3">
        <f xml:space="preserve"> IFERROR(ABS(Table1[[#This Row],[ROA 2014]]-Table1[[#This Row],[ROA 2013]]), "x")</f>
        <v>5.0391710488226271E-2</v>
      </c>
      <c r="BC292" s="3">
        <f xml:space="preserve"> IFERROR(ABS(Table1[[#This Row],[ROA 2015]]-Table1[[#This Row],[ROA 2014]]), "x")</f>
        <v>3.5217189182891961E-2</v>
      </c>
      <c r="BD292" s="3">
        <f xml:space="preserve"> IFERROR(ABS(Table1[[#This Row],[ROA 2016]]-Table1[[#This Row],[ROA 2015]]), "x")</f>
        <v>1.0002503494880466E-2</v>
      </c>
      <c r="BE292" s="3">
        <f xml:space="preserve"> IFERROR(ABS(Table1[[#This Row],[ROA 2017]]-Table1[[#This Row],[ROA 2016]]), "x")</f>
        <v>3.5421691851391823E-2</v>
      </c>
      <c r="BF292" s="3">
        <f xml:space="preserve"> IFERROR(ABS(Table1[[#This Row],[ROA 2018]]-Table1[[#This Row],[ROA 2017]]), "x")</f>
        <v>1.964531452737267E-2</v>
      </c>
      <c r="BG292" s="3">
        <f xml:space="preserve"> IFERROR(ABS(Table1[[#This Row],[ROA 2019]]-Table1[[#This Row],[ROA 2018]]), "x")</f>
        <v>3.8646033655882872E-2</v>
      </c>
      <c r="BH292" s="3">
        <f xml:space="preserve"> IFERROR(ABS(Table1[[#This Row],[ROA 2020]]-Table1[[#This Row],[ROA 2019]]), "x")</f>
        <v>6.2439418594716189E-2</v>
      </c>
      <c r="BI292" s="3">
        <f xml:space="preserve"> IFERROR(ABS(Table1[[#This Row],[ROA 2021]]-Table1[[#This Row],[ROA 2020]]), "x")</f>
        <v>6.6450707096655376E-2</v>
      </c>
      <c r="BJ292" s="3">
        <f xml:space="preserve"> IFERROR(AVERAGE(Table1[[#This Row],[ROA 2013-2012]:[ROA 2021-2020]]), "x")</f>
        <v>3.9229928757421609E-2</v>
      </c>
      <c r="BK292" s="3">
        <f>IFERROR(AVERAGE(Table1[[#This Row],[ROA 2012]:[ROA 2021]]), "x")</f>
        <v>0.26234194589967397</v>
      </c>
      <c r="BN292" s="1">
        <f>SUM(Table1[[#This Row],[B/M Rank]:[ROA Rank]])</f>
        <v>0</v>
      </c>
    </row>
    <row r="293" spans="1:66" x14ac:dyDescent="0.25">
      <c r="A293" s="1" t="s">
        <v>202</v>
      </c>
      <c r="B293" s="1" t="s">
        <v>203</v>
      </c>
      <c r="C293" s="1" t="s">
        <v>109</v>
      </c>
      <c r="D293" s="1" t="s">
        <v>110</v>
      </c>
      <c r="E293" s="1" t="s">
        <v>102</v>
      </c>
      <c r="F293" s="1">
        <v>1830</v>
      </c>
      <c r="G293" s="19"/>
      <c r="H293" s="19"/>
      <c r="I293" s="19"/>
      <c r="J293" s="19"/>
      <c r="K293" s="1"/>
      <c r="L293" s="19"/>
      <c r="M293" s="1">
        <v>2012</v>
      </c>
      <c r="N293" s="1">
        <v>14.7</v>
      </c>
      <c r="O293" s="1">
        <v>15.4</v>
      </c>
      <c r="P293" s="1">
        <v>19.5</v>
      </c>
      <c r="Q293" s="1">
        <v>22.8</v>
      </c>
      <c r="R293" s="1">
        <v>29.6</v>
      </c>
      <c r="S293" s="1">
        <v>44.6</v>
      </c>
      <c r="T293" s="1">
        <v>47.7</v>
      </c>
      <c r="U293" s="1">
        <v>55.5</v>
      </c>
      <c r="V293" s="1">
        <v>80.8</v>
      </c>
      <c r="W293" s="1">
        <v>101.6</v>
      </c>
      <c r="X293" s="1">
        <v>101.6</v>
      </c>
      <c r="Z293" s="3">
        <f xml:space="preserve"> IFERROR(AVEDEV(Table1[[#This Row],[GP 2012]:[GP 2021]]) / Table1[[#This Row],[Avg GP]], "x")</f>
        <v>0.52799629801018044</v>
      </c>
      <c r="AA293" s="2">
        <f xml:space="preserve"> IFERROR(AVERAGE(Table1[[#This Row],[GP 2012]:[GP 2021]]), "x")</f>
        <v>43.220000000000006</v>
      </c>
      <c r="AB293" s="11">
        <f>Table1[Equity]/Table1[Market Capital]</f>
        <v>7.092896174863389E-2</v>
      </c>
      <c r="AC293" s="1">
        <v>55.6</v>
      </c>
      <c r="AD293" s="1">
        <v>57.4</v>
      </c>
      <c r="AE293" s="1">
        <v>68.599999999999994</v>
      </c>
      <c r="AF293" s="1">
        <v>77.099999999999994</v>
      </c>
      <c r="AG293" s="1">
        <v>99.2</v>
      </c>
      <c r="AH293" s="1">
        <v>133.4</v>
      </c>
      <c r="AI293" s="1">
        <v>145.19999999999999</v>
      </c>
      <c r="AJ293" s="1">
        <v>186.8</v>
      </c>
      <c r="AK293" s="1">
        <v>239.8</v>
      </c>
      <c r="AL293" s="1">
        <v>274</v>
      </c>
      <c r="AM293" s="1">
        <v>274</v>
      </c>
      <c r="AN293" s="1">
        <v>129.80000000000001</v>
      </c>
      <c r="AO293" s="3">
        <f xml:space="preserve"> IFERROR(Table1[[#This Row],[GP 2012]]/Table1[[#This Row],[Total Assets 2012]], "x")</f>
        <v>0.26438848920863306</v>
      </c>
      <c r="AP293" s="3">
        <f xml:space="preserve"> IFERROR(Table1[[#This Row],[GP 2013]]/Table1[[#This Row],[Total Assets 2013]], "x")</f>
        <v>0.26829268292682928</v>
      </c>
      <c r="AQ293" s="3">
        <f xml:space="preserve"> IFERROR(Table1[[#This Row],[GP 2014]]/Table1[[#This Row],[Total Assets 2014]], "x")</f>
        <v>0.28425655976676389</v>
      </c>
      <c r="AR293" s="3">
        <f xml:space="preserve"> IFERROR(Table1[[#This Row],[GP 2015]]/Table1[[#This Row],[Total Assets 2015]], "x")</f>
        <v>0.29571984435797666</v>
      </c>
      <c r="AS293" s="3">
        <f xml:space="preserve"> IFERROR(Table1[[#This Row],[GP 2016]]/Table1[[#This Row],[Total Assets 2016]], "x")</f>
        <v>0.29838709677419356</v>
      </c>
      <c r="AT293" s="3">
        <f xml:space="preserve"> IFERROR(Table1[[#This Row],[GP 2017]]/Table1[[#This Row],[Total Assets 2017]], "x")</f>
        <v>0.33433283358320837</v>
      </c>
      <c r="AU293" s="3">
        <f xml:space="preserve"> IFERROR(Table1[[#This Row],[GP 2018]]/Table1[[#This Row],[Total Assets 2018]], "x")</f>
        <v>0.32851239669421495</v>
      </c>
      <c r="AV293" s="3">
        <f xml:space="preserve"> IFERROR(Table1[[#This Row],[GP 2019]]/Table1[[#This Row],[Total Assets 2019]], "x")</f>
        <v>0.29710920770877941</v>
      </c>
      <c r="AW293" s="3">
        <f xml:space="preserve"> IFERROR(Table1[[#This Row],[GP 2020]]/Table1[[#This Row],[Total Assets 2020]], "x")</f>
        <v>0.33694745621351124</v>
      </c>
      <c r="AX293" s="3">
        <f xml:space="preserve"> IFERROR(Table1[[#This Row],[GP 2021]]/Table1[[#This Row],[Total Assets 2021]], "x")</f>
        <v>0.3708029197080292</v>
      </c>
      <c r="AY293" s="3">
        <f xml:space="preserve"> IFERROR(Table1[[#This Row],[GP TTM]]/Table1[[#This Row],[Total Assets TTM]], "x")</f>
        <v>0.3708029197080292</v>
      </c>
      <c r="BA293" s="3">
        <f xml:space="preserve"> IFERROR(ABS(Table1[[#This Row],[ROA 2013]]-Table1[[#This Row],[ROA 2012]]), "x")</f>
        <v>3.904193718196225E-3</v>
      </c>
      <c r="BB293" s="3">
        <f xml:space="preserve"> IFERROR(ABS(Table1[[#This Row],[ROA 2014]]-Table1[[#This Row],[ROA 2013]]), "x")</f>
        <v>1.596387683993461E-2</v>
      </c>
      <c r="BC293" s="3">
        <f xml:space="preserve"> IFERROR(ABS(Table1[[#This Row],[ROA 2015]]-Table1[[#This Row],[ROA 2014]]), "x")</f>
        <v>1.1463284591212763E-2</v>
      </c>
      <c r="BD293" s="3">
        <f xml:space="preserve"> IFERROR(ABS(Table1[[#This Row],[ROA 2016]]-Table1[[#This Row],[ROA 2015]]), "x")</f>
        <v>2.6672524162169031E-3</v>
      </c>
      <c r="BE293" s="3">
        <f xml:space="preserve"> IFERROR(ABS(Table1[[#This Row],[ROA 2017]]-Table1[[#This Row],[ROA 2016]]), "x")</f>
        <v>3.5945736809014806E-2</v>
      </c>
      <c r="BF293" s="3">
        <f xml:space="preserve"> IFERROR(ABS(Table1[[#This Row],[ROA 2018]]-Table1[[#This Row],[ROA 2017]]), "x")</f>
        <v>5.8204368889934188E-3</v>
      </c>
      <c r="BG293" s="3">
        <f xml:space="preserve"> IFERROR(ABS(Table1[[#This Row],[ROA 2019]]-Table1[[#This Row],[ROA 2018]]), "x")</f>
        <v>3.1403188985435537E-2</v>
      </c>
      <c r="BH293" s="3">
        <f xml:space="preserve"> IFERROR(ABS(Table1[[#This Row],[ROA 2020]]-Table1[[#This Row],[ROA 2019]]), "x")</f>
        <v>3.9838248504731832E-2</v>
      </c>
      <c r="BI293" s="3">
        <f xml:space="preserve"> IFERROR(ABS(Table1[[#This Row],[ROA 2021]]-Table1[[#This Row],[ROA 2020]]), "x")</f>
        <v>3.3855463494517957E-2</v>
      </c>
      <c r="BJ293" s="3">
        <f xml:space="preserve"> IFERROR(AVERAGE(Table1[[#This Row],[ROA 2013-2012]:[ROA 2021-2020]]), "x")</f>
        <v>2.0095742472028229E-2</v>
      </c>
      <c r="BK293" s="3">
        <f>IFERROR(AVERAGE(Table1[[#This Row],[ROA 2012]:[ROA 2021]]), "x")</f>
        <v>0.30787494869421395</v>
      </c>
      <c r="BN293" s="1">
        <f>SUM(Table1[[#This Row],[B/M Rank]:[ROA Rank]])</f>
        <v>0</v>
      </c>
    </row>
    <row r="294" spans="1:66" x14ac:dyDescent="0.25">
      <c r="A294" s="1" t="s">
        <v>204</v>
      </c>
      <c r="B294" s="1" t="s">
        <v>205</v>
      </c>
      <c r="C294" s="1" t="s">
        <v>138</v>
      </c>
      <c r="D294" s="1" t="s">
        <v>139</v>
      </c>
      <c r="E294" s="1" t="s">
        <v>102</v>
      </c>
      <c r="F294" s="1">
        <v>1830</v>
      </c>
      <c r="G294" s="19"/>
      <c r="H294" s="19"/>
      <c r="I294" s="19"/>
      <c r="J294" s="19"/>
      <c r="K294" s="1"/>
      <c r="L294" s="19"/>
      <c r="M294" s="1">
        <v>2014</v>
      </c>
      <c r="P294" s="1">
        <v>476.2</v>
      </c>
      <c r="Q294" s="1">
        <v>589.70000000000005</v>
      </c>
      <c r="R294" s="1">
        <v>236.1</v>
      </c>
      <c r="S294" s="1">
        <v>337.7</v>
      </c>
      <c r="T294" s="1">
        <v>463.2</v>
      </c>
      <c r="U294" s="1">
        <v>394.5</v>
      </c>
      <c r="V294" s="1">
        <v>150.5</v>
      </c>
      <c r="W294" s="1">
        <v>371.2</v>
      </c>
      <c r="X294" s="1">
        <v>526.6</v>
      </c>
      <c r="Z294" s="3">
        <f xml:space="preserve"> IFERROR(AVEDEV(Table1[[#This Row],[GP 2012]:[GP 2021]]) / Table1[[#This Row],[Avg GP]], "x")</f>
        <v>0.27428703918386277</v>
      </c>
      <c r="AA294" s="2">
        <f xml:space="preserve"> IFERROR(AVERAGE(Table1[[#This Row],[GP 2012]:[GP 2021]]), "x")</f>
        <v>377.38749999999999</v>
      </c>
      <c r="AB294" s="11">
        <f>Table1[Equity]/Table1[Market Capital]</f>
        <v>0.33016393442622954</v>
      </c>
      <c r="AE294" s="1" t="s">
        <v>1035</v>
      </c>
      <c r="AF294" s="15">
        <v>2640.5</v>
      </c>
      <c r="AG294" s="15">
        <v>2553.3000000000002</v>
      </c>
      <c r="AH294" s="15">
        <v>2256.4</v>
      </c>
      <c r="AI294" s="15">
        <v>2409.8000000000002</v>
      </c>
      <c r="AJ294" s="15">
        <v>2401.5</v>
      </c>
      <c r="AK294" s="15">
        <v>2065.6</v>
      </c>
      <c r="AL294" s="15">
        <v>2261.1</v>
      </c>
      <c r="AM294" s="15">
        <v>2454.1</v>
      </c>
      <c r="AN294" s="1">
        <v>604.20000000000005</v>
      </c>
      <c r="AO294" s="3" t="str">
        <f xml:space="preserve"> IFERROR(Table1[[#This Row],[GP 2012]]/Table1[[#This Row],[Total Assets 2012]], "x")</f>
        <v>x</v>
      </c>
      <c r="AP294" s="3" t="str">
        <f xml:space="preserve"> IFERROR(Table1[[#This Row],[GP 2013]]/Table1[[#This Row],[Total Assets 2013]], "x")</f>
        <v>x</v>
      </c>
      <c r="AQ294" s="3" t="str">
        <f xml:space="preserve"> IFERROR(Table1[[#This Row],[GP 2014]]/Table1[[#This Row],[Total Assets 2014]], "x")</f>
        <v>x</v>
      </c>
      <c r="AR294" s="3">
        <f xml:space="preserve"> IFERROR(Table1[[#This Row],[GP 2015]]/Table1[[#This Row],[Total Assets 2015]], "x")</f>
        <v>0.22332891497822382</v>
      </c>
      <c r="AS294" s="3">
        <f xml:space="preserve"> IFERROR(Table1[[#This Row],[GP 2016]]/Table1[[#This Row],[Total Assets 2016]], "x")</f>
        <v>9.2468570085771348E-2</v>
      </c>
      <c r="AT294" s="3">
        <f xml:space="preserve"> IFERROR(Table1[[#This Row],[GP 2017]]/Table1[[#This Row],[Total Assets 2017]], "x")</f>
        <v>0.14966318028718312</v>
      </c>
      <c r="AU294" s="3">
        <f xml:space="preserve"> IFERROR(Table1[[#This Row],[GP 2018]]/Table1[[#This Row],[Total Assets 2018]], "x")</f>
        <v>0.19221512158685367</v>
      </c>
      <c r="AV294" s="3">
        <f xml:space="preserve"> IFERROR(Table1[[#This Row],[GP 2019]]/Table1[[#This Row],[Total Assets 2019]], "x")</f>
        <v>0.16427232979387882</v>
      </c>
      <c r="AW294" s="3">
        <f xml:space="preserve"> IFERROR(Table1[[#This Row],[GP 2020]]/Table1[[#This Row],[Total Assets 2020]], "x")</f>
        <v>7.2860185902401245E-2</v>
      </c>
      <c r="AX294" s="3">
        <f xml:space="preserve"> IFERROR(Table1[[#This Row],[GP 2021]]/Table1[[#This Row],[Total Assets 2021]], "x")</f>
        <v>0.16416788288885942</v>
      </c>
      <c r="AY294" s="3">
        <f xml:space="preserve"> IFERROR(Table1[[#This Row],[GP TTM]]/Table1[[#This Row],[Total Assets TTM]], "x")</f>
        <v>0.21457968297950369</v>
      </c>
      <c r="BA294" s="3" t="str">
        <f xml:space="preserve"> IFERROR(ABS(Table1[[#This Row],[ROA 2013]]-Table1[[#This Row],[ROA 2012]]), "x")</f>
        <v>x</v>
      </c>
      <c r="BB294" s="3" t="str">
        <f xml:space="preserve"> IFERROR(ABS(Table1[[#This Row],[ROA 2014]]-Table1[[#This Row],[ROA 2013]]), "x")</f>
        <v>x</v>
      </c>
      <c r="BC294" s="3" t="str">
        <f xml:space="preserve"> IFERROR(ABS(Table1[[#This Row],[ROA 2015]]-Table1[[#This Row],[ROA 2014]]), "x")</f>
        <v>x</v>
      </c>
      <c r="BD294" s="3">
        <f xml:space="preserve"> IFERROR(ABS(Table1[[#This Row],[ROA 2016]]-Table1[[#This Row],[ROA 2015]]), "x")</f>
        <v>0.13086034489245246</v>
      </c>
      <c r="BE294" s="3">
        <f xml:space="preserve"> IFERROR(ABS(Table1[[#This Row],[ROA 2017]]-Table1[[#This Row],[ROA 2016]]), "x")</f>
        <v>5.7194610201411769E-2</v>
      </c>
      <c r="BF294" s="3">
        <f xml:space="preserve"> IFERROR(ABS(Table1[[#This Row],[ROA 2018]]-Table1[[#This Row],[ROA 2017]]), "x")</f>
        <v>4.2551941299670548E-2</v>
      </c>
      <c r="BG294" s="3">
        <f xml:space="preserve"> IFERROR(ABS(Table1[[#This Row],[ROA 2019]]-Table1[[#This Row],[ROA 2018]]), "x")</f>
        <v>2.7942791792974847E-2</v>
      </c>
      <c r="BH294" s="3">
        <f xml:space="preserve"> IFERROR(ABS(Table1[[#This Row],[ROA 2020]]-Table1[[#This Row],[ROA 2019]]), "x")</f>
        <v>9.1412143891477574E-2</v>
      </c>
      <c r="BI294" s="3">
        <f xml:space="preserve"> IFERROR(ABS(Table1[[#This Row],[ROA 2021]]-Table1[[#This Row],[ROA 2020]]), "x")</f>
        <v>9.1307696986458173E-2</v>
      </c>
      <c r="BJ294" s="3">
        <f xml:space="preserve"> IFERROR(AVERAGE(Table1[[#This Row],[ROA 2013-2012]:[ROA 2021-2020]]), "x")</f>
        <v>7.3544921510740893E-2</v>
      </c>
      <c r="BK294" s="3">
        <f>IFERROR(AVERAGE(Table1[[#This Row],[ROA 2012]:[ROA 2021]]), "x")</f>
        <v>0.15128231221759592</v>
      </c>
      <c r="BN294" s="1">
        <f>SUM(Table1[[#This Row],[B/M Rank]:[ROA Rank]])</f>
        <v>0</v>
      </c>
    </row>
    <row r="295" spans="1:66" x14ac:dyDescent="0.25">
      <c r="A295" s="1" t="s">
        <v>924</v>
      </c>
      <c r="B295" s="1" t="s">
        <v>925</v>
      </c>
      <c r="C295" s="1" t="s">
        <v>321</v>
      </c>
      <c r="D295" s="1" t="s">
        <v>300</v>
      </c>
      <c r="E295" s="1" t="s">
        <v>102</v>
      </c>
      <c r="F295" s="1">
        <v>1850</v>
      </c>
      <c r="G295" s="19"/>
      <c r="H295" s="19"/>
      <c r="I295" s="19"/>
      <c r="J295" s="19"/>
      <c r="K295" s="1"/>
      <c r="L295" s="19"/>
      <c r="M295" s="1">
        <v>2012</v>
      </c>
      <c r="N295" s="1">
        <v>792.1</v>
      </c>
      <c r="O295" s="1">
        <v>792.2</v>
      </c>
      <c r="P295" s="1">
        <v>718.8</v>
      </c>
      <c r="Q295" s="1">
        <v>755.8</v>
      </c>
      <c r="R295" s="1">
        <v>852.3</v>
      </c>
      <c r="S295" s="1">
        <v>934.9</v>
      </c>
      <c r="T295" s="1">
        <v>877.6</v>
      </c>
      <c r="U295" s="1">
        <v>912</v>
      </c>
      <c r="V295" s="1">
        <v>953.5</v>
      </c>
      <c r="W295" s="1">
        <v>964.8</v>
      </c>
      <c r="X295" s="1">
        <v>796.2</v>
      </c>
      <c r="Z295" s="3">
        <f xml:space="preserve"> IFERROR(AVEDEV(Table1[[#This Row],[GP 2012]:[GP 2021]]) / Table1[[#This Row],[Avg GP]], "x")</f>
        <v>8.5527238718728082E-2</v>
      </c>
      <c r="AA295" s="2">
        <f xml:space="preserve"> IFERROR(AVERAGE(Table1[[#This Row],[GP 2012]:[GP 2021]]), "x")</f>
        <v>855.4</v>
      </c>
      <c r="AB295" s="11">
        <f>Table1[Equity]/Table1[Market Capital]</f>
        <v>0.9828648648648648</v>
      </c>
      <c r="AC295" s="15">
        <v>4078.6</v>
      </c>
      <c r="AD295" s="15">
        <v>4238.7</v>
      </c>
      <c r="AE295" s="15">
        <v>4070.7</v>
      </c>
      <c r="AF295" s="15">
        <v>4584</v>
      </c>
      <c r="AG295" s="15">
        <v>5003.6000000000004</v>
      </c>
      <c r="AH295" s="15">
        <v>4712.8999999999996</v>
      </c>
      <c r="AI295" s="15">
        <v>5140</v>
      </c>
      <c r="AJ295" s="15">
        <v>4822.2</v>
      </c>
      <c r="AK295" s="15">
        <v>5031.3</v>
      </c>
      <c r="AL295" s="15">
        <v>14809.7</v>
      </c>
      <c r="AM295" s="15">
        <v>20860</v>
      </c>
      <c r="AN295" s="15">
        <v>1818.3</v>
      </c>
      <c r="AO295" s="3">
        <f xml:space="preserve"> IFERROR(Table1[[#This Row],[GP 2012]]/Table1[[#This Row],[Total Assets 2012]], "x")</f>
        <v>0.19420879713627226</v>
      </c>
      <c r="AP295" s="3">
        <f xml:space="preserve"> IFERROR(Table1[[#This Row],[GP 2013]]/Table1[[#This Row],[Total Assets 2013]], "x")</f>
        <v>0.1868969259442754</v>
      </c>
      <c r="AQ295" s="3">
        <f xml:space="preserve"> IFERROR(Table1[[#This Row],[GP 2014]]/Table1[[#This Row],[Total Assets 2014]], "x")</f>
        <v>0.17657896676247328</v>
      </c>
      <c r="AR295" s="3">
        <f xml:space="preserve"> IFERROR(Table1[[#This Row],[GP 2015]]/Table1[[#This Row],[Total Assets 2015]], "x")</f>
        <v>0.16487783595113437</v>
      </c>
      <c r="AS295" s="3">
        <f xml:space="preserve"> IFERROR(Table1[[#This Row],[GP 2016]]/Table1[[#This Row],[Total Assets 2016]], "x")</f>
        <v>0.17033735710288589</v>
      </c>
      <c r="AT295" s="3">
        <f xml:space="preserve"> IFERROR(Table1[[#This Row],[GP 2017]]/Table1[[#This Row],[Total Assets 2017]], "x")</f>
        <v>0.19837043009611918</v>
      </c>
      <c r="AU295" s="3">
        <f xml:space="preserve"> IFERROR(Table1[[#This Row],[GP 2018]]/Table1[[#This Row],[Total Assets 2018]], "x")</f>
        <v>0.17073929961089496</v>
      </c>
      <c r="AV295" s="3">
        <f xml:space="preserve"> IFERROR(Table1[[#This Row],[GP 2019]]/Table1[[#This Row],[Total Assets 2019]], "x")</f>
        <v>0.18912529550827423</v>
      </c>
      <c r="AW295" s="3">
        <f xml:space="preserve"> IFERROR(Table1[[#This Row],[GP 2020]]/Table1[[#This Row],[Total Assets 2020]], "x")</f>
        <v>0.18951364458489853</v>
      </c>
      <c r="AX295" s="3">
        <f xml:space="preserve"> IFERROR(Table1[[#This Row],[GP 2021]]/Table1[[#This Row],[Total Assets 2021]], "x")</f>
        <v>6.5146491826303027E-2</v>
      </c>
      <c r="AY295" s="3">
        <f xml:space="preserve"> IFERROR(Table1[[#This Row],[GP TTM]]/Table1[[#This Row],[Total Assets TTM]], "x")</f>
        <v>3.8168744007670181E-2</v>
      </c>
      <c r="BA295" s="3">
        <f xml:space="preserve"> IFERROR(ABS(Table1[[#This Row],[ROA 2013]]-Table1[[#This Row],[ROA 2012]]), "x")</f>
        <v>7.3118711919968604E-3</v>
      </c>
      <c r="BB295" s="3">
        <f xml:space="preserve"> IFERROR(ABS(Table1[[#This Row],[ROA 2014]]-Table1[[#This Row],[ROA 2013]]), "x")</f>
        <v>1.0317959181802117E-2</v>
      </c>
      <c r="BC295" s="3">
        <f xml:space="preserve"> IFERROR(ABS(Table1[[#This Row],[ROA 2015]]-Table1[[#This Row],[ROA 2014]]), "x")</f>
        <v>1.1701130811338917E-2</v>
      </c>
      <c r="BD295" s="3">
        <f xml:space="preserve"> IFERROR(ABS(Table1[[#This Row],[ROA 2016]]-Table1[[#This Row],[ROA 2015]]), "x")</f>
        <v>5.459521151751523E-3</v>
      </c>
      <c r="BE295" s="3">
        <f xml:space="preserve"> IFERROR(ABS(Table1[[#This Row],[ROA 2017]]-Table1[[#This Row],[ROA 2016]]), "x")</f>
        <v>2.8033072993233293E-2</v>
      </c>
      <c r="BF295" s="3">
        <f xml:space="preserve"> IFERROR(ABS(Table1[[#This Row],[ROA 2018]]-Table1[[#This Row],[ROA 2017]]), "x")</f>
        <v>2.7631130485224226E-2</v>
      </c>
      <c r="BG295" s="3">
        <f xml:space="preserve"> IFERROR(ABS(Table1[[#This Row],[ROA 2019]]-Table1[[#This Row],[ROA 2018]]), "x")</f>
        <v>1.838599589737927E-2</v>
      </c>
      <c r="BH295" s="3">
        <f xml:space="preserve"> IFERROR(ABS(Table1[[#This Row],[ROA 2020]]-Table1[[#This Row],[ROA 2019]]), "x")</f>
        <v>3.8834907662430029E-4</v>
      </c>
      <c r="BI295" s="3">
        <f xml:space="preserve"> IFERROR(ABS(Table1[[#This Row],[ROA 2021]]-Table1[[#This Row],[ROA 2020]]), "x")</f>
        <v>0.1243671527585955</v>
      </c>
      <c r="BJ295" s="3">
        <f xml:space="preserve"> IFERROR(AVERAGE(Table1[[#This Row],[ROA 2013-2012]:[ROA 2021-2020]]), "x")</f>
        <v>2.5955131505327335E-2</v>
      </c>
      <c r="BK295" s="3">
        <f>IFERROR(AVERAGE(Table1[[#This Row],[ROA 2012]:[ROA 2021]]), "x")</f>
        <v>0.17057950445235312</v>
      </c>
      <c r="BN295" s="1">
        <f>SUM(Table1[[#This Row],[B/M Rank]:[ROA Rank]])</f>
        <v>0</v>
      </c>
    </row>
    <row r="296" spans="1:66" x14ac:dyDescent="0.25">
      <c r="A296" s="1" t="s">
        <v>206</v>
      </c>
      <c r="B296" s="1" t="s">
        <v>207</v>
      </c>
      <c r="C296" s="1" t="s">
        <v>208</v>
      </c>
      <c r="D296" s="1" t="s">
        <v>183</v>
      </c>
      <c r="E296" s="1" t="s">
        <v>102</v>
      </c>
      <c r="F296" s="1">
        <v>1880</v>
      </c>
      <c r="G296" s="19"/>
      <c r="H296" s="19"/>
      <c r="I296" s="19"/>
      <c r="J296" s="19"/>
      <c r="K296" s="1"/>
      <c r="L296" s="19"/>
      <c r="M296" s="1">
        <v>2012</v>
      </c>
      <c r="N296" s="1">
        <v>465</v>
      </c>
      <c r="O296" s="1">
        <v>540.20000000000005</v>
      </c>
      <c r="P296" s="1">
        <v>494.2</v>
      </c>
      <c r="Q296" s="1">
        <v>532.5</v>
      </c>
      <c r="R296" s="1">
        <v>555.9</v>
      </c>
      <c r="S296" s="1">
        <v>581.29999999999995</v>
      </c>
      <c r="T296" s="1">
        <v>621.9</v>
      </c>
      <c r="U296" s="1">
        <v>654.79999999999995</v>
      </c>
      <c r="V296" s="1">
        <v>732.7</v>
      </c>
      <c r="W296" s="1">
        <v>739.5</v>
      </c>
      <c r="X296" s="1">
        <v>881.9</v>
      </c>
      <c r="Z296" s="3">
        <f xml:space="preserve"> IFERROR(AVEDEV(Table1[[#This Row],[GP 2012]:[GP 2021]]) / Table1[[#This Row],[Avg GP]], "x")</f>
        <v>0.12899628252788103</v>
      </c>
      <c r="AA296" s="2">
        <f xml:space="preserve"> IFERROR(AVERAGE(Table1[[#This Row],[GP 2012]:[GP 2021]]), "x")</f>
        <v>591.79999999999995</v>
      </c>
      <c r="AB296" s="11">
        <f>Table1[Equity]/Table1[Market Capital]</f>
        <v>0.63574468085106384</v>
      </c>
      <c r="AC296" s="15">
        <v>1092.3</v>
      </c>
      <c r="AD296" s="15">
        <v>1218.7</v>
      </c>
      <c r="AE296" s="15">
        <v>1165</v>
      </c>
      <c r="AF296" s="15">
        <v>1337.1</v>
      </c>
      <c r="AG296" s="15">
        <v>1436.6</v>
      </c>
      <c r="AH296" s="15">
        <v>1495.2</v>
      </c>
      <c r="AI296" s="15">
        <v>1517.7</v>
      </c>
      <c r="AJ296" s="15">
        <v>2115</v>
      </c>
      <c r="AK296" s="15">
        <v>2235.5</v>
      </c>
      <c r="AL296" s="15">
        <v>2376.6999999999998</v>
      </c>
      <c r="AM296" s="15">
        <v>2920.1</v>
      </c>
      <c r="AN296" s="15">
        <v>1195.2</v>
      </c>
      <c r="AO296" s="3">
        <f xml:space="preserve"> IFERROR(Table1[[#This Row],[GP 2012]]/Table1[[#This Row],[Total Assets 2012]], "x")</f>
        <v>0.42570722329030486</v>
      </c>
      <c r="AP296" s="3">
        <f xml:space="preserve"> IFERROR(Table1[[#This Row],[GP 2013]]/Table1[[#This Row],[Total Assets 2013]], "x")</f>
        <v>0.44325921063428247</v>
      </c>
      <c r="AQ296" s="3">
        <f xml:space="preserve"> IFERROR(Table1[[#This Row],[GP 2014]]/Table1[[#This Row],[Total Assets 2014]], "x")</f>
        <v>0.42420600858369095</v>
      </c>
      <c r="AR296" s="3">
        <f xml:space="preserve"> IFERROR(Table1[[#This Row],[GP 2015]]/Table1[[#This Row],[Total Assets 2015]], "x")</f>
        <v>0.39824994390845864</v>
      </c>
      <c r="AS296" s="3">
        <f xml:space="preserve"> IFERROR(Table1[[#This Row],[GP 2016]]/Table1[[#This Row],[Total Assets 2016]], "x")</f>
        <v>0.38695531115132953</v>
      </c>
      <c r="AT296" s="3">
        <f xml:space="preserve"> IFERROR(Table1[[#This Row],[GP 2017]]/Table1[[#This Row],[Total Assets 2017]], "x")</f>
        <v>0.38877742108079183</v>
      </c>
      <c r="AU296" s="3">
        <f xml:space="preserve"> IFERROR(Table1[[#This Row],[GP 2018]]/Table1[[#This Row],[Total Assets 2018]], "x")</f>
        <v>0.40976477564736113</v>
      </c>
      <c r="AV296" s="3">
        <f xml:space="preserve"> IFERROR(Table1[[#This Row],[GP 2019]]/Table1[[#This Row],[Total Assets 2019]], "x")</f>
        <v>0.30959810874704491</v>
      </c>
      <c r="AW296" s="3">
        <f xml:space="preserve"> IFERROR(Table1[[#This Row],[GP 2020]]/Table1[[#This Row],[Total Assets 2020]], "x")</f>
        <v>0.32775665399239545</v>
      </c>
      <c r="AX296" s="3">
        <f xml:space="preserve"> IFERROR(Table1[[#This Row],[GP 2021]]/Table1[[#This Row],[Total Assets 2021]], "x")</f>
        <v>0.3111457062313292</v>
      </c>
      <c r="AY296" s="3">
        <f xml:space="preserve"> IFERROR(Table1[[#This Row],[GP TTM]]/Table1[[#This Row],[Total Assets TTM]], "x")</f>
        <v>0.3020102051299613</v>
      </c>
      <c r="BA296" s="3">
        <f xml:space="preserve"> IFERROR(ABS(Table1[[#This Row],[ROA 2013]]-Table1[[#This Row],[ROA 2012]]), "x")</f>
        <v>1.7551987343977615E-2</v>
      </c>
      <c r="BB296" s="3">
        <f xml:space="preserve"> IFERROR(ABS(Table1[[#This Row],[ROA 2014]]-Table1[[#This Row],[ROA 2013]]), "x")</f>
        <v>1.9053202050591522E-2</v>
      </c>
      <c r="BC296" s="3">
        <f xml:space="preserve"> IFERROR(ABS(Table1[[#This Row],[ROA 2015]]-Table1[[#This Row],[ROA 2014]]), "x")</f>
        <v>2.5956064675232315E-2</v>
      </c>
      <c r="BD296" s="3">
        <f xml:space="preserve"> IFERROR(ABS(Table1[[#This Row],[ROA 2016]]-Table1[[#This Row],[ROA 2015]]), "x")</f>
        <v>1.1294632757129108E-2</v>
      </c>
      <c r="BE296" s="3">
        <f xml:space="preserve"> IFERROR(ABS(Table1[[#This Row],[ROA 2017]]-Table1[[#This Row],[ROA 2016]]), "x")</f>
        <v>1.8221099294623011E-3</v>
      </c>
      <c r="BF296" s="3">
        <f xml:space="preserve"> IFERROR(ABS(Table1[[#This Row],[ROA 2018]]-Table1[[#This Row],[ROA 2017]]), "x")</f>
        <v>2.0987354566569305E-2</v>
      </c>
      <c r="BG296" s="3">
        <f xml:space="preserve"> IFERROR(ABS(Table1[[#This Row],[ROA 2019]]-Table1[[#This Row],[ROA 2018]]), "x")</f>
        <v>0.10016666690031623</v>
      </c>
      <c r="BH296" s="3">
        <f xml:space="preserve"> IFERROR(ABS(Table1[[#This Row],[ROA 2020]]-Table1[[#This Row],[ROA 2019]]), "x")</f>
        <v>1.8158545245350544E-2</v>
      </c>
      <c r="BI296" s="3">
        <f xml:space="preserve"> IFERROR(ABS(Table1[[#This Row],[ROA 2021]]-Table1[[#This Row],[ROA 2020]]), "x")</f>
        <v>1.6610947761066253E-2</v>
      </c>
      <c r="BJ296" s="3">
        <f xml:space="preserve"> IFERROR(AVERAGE(Table1[[#This Row],[ROA 2013-2012]:[ROA 2021-2020]]), "x")</f>
        <v>2.5733501247743911E-2</v>
      </c>
      <c r="BK296" s="3">
        <f>IFERROR(AVERAGE(Table1[[#This Row],[ROA 2012]:[ROA 2021]]), "x")</f>
        <v>0.38254203632669881</v>
      </c>
      <c r="BN296" s="1">
        <f>SUM(Table1[[#This Row],[B/M Rank]:[ROA Rank]])</f>
        <v>0</v>
      </c>
    </row>
    <row r="297" spans="1:66" x14ac:dyDescent="0.25">
      <c r="A297" s="1" t="s">
        <v>778</v>
      </c>
      <c r="B297" s="1" t="s">
        <v>779</v>
      </c>
      <c r="C297" s="1" t="s">
        <v>233</v>
      </c>
      <c r="D297" s="1" t="s">
        <v>101</v>
      </c>
      <c r="E297" s="1" t="s">
        <v>102</v>
      </c>
      <c r="F297" s="1">
        <v>1900</v>
      </c>
      <c r="G297" s="19"/>
      <c r="H297" s="19"/>
      <c r="I297" s="19"/>
      <c r="J297" s="19"/>
      <c r="K297" s="1"/>
      <c r="L297" s="19"/>
      <c r="M297" s="1">
        <v>2012</v>
      </c>
      <c r="N297" s="1">
        <v>817.6</v>
      </c>
      <c r="O297" s="1">
        <v>712</v>
      </c>
      <c r="P297" s="1">
        <v>657.7</v>
      </c>
      <c r="Q297" s="1">
        <v>737</v>
      </c>
      <c r="R297" s="1">
        <v>893.2</v>
      </c>
      <c r="S297" s="15">
        <v>1010.9</v>
      </c>
      <c r="T297" s="1">
        <v>908.7</v>
      </c>
      <c r="U297" s="1">
        <v>857.8</v>
      </c>
      <c r="V297" s="1">
        <v>256.5</v>
      </c>
      <c r="W297" s="1">
        <v>499.6</v>
      </c>
      <c r="X297" s="1">
        <v>508</v>
      </c>
      <c r="Z297" s="3">
        <f xml:space="preserve"> IFERROR(AVEDEV(Table1[[#This Row],[GP 2012]:[GP 2021]]) / Table1[[#This Row],[Avg GP]], "x")</f>
        <v>0.22162971024350425</v>
      </c>
      <c r="AA297" s="2">
        <f xml:space="preserve"> IFERROR(AVERAGE(Table1[[#This Row],[GP 2012]:[GP 2021]]), "x")</f>
        <v>735.1</v>
      </c>
      <c r="AB297" s="11">
        <f>Table1[Equity]/Table1[Market Capital]</f>
        <v>1.139578947368421</v>
      </c>
      <c r="AC297" s="15">
        <v>2632.7</v>
      </c>
      <c r="AD297" s="15">
        <v>2439.9</v>
      </c>
      <c r="AE297" s="15">
        <v>2375.1</v>
      </c>
      <c r="AF297" s="15">
        <v>2410.6</v>
      </c>
      <c r="AG297" s="15">
        <v>2625.3</v>
      </c>
      <c r="AH297" s="15">
        <v>2497.3000000000002</v>
      </c>
      <c r="AI297" s="15">
        <v>2630.9</v>
      </c>
      <c r="AJ297" s="15">
        <v>3121.1</v>
      </c>
      <c r="AK297" s="15">
        <v>4163</v>
      </c>
      <c r="AL297" s="15">
        <v>5322.8</v>
      </c>
      <c r="AM297" s="15">
        <v>5620.4</v>
      </c>
      <c r="AN297" s="15">
        <v>2165.1999999999998</v>
      </c>
      <c r="AO297" s="3">
        <f xml:space="preserve"> IFERROR(Table1[[#This Row],[GP 2012]]/Table1[[#This Row],[Total Assets 2012]], "x")</f>
        <v>0.31055570327040682</v>
      </c>
      <c r="AP297" s="3">
        <f xml:space="preserve"> IFERROR(Table1[[#This Row],[GP 2013]]/Table1[[#This Row],[Total Assets 2013]], "x")</f>
        <v>0.29181523832943973</v>
      </c>
      <c r="AQ297" s="3">
        <f xml:space="preserve"> IFERROR(Table1[[#This Row],[GP 2014]]/Table1[[#This Row],[Total Assets 2014]], "x")</f>
        <v>0.27691465622500111</v>
      </c>
      <c r="AR297" s="3">
        <f xml:space="preserve"> IFERROR(Table1[[#This Row],[GP 2015]]/Table1[[#This Row],[Total Assets 2015]], "x")</f>
        <v>0.30573301252800134</v>
      </c>
      <c r="AS297" s="3">
        <f xml:space="preserve"> IFERROR(Table1[[#This Row],[GP 2016]]/Table1[[#This Row],[Total Assets 2016]], "x")</f>
        <v>0.34022778349141047</v>
      </c>
      <c r="AT297" s="3">
        <f xml:space="preserve"> IFERROR(Table1[[#This Row],[GP 2017]]/Table1[[#This Row],[Total Assets 2017]], "x")</f>
        <v>0.40479718095543182</v>
      </c>
      <c r="AU297" s="3">
        <f xml:space="preserve"> IFERROR(Table1[[#This Row],[GP 2018]]/Table1[[#This Row],[Total Assets 2018]], "x")</f>
        <v>0.34539511193888023</v>
      </c>
      <c r="AV297" s="3">
        <f xml:space="preserve"> IFERROR(Table1[[#This Row],[GP 2019]]/Table1[[#This Row],[Total Assets 2019]], "x")</f>
        <v>0.27483899907084042</v>
      </c>
      <c r="AW297" s="3">
        <f xml:space="preserve"> IFERROR(Table1[[#This Row],[GP 2020]]/Table1[[#This Row],[Total Assets 2020]], "x")</f>
        <v>6.1614220514052367E-2</v>
      </c>
      <c r="AX297" s="3">
        <f xml:space="preserve"> IFERROR(Table1[[#This Row],[GP 2021]]/Table1[[#This Row],[Total Assets 2021]], "x")</f>
        <v>9.3860374239122274E-2</v>
      </c>
      <c r="AY297" s="3">
        <f xml:space="preserve"> IFERROR(Table1[[#This Row],[GP TTM]]/Table1[[#This Row],[Total Assets TTM]], "x")</f>
        <v>9.0385025976798816E-2</v>
      </c>
      <c r="BA297" s="3">
        <f xml:space="preserve"> IFERROR(ABS(Table1[[#This Row],[ROA 2013]]-Table1[[#This Row],[ROA 2012]]), "x")</f>
        <v>1.8740464940967094E-2</v>
      </c>
      <c r="BB297" s="3">
        <f xml:space="preserve"> IFERROR(ABS(Table1[[#This Row],[ROA 2014]]-Table1[[#This Row],[ROA 2013]]), "x")</f>
        <v>1.490058210443862E-2</v>
      </c>
      <c r="BC297" s="3">
        <f xml:space="preserve"> IFERROR(ABS(Table1[[#This Row],[ROA 2015]]-Table1[[#This Row],[ROA 2014]]), "x")</f>
        <v>2.8818356303000225E-2</v>
      </c>
      <c r="BD297" s="3">
        <f xml:space="preserve"> IFERROR(ABS(Table1[[#This Row],[ROA 2016]]-Table1[[#This Row],[ROA 2015]]), "x")</f>
        <v>3.4494770963409138E-2</v>
      </c>
      <c r="BE297" s="3">
        <f xml:space="preserve"> IFERROR(ABS(Table1[[#This Row],[ROA 2017]]-Table1[[#This Row],[ROA 2016]]), "x")</f>
        <v>6.456939746402135E-2</v>
      </c>
      <c r="BF297" s="3">
        <f xml:space="preserve"> IFERROR(ABS(Table1[[#This Row],[ROA 2018]]-Table1[[#This Row],[ROA 2017]]), "x")</f>
        <v>5.9402069016551595E-2</v>
      </c>
      <c r="BG297" s="3">
        <f xml:space="preserve"> IFERROR(ABS(Table1[[#This Row],[ROA 2019]]-Table1[[#This Row],[ROA 2018]]), "x")</f>
        <v>7.0556112868039811E-2</v>
      </c>
      <c r="BH297" s="3">
        <f xml:space="preserve"> IFERROR(ABS(Table1[[#This Row],[ROA 2020]]-Table1[[#This Row],[ROA 2019]]), "x")</f>
        <v>0.21322477855678806</v>
      </c>
      <c r="BI297" s="3">
        <f xml:space="preserve"> IFERROR(ABS(Table1[[#This Row],[ROA 2021]]-Table1[[#This Row],[ROA 2020]]), "x")</f>
        <v>3.2246153725069907E-2</v>
      </c>
      <c r="BJ297" s="3">
        <f xml:space="preserve"> IFERROR(AVERAGE(Table1[[#This Row],[ROA 2013-2012]:[ROA 2021-2020]]), "x")</f>
        <v>5.9661409549142869E-2</v>
      </c>
      <c r="BK297" s="3">
        <f>IFERROR(AVERAGE(Table1[[#This Row],[ROA 2012]:[ROA 2021]]), "x")</f>
        <v>0.27057522805625867</v>
      </c>
      <c r="BN297" s="1">
        <f>SUM(Table1[[#This Row],[B/M Rank]:[ROA Rank]])</f>
        <v>0</v>
      </c>
    </row>
    <row r="298" spans="1:66" x14ac:dyDescent="0.25">
      <c r="A298" s="1" t="s">
        <v>209</v>
      </c>
      <c r="B298" s="1" t="s">
        <v>210</v>
      </c>
      <c r="C298" s="1" t="s">
        <v>144</v>
      </c>
      <c r="D298" s="1" t="s">
        <v>116</v>
      </c>
      <c r="E298" s="1" t="s">
        <v>102</v>
      </c>
      <c r="F298" s="1">
        <v>1940</v>
      </c>
      <c r="G298" s="19"/>
      <c r="H298" s="19"/>
      <c r="I298" s="19"/>
      <c r="J298" s="19"/>
      <c r="K298" s="1"/>
      <c r="L298" s="19"/>
      <c r="M298" s="1">
        <v>2013</v>
      </c>
      <c r="O298" s="1">
        <v>210.4</v>
      </c>
      <c r="P298" s="1">
        <v>257.10000000000002</v>
      </c>
      <c r="Q298" s="1">
        <v>276.7</v>
      </c>
      <c r="R298" s="1">
        <v>238.8</v>
      </c>
      <c r="S298" s="1">
        <v>278.60000000000002</v>
      </c>
      <c r="T298" s="1">
        <v>321</v>
      </c>
      <c r="U298" s="1">
        <v>308.2</v>
      </c>
      <c r="V298" s="1">
        <v>266.10000000000002</v>
      </c>
      <c r="W298" s="1">
        <v>362.8</v>
      </c>
      <c r="X298" s="1">
        <v>393.2</v>
      </c>
      <c r="Z298" s="3">
        <f xml:space="preserve"> IFERROR(AVEDEV(Table1[[#This Row],[GP 2012]:[GP 2021]]) / Table1[[#This Row],[Avg GP]], "x")</f>
        <v>0.1207286581735921</v>
      </c>
      <c r="AA298" s="2">
        <f xml:space="preserve"> IFERROR(AVERAGE(Table1[[#This Row],[GP 2012]:[GP 2021]]), "x")</f>
        <v>279.9666666666667</v>
      </c>
      <c r="AB298" s="11">
        <f>Table1[Equity]/Table1[Market Capital]</f>
        <v>0.3</v>
      </c>
      <c r="AD298" s="15">
        <v>1201.8</v>
      </c>
      <c r="AE298" s="15">
        <v>1193.8</v>
      </c>
      <c r="AF298" s="15">
        <v>1143.5999999999999</v>
      </c>
      <c r="AG298" s="15">
        <v>1028.8</v>
      </c>
      <c r="AH298" s="15">
        <v>1010.1</v>
      </c>
      <c r="AI298" s="15">
        <v>1086.0999999999999</v>
      </c>
      <c r="AJ298" s="15">
        <v>1115.8</v>
      </c>
      <c r="AK298" s="15">
        <v>1100.4000000000001</v>
      </c>
      <c r="AL298" s="15">
        <v>1796.2</v>
      </c>
      <c r="AM298" s="15">
        <v>1894.7</v>
      </c>
      <c r="AN298" s="1">
        <v>582</v>
      </c>
      <c r="AO298" s="3" t="str">
        <f xml:space="preserve"> IFERROR(Table1[[#This Row],[GP 2012]]/Table1[[#This Row],[Total Assets 2012]], "x")</f>
        <v>x</v>
      </c>
      <c r="AP298" s="3">
        <f xml:space="preserve"> IFERROR(Table1[[#This Row],[GP 2013]]/Table1[[#This Row],[Total Assets 2013]], "x")</f>
        <v>0.17507072724246964</v>
      </c>
      <c r="AQ298" s="3">
        <f xml:space="preserve"> IFERROR(Table1[[#This Row],[GP 2014]]/Table1[[#This Row],[Total Assets 2014]], "x")</f>
        <v>0.21536270732115936</v>
      </c>
      <c r="AR298" s="3">
        <f xml:space="preserve"> IFERROR(Table1[[#This Row],[GP 2015]]/Table1[[#This Row],[Total Assets 2015]], "x")</f>
        <v>0.2419552291010843</v>
      </c>
      <c r="AS298" s="3">
        <f xml:space="preserve"> IFERROR(Table1[[#This Row],[GP 2016]]/Table1[[#This Row],[Total Assets 2016]], "x")</f>
        <v>0.23211508553654744</v>
      </c>
      <c r="AT298" s="3">
        <f xml:space="preserve"> IFERROR(Table1[[#This Row],[GP 2017]]/Table1[[#This Row],[Total Assets 2017]], "x")</f>
        <v>0.27581427581427581</v>
      </c>
      <c r="AU298" s="3">
        <f xml:space="preserve"> IFERROR(Table1[[#This Row],[GP 2018]]/Table1[[#This Row],[Total Assets 2018]], "x")</f>
        <v>0.29555289568179727</v>
      </c>
      <c r="AV298" s="3">
        <f xml:space="preserve"> IFERROR(Table1[[#This Row],[GP 2019]]/Table1[[#This Row],[Total Assets 2019]], "x")</f>
        <v>0.27621437533608173</v>
      </c>
      <c r="AW298" s="3">
        <f xml:space="preserve"> IFERROR(Table1[[#This Row],[GP 2020]]/Table1[[#This Row],[Total Assets 2020]], "x")</f>
        <v>0.24182115594329334</v>
      </c>
      <c r="AX298" s="3">
        <f xml:space="preserve"> IFERROR(Table1[[#This Row],[GP 2021]]/Table1[[#This Row],[Total Assets 2021]], "x")</f>
        <v>0.20198196191960807</v>
      </c>
      <c r="AY298" s="3">
        <f xml:space="preserve"> IFERROR(Table1[[#This Row],[GP TTM]]/Table1[[#This Row],[Total Assets TTM]], "x")</f>
        <v>0.20752625745500605</v>
      </c>
      <c r="BA298" s="3" t="str">
        <f xml:space="preserve"> IFERROR(ABS(Table1[[#This Row],[ROA 2013]]-Table1[[#This Row],[ROA 2012]]), "x")</f>
        <v>x</v>
      </c>
      <c r="BB298" s="3">
        <f xml:space="preserve"> IFERROR(ABS(Table1[[#This Row],[ROA 2014]]-Table1[[#This Row],[ROA 2013]]), "x")</f>
        <v>4.0291980078689726E-2</v>
      </c>
      <c r="BC298" s="3">
        <f xml:space="preserve"> IFERROR(ABS(Table1[[#This Row],[ROA 2015]]-Table1[[#This Row],[ROA 2014]]), "x")</f>
        <v>2.6592521779924938E-2</v>
      </c>
      <c r="BD298" s="3">
        <f xml:space="preserve"> IFERROR(ABS(Table1[[#This Row],[ROA 2016]]-Table1[[#This Row],[ROA 2015]]), "x")</f>
        <v>9.8401435645368573E-3</v>
      </c>
      <c r="BE298" s="3">
        <f xml:space="preserve"> IFERROR(ABS(Table1[[#This Row],[ROA 2017]]-Table1[[#This Row],[ROA 2016]]), "x")</f>
        <v>4.3699190277728367E-2</v>
      </c>
      <c r="BF298" s="3">
        <f xml:space="preserve"> IFERROR(ABS(Table1[[#This Row],[ROA 2018]]-Table1[[#This Row],[ROA 2017]]), "x")</f>
        <v>1.9738619867521456E-2</v>
      </c>
      <c r="BG298" s="3">
        <f xml:space="preserve"> IFERROR(ABS(Table1[[#This Row],[ROA 2019]]-Table1[[#This Row],[ROA 2018]]), "x")</f>
        <v>1.9338520345715537E-2</v>
      </c>
      <c r="BH298" s="3">
        <f xml:space="preserve"> IFERROR(ABS(Table1[[#This Row],[ROA 2020]]-Table1[[#This Row],[ROA 2019]]), "x")</f>
        <v>3.4393219392788388E-2</v>
      </c>
      <c r="BI298" s="3">
        <f xml:space="preserve"> IFERROR(ABS(Table1[[#This Row],[ROA 2021]]-Table1[[#This Row],[ROA 2020]]), "x")</f>
        <v>3.983919402368527E-2</v>
      </c>
      <c r="BJ298" s="3">
        <f xml:space="preserve"> IFERROR(AVERAGE(Table1[[#This Row],[ROA 2013-2012]:[ROA 2021-2020]]), "x")</f>
        <v>2.9216673666323818E-2</v>
      </c>
      <c r="BK298" s="3">
        <f>IFERROR(AVERAGE(Table1[[#This Row],[ROA 2012]:[ROA 2021]]), "x")</f>
        <v>0.23954315709959076</v>
      </c>
      <c r="BN298" s="1">
        <f>SUM(Table1[[#This Row],[B/M Rank]:[ROA Rank]])</f>
        <v>0</v>
      </c>
    </row>
    <row r="299" spans="1:66" x14ac:dyDescent="0.25">
      <c r="A299" s="1" t="s">
        <v>970</v>
      </c>
      <c r="B299" s="1" t="s">
        <v>971</v>
      </c>
      <c r="C299" s="1" t="s">
        <v>194</v>
      </c>
      <c r="D299" s="1" t="s">
        <v>103</v>
      </c>
      <c r="E299" s="1" t="s">
        <v>102</v>
      </c>
      <c r="F299" s="1">
        <v>2000</v>
      </c>
      <c r="G299" s="19"/>
      <c r="H299" s="19"/>
      <c r="I299" s="19"/>
      <c r="J299" s="19"/>
      <c r="K299" s="1"/>
      <c r="L299" s="19"/>
      <c r="M299" s="1">
        <v>2012</v>
      </c>
      <c r="N299" s="1">
        <v>768.1</v>
      </c>
      <c r="O299" s="15">
        <v>1356.8</v>
      </c>
      <c r="P299" s="15">
        <v>1506.7</v>
      </c>
      <c r="Q299" s="15">
        <v>1335.6</v>
      </c>
      <c r="R299" s="15">
        <v>1134.8</v>
      </c>
      <c r="S299" s="15">
        <v>1162.2</v>
      </c>
      <c r="T299" s="15">
        <v>1376.4</v>
      </c>
      <c r="U299" s="15">
        <v>1383.9</v>
      </c>
      <c r="V299" s="15">
        <v>1436.9</v>
      </c>
      <c r="W299" s="15">
        <v>1822.7</v>
      </c>
      <c r="X299" s="15">
        <v>1819.3</v>
      </c>
      <c r="Z299" s="3">
        <f xml:space="preserve"> IFERROR(AVEDEV(Table1[[#This Row],[GP 2012]:[GP 2021]]) / Table1[[#This Row],[Avg GP]], "x")</f>
        <v>0.13853102581281382</v>
      </c>
      <c r="AA299" s="2">
        <f xml:space="preserve"> IFERROR(AVERAGE(Table1[[#This Row],[GP 2012]:[GP 2021]]), "x")</f>
        <v>1328.41</v>
      </c>
      <c r="AB299" s="11">
        <f>Table1[Equity]/Table1[Market Capital]</f>
        <v>1.3334999999999999</v>
      </c>
      <c r="AC299" s="15">
        <v>30054.6</v>
      </c>
      <c r="AD299" s="15">
        <v>31001.7</v>
      </c>
      <c r="AE299" s="15">
        <v>33038.199999999997</v>
      </c>
      <c r="AF299" s="15">
        <v>33297.9</v>
      </c>
      <c r="AG299" s="15">
        <v>33639.199999999997</v>
      </c>
      <c r="AH299" s="15">
        <v>28743.9</v>
      </c>
      <c r="AI299" s="15">
        <v>28503.8</v>
      </c>
      <c r="AJ299" s="15">
        <v>28673.8</v>
      </c>
      <c r="AK299" s="15">
        <v>31908</v>
      </c>
      <c r="AL299" s="15">
        <v>31547.8</v>
      </c>
      <c r="AM299" s="15">
        <v>30114.400000000001</v>
      </c>
      <c r="AN299" s="15">
        <v>2667</v>
      </c>
      <c r="AO299" s="3">
        <f xml:space="preserve"> IFERROR(Table1[[#This Row],[GP 2012]]/Table1[[#This Row],[Total Assets 2012]], "x")</f>
        <v>2.5556819921076977E-2</v>
      </c>
      <c r="AP299" s="3">
        <f xml:space="preserve"> IFERROR(Table1[[#This Row],[GP 2013]]/Table1[[#This Row],[Total Assets 2013]], "x")</f>
        <v>4.3765341900605451E-2</v>
      </c>
      <c r="AQ299" s="3">
        <f xml:space="preserve"> IFERROR(Table1[[#This Row],[GP 2014]]/Table1[[#This Row],[Total Assets 2014]], "x")</f>
        <v>4.5604784764303144E-2</v>
      </c>
      <c r="AR299" s="3">
        <f xml:space="preserve"> IFERROR(Table1[[#This Row],[GP 2015]]/Table1[[#This Row],[Total Assets 2015]], "x")</f>
        <v>4.0110637607777062E-2</v>
      </c>
      <c r="AS299" s="3">
        <f xml:space="preserve"> IFERROR(Table1[[#This Row],[GP 2016]]/Table1[[#This Row],[Total Assets 2016]], "x")</f>
        <v>3.3734452662370094E-2</v>
      </c>
      <c r="AT299" s="3">
        <f xml:space="preserve"> IFERROR(Table1[[#This Row],[GP 2017]]/Table1[[#This Row],[Total Assets 2017]], "x")</f>
        <v>4.0432926638347612E-2</v>
      </c>
      <c r="AU299" s="3">
        <f xml:space="preserve"> IFERROR(Table1[[#This Row],[GP 2018]]/Table1[[#This Row],[Total Assets 2018]], "x")</f>
        <v>4.828829840231829E-2</v>
      </c>
      <c r="AV299" s="3">
        <f xml:space="preserve"> IFERROR(Table1[[#This Row],[GP 2019]]/Table1[[#This Row],[Total Assets 2019]], "x")</f>
        <v>4.8263571622875243E-2</v>
      </c>
      <c r="AW299" s="3">
        <f xml:space="preserve"> IFERROR(Table1[[#This Row],[GP 2020]]/Table1[[#This Row],[Total Assets 2020]], "x")</f>
        <v>4.5032593706907362E-2</v>
      </c>
      <c r="AX299" s="3">
        <f xml:space="preserve"> IFERROR(Table1[[#This Row],[GP 2021]]/Table1[[#This Row],[Total Assets 2021]], "x")</f>
        <v>5.7775819550016171E-2</v>
      </c>
      <c r="AY299" s="3">
        <f xml:space="preserve"> IFERROR(Table1[[#This Row],[GP TTM]]/Table1[[#This Row],[Total Assets TTM]], "x")</f>
        <v>6.0412958584597394E-2</v>
      </c>
      <c r="BA299" s="3">
        <f xml:space="preserve"> IFERROR(ABS(Table1[[#This Row],[ROA 2013]]-Table1[[#This Row],[ROA 2012]]), "x")</f>
        <v>1.8208521979528474E-2</v>
      </c>
      <c r="BB299" s="3">
        <f xml:space="preserve"> IFERROR(ABS(Table1[[#This Row],[ROA 2014]]-Table1[[#This Row],[ROA 2013]]), "x")</f>
        <v>1.8394428636976934E-3</v>
      </c>
      <c r="BC299" s="3">
        <f xml:space="preserve"> IFERROR(ABS(Table1[[#This Row],[ROA 2015]]-Table1[[#This Row],[ROA 2014]]), "x")</f>
        <v>5.4941471565260816E-3</v>
      </c>
      <c r="BD299" s="3">
        <f xml:space="preserve"> IFERROR(ABS(Table1[[#This Row],[ROA 2016]]-Table1[[#This Row],[ROA 2015]]), "x")</f>
        <v>6.376184945406968E-3</v>
      </c>
      <c r="BE299" s="3">
        <f xml:space="preserve"> IFERROR(ABS(Table1[[#This Row],[ROA 2017]]-Table1[[#This Row],[ROA 2016]]), "x")</f>
        <v>6.6984739759775175E-3</v>
      </c>
      <c r="BF299" s="3">
        <f xml:space="preserve"> IFERROR(ABS(Table1[[#This Row],[ROA 2018]]-Table1[[#This Row],[ROA 2017]]), "x")</f>
        <v>7.8553717639706783E-3</v>
      </c>
      <c r="BG299" s="3">
        <f xml:space="preserve"> IFERROR(ABS(Table1[[#This Row],[ROA 2019]]-Table1[[#This Row],[ROA 2018]]), "x")</f>
        <v>2.472677944304752E-5</v>
      </c>
      <c r="BH299" s="3">
        <f xml:space="preserve"> IFERROR(ABS(Table1[[#This Row],[ROA 2020]]-Table1[[#This Row],[ROA 2019]]), "x")</f>
        <v>3.2309779159678809E-3</v>
      </c>
      <c r="BI299" s="3">
        <f xml:space="preserve"> IFERROR(ABS(Table1[[#This Row],[ROA 2021]]-Table1[[#This Row],[ROA 2020]]), "x")</f>
        <v>1.2743225843108809E-2</v>
      </c>
      <c r="BJ299" s="3">
        <f xml:space="preserve"> IFERROR(AVERAGE(Table1[[#This Row],[ROA 2013-2012]:[ROA 2021-2020]]), "x")</f>
        <v>6.9412303581807937E-3</v>
      </c>
      <c r="BK299" s="3">
        <f>IFERROR(AVERAGE(Table1[[#This Row],[ROA 2012]:[ROA 2021]]), "x")</f>
        <v>4.2856524677659741E-2</v>
      </c>
      <c r="BN299" s="1">
        <f>SUM(Table1[[#This Row],[B/M Rank]:[ROA Rank]])</f>
        <v>0</v>
      </c>
    </row>
    <row r="300" spans="1:66" x14ac:dyDescent="0.25">
      <c r="A300" s="1" t="s">
        <v>261</v>
      </c>
      <c r="B300" s="1" t="s">
        <v>1044</v>
      </c>
      <c r="C300" s="1" t="s">
        <v>262</v>
      </c>
      <c r="D300" s="1" t="s">
        <v>263</v>
      </c>
      <c r="E300" s="1" t="s">
        <v>102</v>
      </c>
      <c r="F300" s="1">
        <v>2020</v>
      </c>
      <c r="G300" s="19"/>
      <c r="H300" s="19"/>
      <c r="I300" s="19"/>
      <c r="J300" s="19"/>
      <c r="K300" s="1"/>
      <c r="L300" s="19"/>
      <c r="M300" s="1">
        <v>2012</v>
      </c>
      <c r="N300" s="15">
        <v>1143.8</v>
      </c>
      <c r="O300" s="15">
        <v>1357.1</v>
      </c>
      <c r="P300" s="15">
        <v>1371.6</v>
      </c>
      <c r="Q300" s="15">
        <v>1596</v>
      </c>
      <c r="R300" s="15">
        <v>1896</v>
      </c>
      <c r="S300" s="15">
        <v>2033</v>
      </c>
      <c r="T300" s="15">
        <v>1720</v>
      </c>
      <c r="U300" s="15">
        <v>1923</v>
      </c>
      <c r="V300" s="15">
        <v>1712</v>
      </c>
      <c r="W300" s="15">
        <v>1891</v>
      </c>
      <c r="X300" s="15">
        <v>1879</v>
      </c>
      <c r="Z300" s="3">
        <f xml:space="preserve"> IFERROR(AVEDEV(Table1[[#This Row],[GP 2012]:[GP 2021]]) / Table1[[#This Row],[Avg GP]], "x")</f>
        <v>0.14286658455252804</v>
      </c>
      <c r="AA300" s="2">
        <f xml:space="preserve"> IFERROR(AVERAGE(Table1[[#This Row],[GP 2012]:[GP 2021]]), "x")</f>
        <v>1664.35</v>
      </c>
      <c r="AB300" s="11">
        <f>Table1[Equity]/Table1[Market Capital]</f>
        <v>1.0643564356435644</v>
      </c>
      <c r="AC300" s="15">
        <v>5412.6</v>
      </c>
      <c r="AD300" s="15">
        <v>3556</v>
      </c>
      <c r="AE300" s="15">
        <v>3900.7</v>
      </c>
      <c r="AF300" s="15">
        <v>5310</v>
      </c>
      <c r="AG300" s="15">
        <v>6603</v>
      </c>
      <c r="AH300" s="15">
        <v>6569</v>
      </c>
      <c r="AI300" s="15">
        <v>6468</v>
      </c>
      <c r="AJ300" s="15">
        <v>6618</v>
      </c>
      <c r="AK300" s="15">
        <v>7081</v>
      </c>
      <c r="AL300" s="15">
        <v>6587</v>
      </c>
      <c r="AM300" s="15">
        <v>6604</v>
      </c>
      <c r="AN300" s="15">
        <v>2150</v>
      </c>
      <c r="AO300" s="3">
        <f xml:space="preserve"> IFERROR(Table1[[#This Row],[GP 2012]]/Table1[[#This Row],[Total Assets 2012]], "x")</f>
        <v>0.21132173077633667</v>
      </c>
      <c r="AP300" s="3">
        <f xml:space="preserve"> IFERROR(Table1[[#This Row],[GP 2013]]/Table1[[#This Row],[Total Assets 2013]], "x")</f>
        <v>0.38163667041619798</v>
      </c>
      <c r="AQ300" s="3">
        <f xml:space="preserve"> IFERROR(Table1[[#This Row],[GP 2014]]/Table1[[#This Row],[Total Assets 2014]], "x")</f>
        <v>0.35162919475991489</v>
      </c>
      <c r="AR300" s="3">
        <f xml:space="preserve"> IFERROR(Table1[[#This Row],[GP 2015]]/Table1[[#This Row],[Total Assets 2015]], "x")</f>
        <v>0.30056497175141245</v>
      </c>
      <c r="AS300" s="3">
        <f xml:space="preserve"> IFERROR(Table1[[#This Row],[GP 2016]]/Table1[[#This Row],[Total Assets 2016]], "x")</f>
        <v>0.28714220808723306</v>
      </c>
      <c r="AT300" s="3">
        <f xml:space="preserve"> IFERROR(Table1[[#This Row],[GP 2017]]/Table1[[#This Row],[Total Assets 2017]], "x")</f>
        <v>0.3094839397168519</v>
      </c>
      <c r="AU300" s="3">
        <f xml:space="preserve"> IFERROR(Table1[[#This Row],[GP 2018]]/Table1[[#This Row],[Total Assets 2018]], "x")</f>
        <v>0.26592455163883733</v>
      </c>
      <c r="AV300" s="3">
        <f xml:space="preserve"> IFERROR(Table1[[#This Row],[GP 2019]]/Table1[[#This Row],[Total Assets 2019]], "x")</f>
        <v>0.29057116953762469</v>
      </c>
      <c r="AW300" s="3">
        <f xml:space="preserve"> IFERROR(Table1[[#This Row],[GP 2020]]/Table1[[#This Row],[Total Assets 2020]], "x")</f>
        <v>0.24177376076825308</v>
      </c>
      <c r="AX300" s="3">
        <f xml:space="preserve"> IFERROR(Table1[[#This Row],[GP 2021]]/Table1[[#This Row],[Total Assets 2021]], "x")</f>
        <v>0.28708061332928497</v>
      </c>
      <c r="AY300" s="3">
        <f xml:space="preserve"> IFERROR(Table1[[#This Row],[GP TTM]]/Table1[[#This Row],[Total Assets TTM]], "x")</f>
        <v>0.28452453058752269</v>
      </c>
      <c r="BA300" s="3">
        <f xml:space="preserve"> IFERROR(ABS(Table1[[#This Row],[ROA 2013]]-Table1[[#This Row],[ROA 2012]]), "x")</f>
        <v>0.1703149396398613</v>
      </c>
      <c r="BB300" s="3">
        <f xml:space="preserve"> IFERROR(ABS(Table1[[#This Row],[ROA 2014]]-Table1[[#This Row],[ROA 2013]]), "x")</f>
        <v>3.0007475656283089E-2</v>
      </c>
      <c r="BC300" s="3">
        <f xml:space="preserve"> IFERROR(ABS(Table1[[#This Row],[ROA 2015]]-Table1[[#This Row],[ROA 2014]]), "x")</f>
        <v>5.1064223008502441E-2</v>
      </c>
      <c r="BD300" s="3">
        <f xml:space="preserve"> IFERROR(ABS(Table1[[#This Row],[ROA 2016]]-Table1[[#This Row],[ROA 2015]]), "x")</f>
        <v>1.3422763664179382E-2</v>
      </c>
      <c r="BE300" s="3">
        <f xml:space="preserve"> IFERROR(ABS(Table1[[#This Row],[ROA 2017]]-Table1[[#This Row],[ROA 2016]]), "x")</f>
        <v>2.2341731629618833E-2</v>
      </c>
      <c r="BF300" s="3">
        <f xml:space="preserve"> IFERROR(ABS(Table1[[#This Row],[ROA 2018]]-Table1[[#This Row],[ROA 2017]]), "x")</f>
        <v>4.3559388078014571E-2</v>
      </c>
      <c r="BG300" s="3">
        <f xml:space="preserve"> IFERROR(ABS(Table1[[#This Row],[ROA 2019]]-Table1[[#This Row],[ROA 2018]]), "x")</f>
        <v>2.464661789878736E-2</v>
      </c>
      <c r="BH300" s="3">
        <f xml:space="preserve"> IFERROR(ABS(Table1[[#This Row],[ROA 2020]]-Table1[[#This Row],[ROA 2019]]), "x")</f>
        <v>4.8797408769371609E-2</v>
      </c>
      <c r="BI300" s="3">
        <f xml:space="preserve"> IFERROR(ABS(Table1[[#This Row],[ROA 2021]]-Table1[[#This Row],[ROA 2020]]), "x")</f>
        <v>4.5306852561031896E-2</v>
      </c>
      <c r="BJ300" s="3">
        <f xml:space="preserve"> IFERROR(AVERAGE(Table1[[#This Row],[ROA 2013-2012]:[ROA 2021-2020]]), "x")</f>
        <v>4.9940155656183385E-2</v>
      </c>
      <c r="BK300" s="3">
        <f>IFERROR(AVERAGE(Table1[[#This Row],[ROA 2012]:[ROA 2021]]), "x")</f>
        <v>0.29271288107819471</v>
      </c>
      <c r="BN300" s="1">
        <f>SUM(Table1[[#This Row],[B/M Rank]:[ROA Rank]])</f>
        <v>0</v>
      </c>
    </row>
    <row r="301" spans="1:66" x14ac:dyDescent="0.25">
      <c r="A301" s="1" t="s">
        <v>264</v>
      </c>
      <c r="B301" s="1" t="s">
        <v>265</v>
      </c>
      <c r="C301" s="1" t="s">
        <v>213</v>
      </c>
      <c r="D301" s="1" t="s">
        <v>11</v>
      </c>
      <c r="E301" s="1" t="s">
        <v>102</v>
      </c>
      <c r="F301" s="1">
        <v>2040</v>
      </c>
      <c r="G301" s="19"/>
      <c r="H301" s="19"/>
      <c r="I301" s="19"/>
      <c r="J301" s="19"/>
      <c r="K301" s="1"/>
      <c r="L301" s="19"/>
      <c r="M301" s="1">
        <v>2012</v>
      </c>
      <c r="N301" s="1">
        <v>360.8</v>
      </c>
      <c r="O301" s="1">
        <v>364.2</v>
      </c>
      <c r="P301" s="1">
        <v>356.1</v>
      </c>
      <c r="Q301" s="1">
        <v>373.8</v>
      </c>
      <c r="R301" s="1">
        <v>431.7</v>
      </c>
      <c r="S301" s="1">
        <v>413.8</v>
      </c>
      <c r="T301" s="1">
        <v>400.1</v>
      </c>
      <c r="U301" s="1">
        <v>388</v>
      </c>
      <c r="V301" s="1">
        <v>439.1</v>
      </c>
      <c r="W301" s="1">
        <v>442.4</v>
      </c>
      <c r="X301" s="1">
        <v>461.7</v>
      </c>
      <c r="Z301" s="3">
        <f xml:space="preserve"> IFERROR(AVEDEV(Table1[[#This Row],[GP 2012]:[GP 2021]]) / Table1[[#This Row],[Avg GP]], "x")</f>
        <v>7.1586901763224173E-2</v>
      </c>
      <c r="AA301" s="2">
        <f xml:space="preserve"> IFERROR(AVERAGE(Table1[[#This Row],[GP 2012]:[GP 2021]]), "x")</f>
        <v>397</v>
      </c>
      <c r="AB301" s="11">
        <f>Table1[Equity]/Table1[Market Capital]</f>
        <v>0.52073529411764707</v>
      </c>
      <c r="AC301" s="15">
        <v>1555.9</v>
      </c>
      <c r="AD301" s="15">
        <v>1615.8</v>
      </c>
      <c r="AE301" s="15">
        <v>1655.9</v>
      </c>
      <c r="AF301" s="15">
        <v>2419.4</v>
      </c>
      <c r="AG301" s="15">
        <v>2374.3000000000002</v>
      </c>
      <c r="AH301" s="15">
        <v>2444.1</v>
      </c>
      <c r="AI301" s="15">
        <v>2730.9</v>
      </c>
      <c r="AJ301" s="15">
        <v>2641.2</v>
      </c>
      <c r="AK301" s="15">
        <v>2616.6</v>
      </c>
      <c r="AL301" s="15">
        <v>2877.5</v>
      </c>
      <c r="AM301" s="15">
        <v>2960.3</v>
      </c>
      <c r="AN301" s="15">
        <v>1062.3</v>
      </c>
      <c r="AO301" s="3">
        <f xml:space="preserve"> IFERROR(Table1[[#This Row],[GP 2012]]/Table1[[#This Row],[Total Assets 2012]], "x")</f>
        <v>0.23189150973712963</v>
      </c>
      <c r="AP301" s="3">
        <f xml:space="preserve"> IFERROR(Table1[[#This Row],[GP 2013]]/Table1[[#This Row],[Total Assets 2013]], "x")</f>
        <v>0.2253991830672113</v>
      </c>
      <c r="AQ301" s="3">
        <f xml:space="preserve"> IFERROR(Table1[[#This Row],[GP 2014]]/Table1[[#This Row],[Total Assets 2014]], "x")</f>
        <v>0.21504921794794371</v>
      </c>
      <c r="AR301" s="3">
        <f xml:space="preserve"> IFERROR(Table1[[#This Row],[GP 2015]]/Table1[[#This Row],[Total Assets 2015]], "x")</f>
        <v>0.15450111597916838</v>
      </c>
      <c r="AS301" s="3">
        <f xml:space="preserve"> IFERROR(Table1[[#This Row],[GP 2016]]/Table1[[#This Row],[Total Assets 2016]], "x")</f>
        <v>0.18182201069788989</v>
      </c>
      <c r="AT301" s="3">
        <f xml:space="preserve"> IFERROR(Table1[[#This Row],[GP 2017]]/Table1[[#This Row],[Total Assets 2017]], "x")</f>
        <v>0.16930567489055276</v>
      </c>
      <c r="AU301" s="3">
        <f xml:space="preserve"> IFERROR(Table1[[#This Row],[GP 2018]]/Table1[[#This Row],[Total Assets 2018]], "x")</f>
        <v>0.14650847705884507</v>
      </c>
      <c r="AV301" s="3">
        <f xml:space="preserve"> IFERROR(Table1[[#This Row],[GP 2019]]/Table1[[#This Row],[Total Assets 2019]], "x")</f>
        <v>0.14690292291382706</v>
      </c>
      <c r="AW301" s="3">
        <f xml:space="preserve"> IFERROR(Table1[[#This Row],[GP 2020]]/Table1[[#This Row],[Total Assets 2020]], "x")</f>
        <v>0.16781319269280748</v>
      </c>
      <c r="AX301" s="3">
        <f xml:space="preserve"> IFERROR(Table1[[#This Row],[GP 2021]]/Table1[[#This Row],[Total Assets 2021]], "x")</f>
        <v>0.15374456993918331</v>
      </c>
      <c r="AY301" s="3">
        <f xml:space="preserve"> IFERROR(Table1[[#This Row],[GP TTM]]/Table1[[#This Row],[Total Assets TTM]], "x")</f>
        <v>0.15596392257541464</v>
      </c>
      <c r="BA301" s="3">
        <f xml:space="preserve"> IFERROR(ABS(Table1[[#This Row],[ROA 2013]]-Table1[[#This Row],[ROA 2012]]), "x")</f>
        <v>6.4923266699183357E-3</v>
      </c>
      <c r="BB301" s="3">
        <f xml:space="preserve"> IFERROR(ABS(Table1[[#This Row],[ROA 2014]]-Table1[[#This Row],[ROA 2013]]), "x")</f>
        <v>1.0349965119267585E-2</v>
      </c>
      <c r="BC301" s="3">
        <f xml:space="preserve"> IFERROR(ABS(Table1[[#This Row],[ROA 2015]]-Table1[[#This Row],[ROA 2014]]), "x")</f>
        <v>6.0548101968775331E-2</v>
      </c>
      <c r="BD301" s="3">
        <f xml:space="preserve"> IFERROR(ABS(Table1[[#This Row],[ROA 2016]]-Table1[[#This Row],[ROA 2015]]), "x")</f>
        <v>2.7320894718721511E-2</v>
      </c>
      <c r="BE301" s="3">
        <f xml:space="preserve"> IFERROR(ABS(Table1[[#This Row],[ROA 2017]]-Table1[[#This Row],[ROA 2016]]), "x")</f>
        <v>1.2516335807337131E-2</v>
      </c>
      <c r="BF301" s="3">
        <f xml:space="preserve"> IFERROR(ABS(Table1[[#This Row],[ROA 2018]]-Table1[[#This Row],[ROA 2017]]), "x")</f>
        <v>2.2797197831707694E-2</v>
      </c>
      <c r="BG301" s="3">
        <f xml:space="preserve"> IFERROR(ABS(Table1[[#This Row],[ROA 2019]]-Table1[[#This Row],[ROA 2018]]), "x")</f>
        <v>3.9444585498199514E-4</v>
      </c>
      <c r="BH301" s="3">
        <f xml:space="preserve"> IFERROR(ABS(Table1[[#This Row],[ROA 2020]]-Table1[[#This Row],[ROA 2019]]), "x")</f>
        <v>2.0910269778980417E-2</v>
      </c>
      <c r="BI301" s="3">
        <f xml:space="preserve"> IFERROR(ABS(Table1[[#This Row],[ROA 2021]]-Table1[[#This Row],[ROA 2020]]), "x")</f>
        <v>1.4068622753624166E-2</v>
      </c>
      <c r="BJ301" s="3">
        <f xml:space="preserve"> IFERROR(AVERAGE(Table1[[#This Row],[ROA 2013-2012]:[ROA 2021-2020]]), "x")</f>
        <v>1.9488684500368239E-2</v>
      </c>
      <c r="BK301" s="3">
        <f>IFERROR(AVERAGE(Table1[[#This Row],[ROA 2012]:[ROA 2021]]), "x")</f>
        <v>0.17929378749245584</v>
      </c>
      <c r="BN301" s="1">
        <f>SUM(Table1[[#This Row],[B/M Rank]:[ROA Rank]])</f>
        <v>0</v>
      </c>
    </row>
    <row r="302" spans="1:66" x14ac:dyDescent="0.25">
      <c r="A302" s="1" t="s">
        <v>266</v>
      </c>
      <c r="B302" s="1" t="s">
        <v>267</v>
      </c>
      <c r="C302" s="1" t="s">
        <v>268</v>
      </c>
      <c r="D302" s="1" t="s">
        <v>130</v>
      </c>
      <c r="E302" s="1" t="s">
        <v>102</v>
      </c>
      <c r="F302" s="1">
        <v>2080</v>
      </c>
      <c r="G302" s="19"/>
      <c r="H302" s="19"/>
      <c r="I302" s="19"/>
      <c r="J302" s="19"/>
      <c r="K302" s="1"/>
      <c r="L302" s="19"/>
      <c r="M302" s="1">
        <v>2012</v>
      </c>
      <c r="N302" s="1">
        <v>90.2</v>
      </c>
      <c r="O302" s="1">
        <v>94</v>
      </c>
      <c r="P302" s="1">
        <v>103.5</v>
      </c>
      <c r="Q302" s="1">
        <v>104.6</v>
      </c>
      <c r="R302" s="1">
        <v>184.8</v>
      </c>
      <c r="S302" s="1">
        <v>201</v>
      </c>
      <c r="T302" s="1">
        <v>169</v>
      </c>
      <c r="U302" s="1">
        <v>162.69999999999999</v>
      </c>
      <c r="V302" s="1">
        <v>154.80000000000001</v>
      </c>
      <c r="W302" s="1">
        <v>163.19999999999999</v>
      </c>
      <c r="X302" s="1">
        <v>163.69999999999999</v>
      </c>
      <c r="Z302" s="3">
        <f xml:space="preserve"> IFERROR(AVEDEV(Table1[[#This Row],[GP 2012]:[GP 2021]]) / Table1[[#This Row],[Avg GP]], "x")</f>
        <v>0.25048326096091883</v>
      </c>
      <c r="AA302" s="2">
        <f xml:space="preserve"> IFERROR(AVERAGE(Table1[[#This Row],[GP 2012]:[GP 2021]]), "x")</f>
        <v>142.78</v>
      </c>
      <c r="AB302" s="11">
        <f>Table1[Equity]/Table1[Market Capital]</f>
        <v>1.6290384615384617</v>
      </c>
      <c r="AC302" s="15">
        <v>1786.9</v>
      </c>
      <c r="AD302" s="15">
        <v>1785.7</v>
      </c>
      <c r="AE302" s="15">
        <v>1769.3</v>
      </c>
      <c r="AF302" s="15">
        <v>3850.6</v>
      </c>
      <c r="AG302" s="15">
        <v>3382.6</v>
      </c>
      <c r="AH302" s="15">
        <v>3584.1</v>
      </c>
      <c r="AI302" s="15">
        <v>4181.3</v>
      </c>
      <c r="AJ302" s="15">
        <v>5029.3</v>
      </c>
      <c r="AK302" s="15">
        <v>5090.2</v>
      </c>
      <c r="AL302" s="15">
        <v>5234.3999999999996</v>
      </c>
      <c r="AM302" s="15">
        <v>5302.4</v>
      </c>
      <c r="AN302" s="15">
        <v>3388.4</v>
      </c>
      <c r="AO302" s="3">
        <f xml:space="preserve"> IFERROR(Table1[[#This Row],[GP 2012]]/Table1[[#This Row],[Total Assets 2012]], "x")</f>
        <v>5.0478482287760924E-2</v>
      </c>
      <c r="AP302" s="3">
        <f xml:space="preserve"> IFERROR(Table1[[#This Row],[GP 2013]]/Table1[[#This Row],[Total Assets 2013]], "x")</f>
        <v>5.2640421123368988E-2</v>
      </c>
      <c r="AQ302" s="3">
        <f xml:space="preserve"> IFERROR(Table1[[#This Row],[GP 2014]]/Table1[[#This Row],[Total Assets 2014]], "x")</f>
        <v>5.8497710959136383E-2</v>
      </c>
      <c r="AR302" s="3">
        <f xml:space="preserve"> IFERROR(Table1[[#This Row],[GP 2015]]/Table1[[#This Row],[Total Assets 2015]], "x")</f>
        <v>2.7164597725029865E-2</v>
      </c>
      <c r="AS302" s="3">
        <f xml:space="preserve"> IFERROR(Table1[[#This Row],[GP 2016]]/Table1[[#This Row],[Total Assets 2016]], "x")</f>
        <v>5.4632531189026196E-2</v>
      </c>
      <c r="AT302" s="3">
        <f xml:space="preserve"> IFERROR(Table1[[#This Row],[GP 2017]]/Table1[[#This Row],[Total Assets 2017]], "x")</f>
        <v>5.6081024524985354E-2</v>
      </c>
      <c r="AU302" s="3">
        <f xml:space="preserve"> IFERROR(Table1[[#This Row],[GP 2018]]/Table1[[#This Row],[Total Assets 2018]], "x")</f>
        <v>4.0418051802071121E-2</v>
      </c>
      <c r="AV302" s="3">
        <f xml:space="preserve"> IFERROR(Table1[[#This Row],[GP 2019]]/Table1[[#This Row],[Total Assets 2019]], "x")</f>
        <v>3.235042650070586E-2</v>
      </c>
      <c r="AW302" s="3">
        <f xml:space="preserve"> IFERROR(Table1[[#This Row],[GP 2020]]/Table1[[#This Row],[Total Assets 2020]], "x")</f>
        <v>3.0411378727751369E-2</v>
      </c>
      <c r="AX302" s="3">
        <f xml:space="preserve"> IFERROR(Table1[[#This Row],[GP 2021]]/Table1[[#This Row],[Total Assets 2021]], "x")</f>
        <v>3.1178358551123338E-2</v>
      </c>
      <c r="AY302" s="3">
        <f xml:space="preserve"> IFERROR(Table1[[#This Row],[GP TTM]]/Table1[[#This Row],[Total Assets TTM]], "x")</f>
        <v>3.0872812311406157E-2</v>
      </c>
      <c r="BA302" s="3">
        <f xml:space="preserve"> IFERROR(ABS(Table1[[#This Row],[ROA 2013]]-Table1[[#This Row],[ROA 2012]]), "x")</f>
        <v>2.161938835608064E-3</v>
      </c>
      <c r="BB302" s="3">
        <f xml:space="preserve"> IFERROR(ABS(Table1[[#This Row],[ROA 2014]]-Table1[[#This Row],[ROA 2013]]), "x")</f>
        <v>5.8572898357673944E-3</v>
      </c>
      <c r="BC302" s="3">
        <f xml:space="preserve"> IFERROR(ABS(Table1[[#This Row],[ROA 2015]]-Table1[[#This Row],[ROA 2014]]), "x")</f>
        <v>3.1333113234106522E-2</v>
      </c>
      <c r="BD302" s="3">
        <f xml:space="preserve"> IFERROR(ABS(Table1[[#This Row],[ROA 2016]]-Table1[[#This Row],[ROA 2015]]), "x")</f>
        <v>2.7467933463996331E-2</v>
      </c>
      <c r="BE302" s="3">
        <f xml:space="preserve"> IFERROR(ABS(Table1[[#This Row],[ROA 2017]]-Table1[[#This Row],[ROA 2016]]), "x")</f>
        <v>1.4484933359591584E-3</v>
      </c>
      <c r="BF302" s="3">
        <f xml:space="preserve"> IFERROR(ABS(Table1[[#This Row],[ROA 2018]]-Table1[[#This Row],[ROA 2017]]), "x")</f>
        <v>1.5662972722914233E-2</v>
      </c>
      <c r="BG302" s="3">
        <f xml:space="preserve"> IFERROR(ABS(Table1[[#This Row],[ROA 2019]]-Table1[[#This Row],[ROA 2018]]), "x")</f>
        <v>8.067625301365261E-3</v>
      </c>
      <c r="BH302" s="3">
        <f xml:space="preserve"> IFERROR(ABS(Table1[[#This Row],[ROA 2020]]-Table1[[#This Row],[ROA 2019]]), "x")</f>
        <v>1.9390477729544914E-3</v>
      </c>
      <c r="BI302" s="3">
        <f xml:space="preserve"> IFERROR(ABS(Table1[[#This Row],[ROA 2021]]-Table1[[#This Row],[ROA 2020]]), "x")</f>
        <v>7.6697982337196879E-4</v>
      </c>
      <c r="BJ302" s="3">
        <f xml:space="preserve"> IFERROR(AVERAGE(Table1[[#This Row],[ROA 2013-2012]:[ROA 2021-2020]]), "x")</f>
        <v>1.0522821591782602E-2</v>
      </c>
      <c r="BK302" s="3">
        <f>IFERROR(AVERAGE(Table1[[#This Row],[ROA 2012]:[ROA 2021]]), "x")</f>
        <v>4.3385298339095942E-2</v>
      </c>
      <c r="BN302" s="1">
        <f>SUM(Table1[[#This Row],[B/M Rank]:[ROA Rank]])</f>
        <v>0</v>
      </c>
    </row>
    <row r="303" spans="1:66" x14ac:dyDescent="0.25">
      <c r="A303" s="1" t="s">
        <v>269</v>
      </c>
      <c r="B303" s="1" t="s">
        <v>1045</v>
      </c>
      <c r="C303" s="1" t="s">
        <v>270</v>
      </c>
      <c r="D303" s="1" t="s">
        <v>11</v>
      </c>
      <c r="E303" s="1" t="s">
        <v>102</v>
      </c>
      <c r="F303" s="1">
        <v>2150</v>
      </c>
      <c r="G303" s="19"/>
      <c r="H303" s="19"/>
      <c r="I303" s="19"/>
      <c r="J303" s="19"/>
      <c r="K303" s="1"/>
      <c r="L303" s="19"/>
      <c r="M303" s="1">
        <v>2012</v>
      </c>
      <c r="N303" s="1">
        <v>173.2</v>
      </c>
      <c r="O303" s="1">
        <v>175.7</v>
      </c>
      <c r="P303" s="1">
        <v>177.5</v>
      </c>
      <c r="Q303" s="1">
        <v>202.2</v>
      </c>
      <c r="R303" s="1">
        <v>206.5</v>
      </c>
      <c r="S303" s="1">
        <v>222.8</v>
      </c>
      <c r="T303" s="1">
        <v>302.8</v>
      </c>
      <c r="U303" s="1">
        <v>292</v>
      </c>
      <c r="V303" s="1">
        <v>336</v>
      </c>
      <c r="W303" s="1">
        <v>373.6</v>
      </c>
      <c r="X303" s="1">
        <v>382.2</v>
      </c>
      <c r="Z303" s="3">
        <f xml:space="preserve"> IFERROR(AVEDEV(Table1[[#This Row],[GP 2012]:[GP 2021]]) / Table1[[#This Row],[Avg GP]], "x")</f>
        <v>0.25949721804816639</v>
      </c>
      <c r="AA303" s="2">
        <f xml:space="preserve"> IFERROR(AVERAGE(Table1[[#This Row],[GP 2012]:[GP 2021]]), "x")</f>
        <v>246.22999999999996</v>
      </c>
      <c r="AB303" s="11">
        <f>Table1[Equity]/Table1[Market Capital]</f>
        <v>0.29330232558139535</v>
      </c>
      <c r="AC303" s="1">
        <v>651.29999999999995</v>
      </c>
      <c r="AD303" s="1">
        <v>691.3</v>
      </c>
      <c r="AE303" s="1">
        <v>737.5</v>
      </c>
      <c r="AF303" s="1">
        <v>791.7</v>
      </c>
      <c r="AG303" s="1">
        <v>807.9</v>
      </c>
      <c r="AH303" s="1">
        <v>825</v>
      </c>
      <c r="AI303" s="1">
        <v>848.3</v>
      </c>
      <c r="AJ303" s="15">
        <v>1065.9000000000001</v>
      </c>
      <c r="AK303" s="15">
        <v>1565.8</v>
      </c>
      <c r="AL303" s="15">
        <v>1790.8</v>
      </c>
      <c r="AM303" s="15">
        <v>1867.2</v>
      </c>
      <c r="AN303" s="1">
        <v>630.6</v>
      </c>
      <c r="AO303" s="3">
        <f xml:space="preserve"> IFERROR(Table1[[#This Row],[GP 2012]]/Table1[[#This Row],[Total Assets 2012]], "x")</f>
        <v>0.26592967910333182</v>
      </c>
      <c r="AP303" s="3">
        <f xml:space="preserve"> IFERROR(Table1[[#This Row],[GP 2013]]/Table1[[#This Row],[Total Assets 2013]], "x")</f>
        <v>0.25415883118761751</v>
      </c>
      <c r="AQ303" s="3">
        <f xml:space="preserve"> IFERROR(Table1[[#This Row],[GP 2014]]/Table1[[#This Row],[Total Assets 2014]], "x")</f>
        <v>0.24067796610169492</v>
      </c>
      <c r="AR303" s="3">
        <f xml:space="preserve"> IFERROR(Table1[[#This Row],[GP 2015]]/Table1[[#This Row],[Total Assets 2015]], "x")</f>
        <v>0.25539977264115193</v>
      </c>
      <c r="AS303" s="3">
        <f xml:space="preserve"> IFERROR(Table1[[#This Row],[GP 2016]]/Table1[[#This Row],[Total Assets 2016]], "x")</f>
        <v>0.255600940710484</v>
      </c>
      <c r="AT303" s="3">
        <f xml:space="preserve"> IFERROR(Table1[[#This Row],[GP 2017]]/Table1[[#This Row],[Total Assets 2017]], "x")</f>
        <v>0.27006060606060606</v>
      </c>
      <c r="AU303" s="3">
        <f xml:space="preserve"> IFERROR(Table1[[#This Row],[GP 2018]]/Table1[[#This Row],[Total Assets 2018]], "x")</f>
        <v>0.35694919250265239</v>
      </c>
      <c r="AV303" s="3">
        <f xml:space="preserve"> IFERROR(Table1[[#This Row],[GP 2019]]/Table1[[#This Row],[Total Assets 2019]], "x")</f>
        <v>0.27394689933389621</v>
      </c>
      <c r="AW303" s="3">
        <f xml:space="preserve"> IFERROR(Table1[[#This Row],[GP 2020]]/Table1[[#This Row],[Total Assets 2020]], "x")</f>
        <v>0.21458679269383063</v>
      </c>
      <c r="AX303" s="3">
        <f xml:space="preserve"> IFERROR(Table1[[#This Row],[GP 2021]]/Table1[[#This Row],[Total Assets 2021]], "x")</f>
        <v>0.20862184498548136</v>
      </c>
      <c r="AY303" s="3">
        <f xml:space="preserve"> IFERROR(Table1[[#This Row],[GP TTM]]/Table1[[#This Row],[Total Assets TTM]], "x")</f>
        <v>0.20469151670951155</v>
      </c>
      <c r="BA303" s="3">
        <f xml:space="preserve"> IFERROR(ABS(Table1[[#This Row],[ROA 2013]]-Table1[[#This Row],[ROA 2012]]), "x")</f>
        <v>1.1770847915714311E-2</v>
      </c>
      <c r="BB303" s="3">
        <f xml:space="preserve"> IFERROR(ABS(Table1[[#This Row],[ROA 2014]]-Table1[[#This Row],[ROA 2013]]), "x")</f>
        <v>1.3480865085922583E-2</v>
      </c>
      <c r="BC303" s="3">
        <f xml:space="preserve"> IFERROR(ABS(Table1[[#This Row],[ROA 2015]]-Table1[[#This Row],[ROA 2014]]), "x")</f>
        <v>1.4721806539457011E-2</v>
      </c>
      <c r="BD303" s="3">
        <f xml:space="preserve"> IFERROR(ABS(Table1[[#This Row],[ROA 2016]]-Table1[[#This Row],[ROA 2015]]), "x")</f>
        <v>2.0116806933206943E-4</v>
      </c>
      <c r="BE303" s="3">
        <f xml:space="preserve"> IFERROR(ABS(Table1[[#This Row],[ROA 2017]]-Table1[[#This Row],[ROA 2016]]), "x")</f>
        <v>1.4459665350122053E-2</v>
      </c>
      <c r="BF303" s="3">
        <f xml:space="preserve"> IFERROR(ABS(Table1[[#This Row],[ROA 2018]]-Table1[[#This Row],[ROA 2017]]), "x")</f>
        <v>8.6888586442046334E-2</v>
      </c>
      <c r="BG303" s="3">
        <f xml:space="preserve"> IFERROR(ABS(Table1[[#This Row],[ROA 2019]]-Table1[[#This Row],[ROA 2018]]), "x")</f>
        <v>8.300229316875618E-2</v>
      </c>
      <c r="BH303" s="3">
        <f xml:space="preserve"> IFERROR(ABS(Table1[[#This Row],[ROA 2020]]-Table1[[#This Row],[ROA 2019]]), "x")</f>
        <v>5.936010664006558E-2</v>
      </c>
      <c r="BI303" s="3">
        <f xml:space="preserve"> IFERROR(ABS(Table1[[#This Row],[ROA 2021]]-Table1[[#This Row],[ROA 2020]]), "x")</f>
        <v>5.9649477083492664E-3</v>
      </c>
      <c r="BJ303" s="3">
        <f xml:space="preserve"> IFERROR(AVERAGE(Table1[[#This Row],[ROA 2013-2012]:[ROA 2021-2020]]), "x")</f>
        <v>3.2205587435529488E-2</v>
      </c>
      <c r="BK303" s="3">
        <f>IFERROR(AVERAGE(Table1[[#This Row],[ROA 2012]:[ROA 2021]]), "x")</f>
        <v>0.25959325253207471</v>
      </c>
      <c r="BN303" s="1">
        <f>SUM(Table1[[#This Row],[B/M Rank]:[ROA Rank]])</f>
        <v>0</v>
      </c>
    </row>
    <row r="304" spans="1:66" x14ac:dyDescent="0.25">
      <c r="A304" s="1" t="s">
        <v>271</v>
      </c>
      <c r="B304" s="1" t="s">
        <v>272</v>
      </c>
      <c r="C304" s="1" t="s">
        <v>168</v>
      </c>
      <c r="D304" s="1" t="s">
        <v>110</v>
      </c>
      <c r="E304" s="1" t="s">
        <v>102</v>
      </c>
      <c r="F304" s="1">
        <v>2170</v>
      </c>
      <c r="G304" s="19"/>
      <c r="H304" s="19"/>
      <c r="I304" s="19"/>
      <c r="J304" s="19"/>
      <c r="K304" s="1"/>
      <c r="L304" s="19"/>
      <c r="M304" s="1">
        <v>2012</v>
      </c>
      <c r="N304" s="1">
        <v>81.099999999999994</v>
      </c>
      <c r="O304" s="1">
        <v>84.2</v>
      </c>
      <c r="P304" s="1">
        <v>76.599999999999994</v>
      </c>
      <c r="Q304" s="1">
        <v>162.9</v>
      </c>
      <c r="R304" s="1">
        <v>171.9</v>
      </c>
      <c r="S304" s="1">
        <v>370.3</v>
      </c>
      <c r="T304" s="1">
        <v>631.9</v>
      </c>
      <c r="U304" s="1">
        <v>457.6</v>
      </c>
      <c r="V304" s="1">
        <v>339.5</v>
      </c>
      <c r="W304" s="1">
        <v>441.2</v>
      </c>
      <c r="X304" s="1">
        <v>488.2</v>
      </c>
      <c r="Z304" s="3">
        <f xml:space="preserve"> IFERROR(AVEDEV(Table1[[#This Row],[GP 2012]:[GP 2021]]) / Table1[[#This Row],[Avg GP]], "x")</f>
        <v>0.59058639784182876</v>
      </c>
      <c r="AA304" s="2">
        <f xml:space="preserve"> IFERROR(AVERAGE(Table1[[#This Row],[GP 2012]:[GP 2021]]), "x")</f>
        <v>281.71999999999997</v>
      </c>
      <c r="AB304" s="11">
        <f>Table1[Equity]/Table1[Market Capital]</f>
        <v>0.72594470046082948</v>
      </c>
      <c r="AC304" s="15">
        <v>1133.9000000000001</v>
      </c>
      <c r="AD304" s="15">
        <v>1093</v>
      </c>
      <c r="AE304" s="15">
        <v>1070.5</v>
      </c>
      <c r="AF304" s="15">
        <v>1040.8</v>
      </c>
      <c r="AG304" s="15">
        <v>1056.8</v>
      </c>
      <c r="AH304" s="15">
        <v>1252.4000000000001</v>
      </c>
      <c r="AI304" s="15">
        <v>1818.2</v>
      </c>
      <c r="AJ304" s="15">
        <v>1945</v>
      </c>
      <c r="AK304" s="15">
        <v>1919.4</v>
      </c>
      <c r="AL304" s="15">
        <v>2455.4</v>
      </c>
      <c r="AM304" s="15">
        <v>2820.3</v>
      </c>
      <c r="AN304" s="15">
        <v>1575.3</v>
      </c>
      <c r="AO304" s="3">
        <f xml:space="preserve"> IFERROR(Table1[[#This Row],[GP 2012]]/Table1[[#This Row],[Total Assets 2012]], "x")</f>
        <v>7.1523061998412546E-2</v>
      </c>
      <c r="AP304" s="3">
        <f xml:space="preserve"> IFERROR(Table1[[#This Row],[GP 2013]]/Table1[[#This Row],[Total Assets 2013]], "x")</f>
        <v>7.7035681610247028E-2</v>
      </c>
      <c r="AQ304" s="3">
        <f xml:space="preserve"> IFERROR(Table1[[#This Row],[GP 2014]]/Table1[[#This Row],[Total Assets 2014]], "x")</f>
        <v>7.1555347968239133E-2</v>
      </c>
      <c r="AR304" s="3">
        <f xml:space="preserve"> IFERROR(Table1[[#This Row],[GP 2015]]/Table1[[#This Row],[Total Assets 2015]], "x")</f>
        <v>0.15651421983089933</v>
      </c>
      <c r="AS304" s="3">
        <f xml:space="preserve"> IFERROR(Table1[[#This Row],[GP 2016]]/Table1[[#This Row],[Total Assets 2016]], "x")</f>
        <v>0.16266086298258897</v>
      </c>
      <c r="AT304" s="3">
        <f xml:space="preserve"> IFERROR(Table1[[#This Row],[GP 2017]]/Table1[[#This Row],[Total Assets 2017]], "x")</f>
        <v>0.29567230916640047</v>
      </c>
      <c r="AU304" s="3">
        <f xml:space="preserve"> IFERROR(Table1[[#This Row],[GP 2018]]/Table1[[#This Row],[Total Assets 2018]], "x")</f>
        <v>0.34754152458475412</v>
      </c>
      <c r="AV304" s="3">
        <f xml:space="preserve"> IFERROR(Table1[[#This Row],[GP 2019]]/Table1[[#This Row],[Total Assets 2019]], "x")</f>
        <v>0.23526992287917739</v>
      </c>
      <c r="AW304" s="3">
        <f xml:space="preserve"> IFERROR(Table1[[#This Row],[GP 2020]]/Table1[[#This Row],[Total Assets 2020]], "x")</f>
        <v>0.17687819110138583</v>
      </c>
      <c r="AX304" s="3">
        <f xml:space="preserve"> IFERROR(Table1[[#This Row],[GP 2021]]/Table1[[#This Row],[Total Assets 2021]], "x")</f>
        <v>0.17968559094241263</v>
      </c>
      <c r="AY304" s="3">
        <f xml:space="preserve"> IFERROR(Table1[[#This Row],[GP TTM]]/Table1[[#This Row],[Total Assets TTM]], "x")</f>
        <v>0.17310215225330636</v>
      </c>
      <c r="BA304" s="3">
        <f xml:space="preserve"> IFERROR(ABS(Table1[[#This Row],[ROA 2013]]-Table1[[#This Row],[ROA 2012]]), "x")</f>
        <v>5.5126196118344822E-3</v>
      </c>
      <c r="BB304" s="3">
        <f xml:space="preserve"> IFERROR(ABS(Table1[[#This Row],[ROA 2014]]-Table1[[#This Row],[ROA 2013]]), "x")</f>
        <v>5.4803336420078952E-3</v>
      </c>
      <c r="BC304" s="3">
        <f xml:space="preserve"> IFERROR(ABS(Table1[[#This Row],[ROA 2015]]-Table1[[#This Row],[ROA 2014]]), "x")</f>
        <v>8.4958871862660199E-2</v>
      </c>
      <c r="BD304" s="3">
        <f xml:space="preserve"> IFERROR(ABS(Table1[[#This Row],[ROA 2016]]-Table1[[#This Row],[ROA 2015]]), "x")</f>
        <v>6.1466431516896403E-3</v>
      </c>
      <c r="BE304" s="3">
        <f xml:space="preserve"> IFERROR(ABS(Table1[[#This Row],[ROA 2017]]-Table1[[#This Row],[ROA 2016]]), "x")</f>
        <v>0.1330114461838115</v>
      </c>
      <c r="BF304" s="3">
        <f xml:space="preserve"> IFERROR(ABS(Table1[[#This Row],[ROA 2018]]-Table1[[#This Row],[ROA 2017]]), "x")</f>
        <v>5.1869215418353654E-2</v>
      </c>
      <c r="BG304" s="3">
        <f xml:space="preserve"> IFERROR(ABS(Table1[[#This Row],[ROA 2019]]-Table1[[#This Row],[ROA 2018]]), "x")</f>
        <v>0.11227160170557673</v>
      </c>
      <c r="BH304" s="3">
        <f xml:space="preserve"> IFERROR(ABS(Table1[[#This Row],[ROA 2020]]-Table1[[#This Row],[ROA 2019]]), "x")</f>
        <v>5.8391731777791556E-2</v>
      </c>
      <c r="BI304" s="3">
        <f xml:space="preserve"> IFERROR(ABS(Table1[[#This Row],[ROA 2021]]-Table1[[#This Row],[ROA 2020]]), "x")</f>
        <v>2.807399841026792E-3</v>
      </c>
      <c r="BJ304" s="3">
        <f xml:space="preserve"> IFERROR(AVERAGE(Table1[[#This Row],[ROA 2013-2012]:[ROA 2021-2020]]), "x")</f>
        <v>5.1161095910528046E-2</v>
      </c>
      <c r="BK304" s="3">
        <f>IFERROR(AVERAGE(Table1[[#This Row],[ROA 2012]:[ROA 2021]]), "x")</f>
        <v>0.17743367130645177</v>
      </c>
      <c r="BN304" s="1">
        <f>SUM(Table1[[#This Row],[B/M Rank]:[ROA Rank]])</f>
        <v>0</v>
      </c>
    </row>
    <row r="305" spans="1:66" x14ac:dyDescent="0.25">
      <c r="A305" s="1" t="s">
        <v>273</v>
      </c>
      <c r="B305" s="1" t="s">
        <v>272</v>
      </c>
      <c r="C305" s="1" t="s">
        <v>168</v>
      </c>
      <c r="D305" s="1" t="s">
        <v>110</v>
      </c>
      <c r="E305" s="1" t="s">
        <v>102</v>
      </c>
      <c r="F305" s="1">
        <v>2250</v>
      </c>
      <c r="G305" s="19"/>
      <c r="H305" s="19"/>
      <c r="I305" s="19"/>
      <c r="J305" s="19"/>
      <c r="K305" s="1"/>
      <c r="L305" s="19"/>
      <c r="M305" s="1">
        <v>2012</v>
      </c>
      <c r="N305" s="1">
        <v>81.099999999999994</v>
      </c>
      <c r="O305" s="1">
        <v>84.2</v>
      </c>
      <c r="P305" s="1">
        <v>76.599999999999994</v>
      </c>
      <c r="Q305" s="1">
        <v>162.9</v>
      </c>
      <c r="R305" s="1">
        <v>171.9</v>
      </c>
      <c r="S305" s="1">
        <v>370.3</v>
      </c>
      <c r="T305" s="1">
        <v>631.9</v>
      </c>
      <c r="U305" s="1">
        <v>457.6</v>
      </c>
      <c r="V305" s="1">
        <v>339.5</v>
      </c>
      <c r="W305" s="1">
        <v>441.2</v>
      </c>
      <c r="X305" s="1">
        <v>488.2</v>
      </c>
      <c r="Z305" s="3">
        <f xml:space="preserve"> IFERROR(AVEDEV(Table1[[#This Row],[GP 2012]:[GP 2021]]) / Table1[[#This Row],[Avg GP]], "x")</f>
        <v>0.59058639784182876</v>
      </c>
      <c r="AA305" s="2">
        <f xml:space="preserve"> IFERROR(AVERAGE(Table1[[#This Row],[GP 2012]:[GP 2021]]), "x")</f>
        <v>281.71999999999997</v>
      </c>
      <c r="AB305" s="11">
        <f>Table1[Equity]/Table1[Market Capital]</f>
        <v>0.70013333333333327</v>
      </c>
      <c r="AC305" s="15">
        <v>1133.9000000000001</v>
      </c>
      <c r="AD305" s="15">
        <v>1093</v>
      </c>
      <c r="AE305" s="15">
        <v>1070.5</v>
      </c>
      <c r="AF305" s="15">
        <v>1040.8</v>
      </c>
      <c r="AG305" s="15">
        <v>1056.8</v>
      </c>
      <c r="AH305" s="15">
        <v>1252.4000000000001</v>
      </c>
      <c r="AI305" s="15">
        <v>1818.2</v>
      </c>
      <c r="AJ305" s="15">
        <v>1945</v>
      </c>
      <c r="AK305" s="15">
        <v>1919.4</v>
      </c>
      <c r="AL305" s="15">
        <v>2455.4</v>
      </c>
      <c r="AM305" s="15">
        <v>2820.3</v>
      </c>
      <c r="AN305" s="15">
        <v>1575.3</v>
      </c>
      <c r="AO305" s="3">
        <f xml:space="preserve"> IFERROR(Table1[[#This Row],[GP 2012]]/Table1[[#This Row],[Total Assets 2012]], "x")</f>
        <v>7.1523061998412546E-2</v>
      </c>
      <c r="AP305" s="3">
        <f xml:space="preserve"> IFERROR(Table1[[#This Row],[GP 2013]]/Table1[[#This Row],[Total Assets 2013]], "x")</f>
        <v>7.7035681610247028E-2</v>
      </c>
      <c r="AQ305" s="3">
        <f xml:space="preserve"> IFERROR(Table1[[#This Row],[GP 2014]]/Table1[[#This Row],[Total Assets 2014]], "x")</f>
        <v>7.1555347968239133E-2</v>
      </c>
      <c r="AR305" s="3">
        <f xml:space="preserve"> IFERROR(Table1[[#This Row],[GP 2015]]/Table1[[#This Row],[Total Assets 2015]], "x")</f>
        <v>0.15651421983089933</v>
      </c>
      <c r="AS305" s="3">
        <f xml:space="preserve"> IFERROR(Table1[[#This Row],[GP 2016]]/Table1[[#This Row],[Total Assets 2016]], "x")</f>
        <v>0.16266086298258897</v>
      </c>
      <c r="AT305" s="3">
        <f xml:space="preserve"> IFERROR(Table1[[#This Row],[GP 2017]]/Table1[[#This Row],[Total Assets 2017]], "x")</f>
        <v>0.29567230916640047</v>
      </c>
      <c r="AU305" s="3">
        <f xml:space="preserve"> IFERROR(Table1[[#This Row],[GP 2018]]/Table1[[#This Row],[Total Assets 2018]], "x")</f>
        <v>0.34754152458475412</v>
      </c>
      <c r="AV305" s="3">
        <f xml:space="preserve"> IFERROR(Table1[[#This Row],[GP 2019]]/Table1[[#This Row],[Total Assets 2019]], "x")</f>
        <v>0.23526992287917739</v>
      </c>
      <c r="AW305" s="3">
        <f xml:space="preserve"> IFERROR(Table1[[#This Row],[GP 2020]]/Table1[[#This Row],[Total Assets 2020]], "x")</f>
        <v>0.17687819110138583</v>
      </c>
      <c r="AX305" s="3">
        <f xml:space="preserve"> IFERROR(Table1[[#This Row],[GP 2021]]/Table1[[#This Row],[Total Assets 2021]], "x")</f>
        <v>0.17968559094241263</v>
      </c>
      <c r="AY305" s="3">
        <f xml:space="preserve"> IFERROR(Table1[[#This Row],[GP TTM]]/Table1[[#This Row],[Total Assets TTM]], "x")</f>
        <v>0.17310215225330636</v>
      </c>
      <c r="BA305" s="3">
        <f xml:space="preserve"> IFERROR(ABS(Table1[[#This Row],[ROA 2013]]-Table1[[#This Row],[ROA 2012]]), "x")</f>
        <v>5.5126196118344822E-3</v>
      </c>
      <c r="BB305" s="3">
        <f xml:space="preserve"> IFERROR(ABS(Table1[[#This Row],[ROA 2014]]-Table1[[#This Row],[ROA 2013]]), "x")</f>
        <v>5.4803336420078952E-3</v>
      </c>
      <c r="BC305" s="3">
        <f xml:space="preserve"> IFERROR(ABS(Table1[[#This Row],[ROA 2015]]-Table1[[#This Row],[ROA 2014]]), "x")</f>
        <v>8.4958871862660199E-2</v>
      </c>
      <c r="BD305" s="3">
        <f xml:space="preserve"> IFERROR(ABS(Table1[[#This Row],[ROA 2016]]-Table1[[#This Row],[ROA 2015]]), "x")</f>
        <v>6.1466431516896403E-3</v>
      </c>
      <c r="BE305" s="3">
        <f xml:space="preserve"> IFERROR(ABS(Table1[[#This Row],[ROA 2017]]-Table1[[#This Row],[ROA 2016]]), "x")</f>
        <v>0.1330114461838115</v>
      </c>
      <c r="BF305" s="3">
        <f xml:space="preserve"> IFERROR(ABS(Table1[[#This Row],[ROA 2018]]-Table1[[#This Row],[ROA 2017]]), "x")</f>
        <v>5.1869215418353654E-2</v>
      </c>
      <c r="BG305" s="3">
        <f xml:space="preserve"> IFERROR(ABS(Table1[[#This Row],[ROA 2019]]-Table1[[#This Row],[ROA 2018]]), "x")</f>
        <v>0.11227160170557673</v>
      </c>
      <c r="BH305" s="3">
        <f xml:space="preserve"> IFERROR(ABS(Table1[[#This Row],[ROA 2020]]-Table1[[#This Row],[ROA 2019]]), "x")</f>
        <v>5.8391731777791556E-2</v>
      </c>
      <c r="BI305" s="3">
        <f xml:space="preserve"> IFERROR(ABS(Table1[[#This Row],[ROA 2021]]-Table1[[#This Row],[ROA 2020]]), "x")</f>
        <v>2.807399841026792E-3</v>
      </c>
      <c r="BJ305" s="3">
        <f xml:space="preserve"> IFERROR(AVERAGE(Table1[[#This Row],[ROA 2013-2012]:[ROA 2021-2020]]), "x")</f>
        <v>5.1161095910528046E-2</v>
      </c>
      <c r="BK305" s="3">
        <f>IFERROR(AVERAGE(Table1[[#This Row],[ROA 2012]:[ROA 2021]]), "x")</f>
        <v>0.17743367130645177</v>
      </c>
      <c r="BN305" s="1">
        <f>SUM(Table1[[#This Row],[B/M Rank]:[ROA Rank]])</f>
        <v>0</v>
      </c>
    </row>
    <row r="306" spans="1:66" x14ac:dyDescent="0.25">
      <c r="A306" s="1" t="s">
        <v>897</v>
      </c>
      <c r="B306" s="1" t="s">
        <v>898</v>
      </c>
      <c r="C306" s="1" t="s">
        <v>1051</v>
      </c>
      <c r="D306" s="1" t="s">
        <v>101</v>
      </c>
      <c r="E306" s="1" t="s">
        <v>102</v>
      </c>
      <c r="F306" s="1">
        <v>2270</v>
      </c>
      <c r="G306" s="19"/>
      <c r="H306" s="19"/>
      <c r="I306" s="19"/>
      <c r="J306" s="19"/>
      <c r="K306" s="1"/>
      <c r="L306" s="19"/>
      <c r="M306" s="1">
        <v>2012</v>
      </c>
      <c r="N306" s="1">
        <v>694.6</v>
      </c>
      <c r="O306" s="1">
        <v>775.6</v>
      </c>
      <c r="P306" s="1">
        <v>850.7</v>
      </c>
      <c r="Q306" s="1">
        <v>944.6</v>
      </c>
      <c r="R306" s="1">
        <v>962.6</v>
      </c>
      <c r="S306" s="15">
        <v>1026</v>
      </c>
      <c r="T306" s="15">
        <v>1158.8</v>
      </c>
      <c r="U306" s="15">
        <v>1254.8</v>
      </c>
      <c r="V306" s="15">
        <v>1188.5</v>
      </c>
      <c r="W306" s="15">
        <v>1439.2</v>
      </c>
      <c r="X306" s="15">
        <v>1611</v>
      </c>
      <c r="Z306" s="3">
        <f xml:space="preserve"> IFERROR(AVEDEV(Table1[[#This Row],[GP 2012]:[GP 2021]]) / Table1[[#This Row],[Avg GP]], "x")</f>
        <v>0.17933057481982242</v>
      </c>
      <c r="AA306" s="2">
        <f xml:space="preserve"> IFERROR(AVERAGE(Table1[[#This Row],[GP 2012]:[GP 2021]]), "x")</f>
        <v>1029.5400000000002</v>
      </c>
      <c r="AB306" s="11">
        <f>Table1[Equity]/Table1[Market Capital]</f>
        <v>0.99118942731277537</v>
      </c>
      <c r="AC306" s="15">
        <v>4139.7</v>
      </c>
      <c r="AD306" s="15">
        <v>4211.3999999999996</v>
      </c>
      <c r="AE306" s="15">
        <v>3831</v>
      </c>
      <c r="AF306" s="15">
        <v>3691.6</v>
      </c>
      <c r="AG306" s="15">
        <v>3637.2</v>
      </c>
      <c r="AH306" s="15">
        <v>3659.9</v>
      </c>
      <c r="AI306" s="15">
        <v>3742.9</v>
      </c>
      <c r="AJ306" s="15">
        <v>4132.6000000000004</v>
      </c>
      <c r="AK306" s="15">
        <v>4327</v>
      </c>
      <c r="AL306" s="15">
        <v>4903.8</v>
      </c>
      <c r="AM306" s="15">
        <v>5020.1000000000004</v>
      </c>
      <c r="AN306" s="15">
        <v>2250</v>
      </c>
      <c r="AO306" s="3">
        <f xml:space="preserve"> IFERROR(Table1[[#This Row],[GP 2012]]/Table1[[#This Row],[Total Assets 2012]], "x")</f>
        <v>0.16778993646882626</v>
      </c>
      <c r="AP306" s="3">
        <f xml:space="preserve"> IFERROR(Table1[[#This Row],[GP 2013]]/Table1[[#This Row],[Total Assets 2013]], "x")</f>
        <v>0.18416678539203118</v>
      </c>
      <c r="AQ306" s="3">
        <f xml:space="preserve"> IFERROR(Table1[[#This Row],[GP 2014]]/Table1[[#This Row],[Total Assets 2014]], "x")</f>
        <v>0.22205690420255808</v>
      </c>
      <c r="AR306" s="3">
        <f xml:space="preserve"> IFERROR(Table1[[#This Row],[GP 2015]]/Table1[[#This Row],[Total Assets 2015]], "x")</f>
        <v>0.25587820999024813</v>
      </c>
      <c r="AS306" s="3">
        <f xml:space="preserve"> IFERROR(Table1[[#This Row],[GP 2016]]/Table1[[#This Row],[Total Assets 2016]], "x")</f>
        <v>0.26465412955020345</v>
      </c>
      <c r="AT306" s="3">
        <f xml:space="preserve"> IFERROR(Table1[[#This Row],[GP 2017]]/Table1[[#This Row],[Total Assets 2017]], "x")</f>
        <v>0.28033552829312275</v>
      </c>
      <c r="AU306" s="3">
        <f xml:space="preserve"> IFERROR(Table1[[#This Row],[GP 2018]]/Table1[[#This Row],[Total Assets 2018]], "x")</f>
        <v>0.3095995084025755</v>
      </c>
      <c r="AV306" s="3">
        <f xml:space="preserve"> IFERROR(Table1[[#This Row],[GP 2019]]/Table1[[#This Row],[Total Assets 2019]], "x")</f>
        <v>0.3036345158011905</v>
      </c>
      <c r="AW306" s="3">
        <f xml:space="preserve"> IFERROR(Table1[[#This Row],[GP 2020]]/Table1[[#This Row],[Total Assets 2020]], "x")</f>
        <v>0.27467067252137739</v>
      </c>
      <c r="AX306" s="3">
        <f xml:space="preserve"> IFERROR(Table1[[#This Row],[GP 2021]]/Table1[[#This Row],[Total Assets 2021]], "x")</f>
        <v>0.29348668379623966</v>
      </c>
      <c r="AY306" s="3">
        <f xml:space="preserve"> IFERROR(Table1[[#This Row],[GP TTM]]/Table1[[#This Row],[Total Assets TTM]], "x")</f>
        <v>0.3209099420330272</v>
      </c>
      <c r="BA306" s="3">
        <f xml:space="preserve"> IFERROR(ABS(Table1[[#This Row],[ROA 2013]]-Table1[[#This Row],[ROA 2012]]), "x")</f>
        <v>1.6376848923204929E-2</v>
      </c>
      <c r="BB306" s="3">
        <f xml:space="preserve"> IFERROR(ABS(Table1[[#This Row],[ROA 2014]]-Table1[[#This Row],[ROA 2013]]), "x")</f>
        <v>3.7890118810526896E-2</v>
      </c>
      <c r="BC306" s="3">
        <f xml:space="preserve"> IFERROR(ABS(Table1[[#This Row],[ROA 2015]]-Table1[[#This Row],[ROA 2014]]), "x")</f>
        <v>3.3821305787690048E-2</v>
      </c>
      <c r="BD306" s="3">
        <f xml:space="preserve"> IFERROR(ABS(Table1[[#This Row],[ROA 2016]]-Table1[[#This Row],[ROA 2015]]), "x")</f>
        <v>8.7759195599553252E-3</v>
      </c>
      <c r="BE306" s="3">
        <f xml:space="preserve"> IFERROR(ABS(Table1[[#This Row],[ROA 2017]]-Table1[[#This Row],[ROA 2016]]), "x")</f>
        <v>1.5681398742919295E-2</v>
      </c>
      <c r="BF306" s="3">
        <f xml:space="preserve"> IFERROR(ABS(Table1[[#This Row],[ROA 2018]]-Table1[[#This Row],[ROA 2017]]), "x")</f>
        <v>2.9263980109452747E-2</v>
      </c>
      <c r="BG306" s="3">
        <f xml:space="preserve"> IFERROR(ABS(Table1[[#This Row],[ROA 2019]]-Table1[[#This Row],[ROA 2018]]), "x")</f>
        <v>5.9649926013849996E-3</v>
      </c>
      <c r="BH306" s="3">
        <f xml:space="preserve"> IFERROR(ABS(Table1[[#This Row],[ROA 2020]]-Table1[[#This Row],[ROA 2019]]), "x")</f>
        <v>2.8963843279813106E-2</v>
      </c>
      <c r="BI306" s="3">
        <f xml:space="preserve"> IFERROR(ABS(Table1[[#This Row],[ROA 2021]]-Table1[[#This Row],[ROA 2020]]), "x")</f>
        <v>1.8816011274862265E-2</v>
      </c>
      <c r="BJ306" s="3">
        <f xml:space="preserve"> IFERROR(AVERAGE(Table1[[#This Row],[ROA 2013-2012]:[ROA 2021-2020]]), "x")</f>
        <v>2.1728268787756622E-2</v>
      </c>
      <c r="BK306" s="3">
        <f>IFERROR(AVERAGE(Table1[[#This Row],[ROA 2012]:[ROA 2021]]), "x")</f>
        <v>0.25562728744183733</v>
      </c>
      <c r="BN306" s="1">
        <f>SUM(Table1[[#This Row],[B/M Rank]:[ROA Rank]])</f>
        <v>0</v>
      </c>
    </row>
    <row r="307" spans="1:66" x14ac:dyDescent="0.25">
      <c r="A307" s="1" t="s">
        <v>274</v>
      </c>
      <c r="B307" s="1" t="s">
        <v>275</v>
      </c>
      <c r="C307" s="1" t="s">
        <v>147</v>
      </c>
      <c r="D307" s="1" t="s">
        <v>116</v>
      </c>
      <c r="E307" s="1" t="s">
        <v>102</v>
      </c>
      <c r="F307" s="1">
        <v>2280</v>
      </c>
      <c r="G307" s="19"/>
      <c r="H307" s="19"/>
      <c r="I307" s="19"/>
      <c r="J307" s="19"/>
      <c r="K307" s="1"/>
      <c r="L307" s="19"/>
      <c r="M307" s="1">
        <v>2012</v>
      </c>
      <c r="N307" s="15">
        <v>1363.8</v>
      </c>
      <c r="O307" s="15">
        <v>1460.3</v>
      </c>
      <c r="P307" s="15">
        <v>1525.1</v>
      </c>
      <c r="Q307" s="15">
        <v>1648.2</v>
      </c>
      <c r="R307" s="15">
        <v>1657.2</v>
      </c>
      <c r="S307" s="15">
        <v>1812.4</v>
      </c>
      <c r="T307" s="15">
        <v>1836.5</v>
      </c>
      <c r="U307" s="15">
        <v>1949.9</v>
      </c>
      <c r="V307" s="15">
        <v>1669.9</v>
      </c>
      <c r="W307" s="15">
        <v>1864.9</v>
      </c>
      <c r="X307" s="15">
        <v>1918.2</v>
      </c>
      <c r="Z307" s="3">
        <f xml:space="preserve"> IFERROR(AVEDEV(Table1[[#This Row],[GP 2012]:[GP 2021]]) / Table1[[#This Row],[Avg GP]], "x")</f>
        <v>8.9160243504366188E-2</v>
      </c>
      <c r="AA307" s="2">
        <f xml:space="preserve"> IFERROR(AVERAGE(Table1[[#This Row],[GP 2012]:[GP 2021]]), "x")</f>
        <v>1678.8200000000002</v>
      </c>
      <c r="AB307" s="11">
        <f>Table1[Equity]/Table1[Market Capital]</f>
        <v>0.63732456140350868</v>
      </c>
      <c r="AC307" s="15">
        <v>2069.6</v>
      </c>
      <c r="AD307" s="15">
        <v>2238.1</v>
      </c>
      <c r="AE307" s="15">
        <v>2427.5</v>
      </c>
      <c r="AF307" s="15">
        <v>2706.6</v>
      </c>
      <c r="AG307" s="15">
        <v>3070.8</v>
      </c>
      <c r="AH307" s="15">
        <v>3039.8</v>
      </c>
      <c r="AI307" s="15">
        <v>3321.4</v>
      </c>
      <c r="AJ307" s="15">
        <v>3319.4</v>
      </c>
      <c r="AK307" s="15">
        <v>3049.5</v>
      </c>
      <c r="AL307" s="15">
        <v>3494.8</v>
      </c>
      <c r="AM307" s="15">
        <v>3698.5</v>
      </c>
      <c r="AN307" s="15">
        <v>1453.1</v>
      </c>
      <c r="AO307" s="3">
        <f xml:space="preserve"> IFERROR(Table1[[#This Row],[GP 2012]]/Table1[[#This Row],[Total Assets 2012]], "x")</f>
        <v>0.65896791650560493</v>
      </c>
      <c r="AP307" s="3">
        <f xml:space="preserve"> IFERROR(Table1[[#This Row],[GP 2013]]/Table1[[#This Row],[Total Assets 2013]], "x")</f>
        <v>0.65247307984451097</v>
      </c>
      <c r="AQ307" s="3">
        <f xml:space="preserve"> IFERROR(Table1[[#This Row],[GP 2014]]/Table1[[#This Row],[Total Assets 2014]], "x")</f>
        <v>0.62825952626158599</v>
      </c>
      <c r="AR307" s="3">
        <f xml:space="preserve"> IFERROR(Table1[[#This Row],[GP 2015]]/Table1[[#This Row],[Total Assets 2015]], "x")</f>
        <v>0.60895588561294622</v>
      </c>
      <c r="AS307" s="3">
        <f xml:space="preserve"> IFERROR(Table1[[#This Row],[GP 2016]]/Table1[[#This Row],[Total Assets 2016]], "x")</f>
        <v>0.53966393122313405</v>
      </c>
      <c r="AT307" s="3">
        <f xml:space="preserve"> IFERROR(Table1[[#This Row],[GP 2017]]/Table1[[#This Row],[Total Assets 2017]], "x")</f>
        <v>0.59622343575235215</v>
      </c>
      <c r="AU307" s="3">
        <f xml:space="preserve"> IFERROR(Table1[[#This Row],[GP 2018]]/Table1[[#This Row],[Total Assets 2018]], "x")</f>
        <v>0.55292948756548443</v>
      </c>
      <c r="AV307" s="3">
        <f xml:space="preserve"> IFERROR(Table1[[#This Row],[GP 2019]]/Table1[[#This Row],[Total Assets 2019]], "x")</f>
        <v>0.58742543833222871</v>
      </c>
      <c r="AW307" s="3">
        <f xml:space="preserve"> IFERROR(Table1[[#This Row],[GP 2020]]/Table1[[#This Row],[Total Assets 2020]], "x")</f>
        <v>0.54759796687981643</v>
      </c>
      <c r="AX307" s="3">
        <f xml:space="preserve"> IFERROR(Table1[[#This Row],[GP 2021]]/Table1[[#This Row],[Total Assets 2021]], "x")</f>
        <v>0.53362138033649997</v>
      </c>
      <c r="AY307" s="3">
        <f xml:space="preserve"> IFERROR(Table1[[#This Row],[GP TTM]]/Table1[[#This Row],[Total Assets TTM]], "x")</f>
        <v>0.51864269298364207</v>
      </c>
      <c r="BA307" s="3">
        <f xml:space="preserve"> IFERROR(ABS(Table1[[#This Row],[ROA 2013]]-Table1[[#This Row],[ROA 2012]]), "x")</f>
        <v>6.4948366610939612E-3</v>
      </c>
      <c r="BB307" s="3">
        <f xml:space="preserve"> IFERROR(ABS(Table1[[#This Row],[ROA 2014]]-Table1[[#This Row],[ROA 2013]]), "x")</f>
        <v>2.4213553582924985E-2</v>
      </c>
      <c r="BC307" s="3">
        <f xml:space="preserve"> IFERROR(ABS(Table1[[#This Row],[ROA 2015]]-Table1[[#This Row],[ROA 2014]]), "x")</f>
        <v>1.9303640648639764E-2</v>
      </c>
      <c r="BD307" s="3">
        <f xml:space="preserve"> IFERROR(ABS(Table1[[#This Row],[ROA 2016]]-Table1[[#This Row],[ROA 2015]]), "x")</f>
        <v>6.9291954389812171E-2</v>
      </c>
      <c r="BE307" s="3">
        <f xml:space="preserve"> IFERROR(ABS(Table1[[#This Row],[ROA 2017]]-Table1[[#This Row],[ROA 2016]]), "x")</f>
        <v>5.6559504529218096E-2</v>
      </c>
      <c r="BF307" s="3">
        <f xml:space="preserve"> IFERROR(ABS(Table1[[#This Row],[ROA 2018]]-Table1[[#This Row],[ROA 2017]]), "x")</f>
        <v>4.3293948186867715E-2</v>
      </c>
      <c r="BG307" s="3">
        <f xml:space="preserve"> IFERROR(ABS(Table1[[#This Row],[ROA 2019]]-Table1[[#This Row],[ROA 2018]]), "x")</f>
        <v>3.4495950766744277E-2</v>
      </c>
      <c r="BH307" s="3">
        <f xml:space="preserve"> IFERROR(ABS(Table1[[#This Row],[ROA 2020]]-Table1[[#This Row],[ROA 2019]]), "x")</f>
        <v>3.9827471452412277E-2</v>
      </c>
      <c r="BI307" s="3">
        <f xml:space="preserve"> IFERROR(ABS(Table1[[#This Row],[ROA 2021]]-Table1[[#This Row],[ROA 2020]]), "x")</f>
        <v>1.397658654331646E-2</v>
      </c>
      <c r="BJ307" s="3">
        <f xml:space="preserve"> IFERROR(AVERAGE(Table1[[#This Row],[ROA 2013-2012]:[ROA 2021-2020]]), "x")</f>
        <v>3.4161938529003302E-2</v>
      </c>
      <c r="BK307" s="3">
        <f>IFERROR(AVERAGE(Table1[[#This Row],[ROA 2012]:[ROA 2021]]), "x")</f>
        <v>0.5906118048314164</v>
      </c>
      <c r="BN307" s="1">
        <f>SUM(Table1[[#This Row],[B/M Rank]:[ROA Rank]])</f>
        <v>0</v>
      </c>
    </row>
    <row r="308" spans="1:66" x14ac:dyDescent="0.25">
      <c r="A308" s="1" t="s">
        <v>276</v>
      </c>
      <c r="B308" s="1" t="s">
        <v>277</v>
      </c>
      <c r="C308" s="1" t="s">
        <v>1040</v>
      </c>
      <c r="D308" s="1" t="s">
        <v>130</v>
      </c>
      <c r="E308" s="1" t="s">
        <v>102</v>
      </c>
      <c r="F308" s="1">
        <v>2370</v>
      </c>
      <c r="G308" s="19"/>
      <c r="H308" s="19"/>
      <c r="I308" s="19"/>
      <c r="J308" s="19"/>
      <c r="K308" s="1"/>
      <c r="L308" s="19"/>
      <c r="M308" s="1">
        <v>2012</v>
      </c>
      <c r="N308" s="1">
        <v>26.6</v>
      </c>
      <c r="O308" s="1">
        <v>72.5</v>
      </c>
      <c r="P308" s="1">
        <v>117</v>
      </c>
      <c r="Q308" s="1">
        <v>181.9</v>
      </c>
      <c r="R308" s="1">
        <v>234.1</v>
      </c>
      <c r="S308" s="1">
        <v>263</v>
      </c>
      <c r="T308" s="1">
        <v>283.7</v>
      </c>
      <c r="U308" s="1">
        <v>307</v>
      </c>
      <c r="V308" s="1">
        <v>312.5</v>
      </c>
      <c r="W308" s="1">
        <v>310.5</v>
      </c>
      <c r="X308" s="1">
        <v>313</v>
      </c>
      <c r="Z308" s="3">
        <f xml:space="preserve"> IFERROR(AVEDEV(Table1[[#This Row],[GP 2012]:[GP 2021]]) / Table1[[#This Row],[Avg GP]], "x")</f>
        <v>0.42253414264036415</v>
      </c>
      <c r="AA308" s="2">
        <f xml:space="preserve"> IFERROR(AVERAGE(Table1[[#This Row],[GP 2012]:[GP 2021]]), "x")</f>
        <v>210.88000000000002</v>
      </c>
      <c r="AB308" s="11">
        <f>Table1[Equity]/Table1[Market Capital]</f>
        <v>2.4710126582278482</v>
      </c>
      <c r="AC308" s="1">
        <v>554.70000000000005</v>
      </c>
      <c r="AD308" s="15">
        <v>1651.1</v>
      </c>
      <c r="AE308" s="15">
        <v>2629.1</v>
      </c>
      <c r="AF308" s="15">
        <v>4688.8999999999996</v>
      </c>
      <c r="AG308" s="15">
        <v>6153.7</v>
      </c>
      <c r="AH308" s="15">
        <v>7508.3</v>
      </c>
      <c r="AI308" s="15">
        <v>8860.5</v>
      </c>
      <c r="AJ308" s="15">
        <v>9851.4</v>
      </c>
      <c r="AK308" s="15">
        <v>10865.8</v>
      </c>
      <c r="AL308" s="15">
        <v>11562</v>
      </c>
      <c r="AM308" s="15">
        <v>11009.4</v>
      </c>
      <c r="AN308" s="15">
        <v>5856.3</v>
      </c>
      <c r="AO308" s="3">
        <f xml:space="preserve"> IFERROR(Table1[[#This Row],[GP 2012]]/Table1[[#This Row],[Total Assets 2012]], "x")</f>
        <v>4.7953848927348115E-2</v>
      </c>
      <c r="AP308" s="3">
        <f xml:space="preserve"> IFERROR(Table1[[#This Row],[GP 2013]]/Table1[[#This Row],[Total Assets 2013]], "x")</f>
        <v>4.3910120525710132E-2</v>
      </c>
      <c r="AQ308" s="3">
        <f xml:space="preserve"> IFERROR(Table1[[#This Row],[GP 2014]]/Table1[[#This Row],[Total Assets 2014]], "x")</f>
        <v>4.4501920809402462E-2</v>
      </c>
      <c r="AR308" s="3">
        <f xml:space="preserve"> IFERROR(Table1[[#This Row],[GP 2015]]/Table1[[#This Row],[Total Assets 2015]], "x")</f>
        <v>3.8793746934248974E-2</v>
      </c>
      <c r="AS308" s="3">
        <f xml:space="preserve"> IFERROR(Table1[[#This Row],[GP 2016]]/Table1[[#This Row],[Total Assets 2016]], "x")</f>
        <v>3.8042153501145655E-2</v>
      </c>
      <c r="AT308" s="3">
        <f xml:space="preserve"> IFERROR(Table1[[#This Row],[GP 2017]]/Table1[[#This Row],[Total Assets 2017]], "x")</f>
        <v>3.5027902454616892E-2</v>
      </c>
      <c r="AU308" s="3">
        <f xml:space="preserve"> IFERROR(Table1[[#This Row],[GP 2018]]/Table1[[#This Row],[Total Assets 2018]], "x")</f>
        <v>3.2018509113481176E-2</v>
      </c>
      <c r="AV308" s="3">
        <f xml:space="preserve"> IFERROR(Table1[[#This Row],[GP 2019]]/Table1[[#This Row],[Total Assets 2019]], "x")</f>
        <v>3.1163083419615486E-2</v>
      </c>
      <c r="AW308" s="3">
        <f xml:space="preserve"> IFERROR(Table1[[#This Row],[GP 2020]]/Table1[[#This Row],[Total Assets 2020]], "x")</f>
        <v>2.8759962450993024E-2</v>
      </c>
      <c r="AX308" s="3">
        <f xml:space="preserve"> IFERROR(Table1[[#This Row],[GP 2021]]/Table1[[#This Row],[Total Assets 2021]], "x")</f>
        <v>2.6855215360664243E-2</v>
      </c>
      <c r="AY308" s="3">
        <f xml:space="preserve"> IFERROR(Table1[[#This Row],[GP TTM]]/Table1[[#This Row],[Total Assets TTM]], "x")</f>
        <v>2.8430250513197815E-2</v>
      </c>
      <c r="BA308" s="3">
        <f xml:space="preserve"> IFERROR(ABS(Table1[[#This Row],[ROA 2013]]-Table1[[#This Row],[ROA 2012]]), "x")</f>
        <v>4.0437284016379832E-3</v>
      </c>
      <c r="BB308" s="3">
        <f xml:space="preserve"> IFERROR(ABS(Table1[[#This Row],[ROA 2014]]-Table1[[#This Row],[ROA 2013]]), "x")</f>
        <v>5.9180028369233001E-4</v>
      </c>
      <c r="BC308" s="3">
        <f xml:space="preserve"> IFERROR(ABS(Table1[[#This Row],[ROA 2015]]-Table1[[#This Row],[ROA 2014]]), "x")</f>
        <v>5.7081738751534883E-3</v>
      </c>
      <c r="BD308" s="3">
        <f xml:space="preserve"> IFERROR(ABS(Table1[[#This Row],[ROA 2016]]-Table1[[#This Row],[ROA 2015]]), "x")</f>
        <v>7.5159343310331889E-4</v>
      </c>
      <c r="BE308" s="3">
        <f xml:space="preserve"> IFERROR(ABS(Table1[[#This Row],[ROA 2017]]-Table1[[#This Row],[ROA 2016]]), "x")</f>
        <v>3.0142510465287625E-3</v>
      </c>
      <c r="BF308" s="3">
        <f xml:space="preserve"> IFERROR(ABS(Table1[[#This Row],[ROA 2018]]-Table1[[#This Row],[ROA 2017]]), "x")</f>
        <v>3.009393341135716E-3</v>
      </c>
      <c r="BG308" s="3">
        <f xml:space="preserve"> IFERROR(ABS(Table1[[#This Row],[ROA 2019]]-Table1[[#This Row],[ROA 2018]]), "x")</f>
        <v>8.5542569386569053E-4</v>
      </c>
      <c r="BH308" s="3">
        <f xml:space="preserve"> IFERROR(ABS(Table1[[#This Row],[ROA 2020]]-Table1[[#This Row],[ROA 2019]]), "x")</f>
        <v>2.4031209686224617E-3</v>
      </c>
      <c r="BI308" s="3">
        <f xml:space="preserve"> IFERROR(ABS(Table1[[#This Row],[ROA 2021]]-Table1[[#This Row],[ROA 2020]]), "x")</f>
        <v>1.904747090328781E-3</v>
      </c>
      <c r="BJ308" s="3">
        <f xml:space="preserve"> IFERROR(AVERAGE(Table1[[#This Row],[ROA 2013-2012]:[ROA 2021-2020]]), "x")</f>
        <v>2.4758037926742812E-3</v>
      </c>
      <c r="BK308" s="3">
        <f>IFERROR(AVERAGE(Table1[[#This Row],[ROA 2012]:[ROA 2021]]), "x")</f>
        <v>3.6702646349722624E-2</v>
      </c>
      <c r="BN308" s="1">
        <f>SUM(Table1[[#This Row],[B/M Rank]:[ROA Rank]])</f>
        <v>0</v>
      </c>
    </row>
    <row r="309" spans="1:66" x14ac:dyDescent="0.25">
      <c r="A309" s="1" t="s">
        <v>278</v>
      </c>
      <c r="B309" s="1" t="s">
        <v>279</v>
      </c>
      <c r="C309" s="1" t="s">
        <v>201</v>
      </c>
      <c r="D309" s="1" t="s">
        <v>110</v>
      </c>
      <c r="E309" s="1" t="s">
        <v>102</v>
      </c>
      <c r="F309" s="1">
        <v>2370</v>
      </c>
      <c r="G309" s="19"/>
      <c r="H309" s="19"/>
      <c r="I309" s="19"/>
      <c r="J309" s="19"/>
      <c r="K309" s="1"/>
      <c r="L309" s="19"/>
      <c r="M309" s="1">
        <v>2012</v>
      </c>
      <c r="N309" s="1">
        <v>668.9</v>
      </c>
      <c r="O309" s="1">
        <v>678.1</v>
      </c>
      <c r="P309" s="1">
        <v>621.5</v>
      </c>
      <c r="Q309" s="1">
        <v>662</v>
      </c>
      <c r="R309" s="1">
        <v>660</v>
      </c>
      <c r="S309" s="1">
        <v>665.6</v>
      </c>
      <c r="T309" s="1">
        <v>670.7</v>
      </c>
      <c r="U309" s="1">
        <v>687.5</v>
      </c>
      <c r="V309" s="1">
        <v>637.6</v>
      </c>
      <c r="W309" s="1">
        <v>645</v>
      </c>
      <c r="X309" s="1">
        <v>664.9</v>
      </c>
      <c r="Z309" s="3">
        <f xml:space="preserve"> IFERROR(AVEDEV(Table1[[#This Row],[GP 2012]:[GP 2021]]) / Table1[[#This Row],[Avg GP]], "x")</f>
        <v>2.2728857493671241E-2</v>
      </c>
      <c r="AA309" s="2">
        <f xml:space="preserve"> IFERROR(AVERAGE(Table1[[#This Row],[GP 2012]:[GP 2021]]), "x")</f>
        <v>659.69</v>
      </c>
      <c r="AB309" s="11">
        <f>Table1[Equity]/Table1[Market Capital]</f>
        <v>0.63586497890295357</v>
      </c>
      <c r="AC309" s="15">
        <v>1771.9</v>
      </c>
      <c r="AD309" s="15">
        <v>1996.9</v>
      </c>
      <c r="AE309" s="15">
        <v>1848.9</v>
      </c>
      <c r="AF309" s="15">
        <v>1814.8</v>
      </c>
      <c r="AG309" s="15">
        <v>1957.2</v>
      </c>
      <c r="AH309" s="15">
        <v>1907.5</v>
      </c>
      <c r="AI309" s="15">
        <v>2007.9</v>
      </c>
      <c r="AJ309" s="15">
        <v>2116.1</v>
      </c>
      <c r="AK309" s="15">
        <v>2039.9</v>
      </c>
      <c r="AL309" s="15">
        <v>2221.4</v>
      </c>
      <c r="AM309" s="15">
        <v>2578.5</v>
      </c>
      <c r="AN309" s="15">
        <v>1507</v>
      </c>
      <c r="AO309" s="3">
        <f xml:space="preserve"> IFERROR(Table1[[#This Row],[GP 2012]]/Table1[[#This Row],[Total Assets 2012]], "x")</f>
        <v>0.37750437383599522</v>
      </c>
      <c r="AP309" s="3">
        <f xml:space="preserve"> IFERROR(Table1[[#This Row],[GP 2013]]/Table1[[#This Row],[Total Assets 2013]], "x")</f>
        <v>0.33957634333216485</v>
      </c>
      <c r="AQ309" s="3">
        <f xml:space="preserve"> IFERROR(Table1[[#This Row],[GP 2014]]/Table1[[#This Row],[Total Assets 2014]], "x")</f>
        <v>0.33614581643139163</v>
      </c>
      <c r="AR309" s="3">
        <f xml:space="preserve"> IFERROR(Table1[[#This Row],[GP 2015]]/Table1[[#This Row],[Total Assets 2015]], "x")</f>
        <v>0.36477848798765705</v>
      </c>
      <c r="AS309" s="3">
        <f xml:space="preserve"> IFERROR(Table1[[#This Row],[GP 2016]]/Table1[[#This Row],[Total Assets 2016]], "x")</f>
        <v>0.33721643163703247</v>
      </c>
      <c r="AT309" s="3">
        <f xml:space="preserve"> IFERROR(Table1[[#This Row],[GP 2017]]/Table1[[#This Row],[Total Assets 2017]], "x")</f>
        <v>0.34893840104849283</v>
      </c>
      <c r="AU309" s="3">
        <f xml:space="preserve"> IFERROR(Table1[[#This Row],[GP 2018]]/Table1[[#This Row],[Total Assets 2018]], "x")</f>
        <v>0.33403057921211216</v>
      </c>
      <c r="AV309" s="3">
        <f xml:space="preserve"> IFERROR(Table1[[#This Row],[GP 2019]]/Table1[[#This Row],[Total Assets 2019]], "x")</f>
        <v>0.32489012806578138</v>
      </c>
      <c r="AW309" s="3">
        <f xml:space="preserve"> IFERROR(Table1[[#This Row],[GP 2020]]/Table1[[#This Row],[Total Assets 2020]], "x")</f>
        <v>0.3125643413892838</v>
      </c>
      <c r="AX309" s="3">
        <f xml:space="preserve"> IFERROR(Table1[[#This Row],[GP 2021]]/Table1[[#This Row],[Total Assets 2021]], "x")</f>
        <v>0.29035743224993249</v>
      </c>
      <c r="AY309" s="3">
        <f xml:space="preserve"> IFERROR(Table1[[#This Row],[GP TTM]]/Table1[[#This Row],[Total Assets TTM]], "x")</f>
        <v>0.25786309870079505</v>
      </c>
      <c r="BA309" s="3">
        <f xml:space="preserve"> IFERROR(ABS(Table1[[#This Row],[ROA 2013]]-Table1[[#This Row],[ROA 2012]]), "x")</f>
        <v>3.7928030503830368E-2</v>
      </c>
      <c r="BB309" s="3">
        <f xml:space="preserve"> IFERROR(ABS(Table1[[#This Row],[ROA 2014]]-Table1[[#This Row],[ROA 2013]]), "x")</f>
        <v>3.4305269007732231E-3</v>
      </c>
      <c r="BC309" s="3">
        <f xml:space="preserve"> IFERROR(ABS(Table1[[#This Row],[ROA 2015]]-Table1[[#This Row],[ROA 2014]]), "x")</f>
        <v>2.8632671556265421E-2</v>
      </c>
      <c r="BD309" s="3">
        <f xml:space="preserve"> IFERROR(ABS(Table1[[#This Row],[ROA 2016]]-Table1[[#This Row],[ROA 2015]]), "x")</f>
        <v>2.7562056350624586E-2</v>
      </c>
      <c r="BE309" s="3">
        <f xml:space="preserve"> IFERROR(ABS(Table1[[#This Row],[ROA 2017]]-Table1[[#This Row],[ROA 2016]]), "x")</f>
        <v>1.1721969411460365E-2</v>
      </c>
      <c r="BF309" s="3">
        <f xml:space="preserve"> IFERROR(ABS(Table1[[#This Row],[ROA 2018]]-Table1[[#This Row],[ROA 2017]]), "x")</f>
        <v>1.4907821836380675E-2</v>
      </c>
      <c r="BG309" s="3">
        <f xml:space="preserve"> IFERROR(ABS(Table1[[#This Row],[ROA 2019]]-Table1[[#This Row],[ROA 2018]]), "x")</f>
        <v>9.1404511463307747E-3</v>
      </c>
      <c r="BH309" s="3">
        <f xml:space="preserve"> IFERROR(ABS(Table1[[#This Row],[ROA 2020]]-Table1[[#This Row],[ROA 2019]]), "x")</f>
        <v>1.2325786676497585E-2</v>
      </c>
      <c r="BI309" s="3">
        <f xml:space="preserve"> IFERROR(ABS(Table1[[#This Row],[ROA 2021]]-Table1[[#This Row],[ROA 2020]]), "x")</f>
        <v>2.2206909139351305E-2</v>
      </c>
      <c r="BJ309" s="3">
        <f xml:space="preserve"> IFERROR(AVERAGE(Table1[[#This Row],[ROA 2013-2012]:[ROA 2021-2020]]), "x")</f>
        <v>1.8650691502390477E-2</v>
      </c>
      <c r="BK309" s="3">
        <f>IFERROR(AVERAGE(Table1[[#This Row],[ROA 2012]:[ROA 2021]]), "x")</f>
        <v>0.33660023351898444</v>
      </c>
      <c r="BN309" s="1">
        <f>SUM(Table1[[#This Row],[B/M Rank]:[ROA Rank]])</f>
        <v>0</v>
      </c>
    </row>
    <row r="310" spans="1:66" x14ac:dyDescent="0.25">
      <c r="A310" s="1" t="s">
        <v>278</v>
      </c>
      <c r="B310" s="1" t="s">
        <v>279</v>
      </c>
      <c r="C310" s="1" t="s">
        <v>201</v>
      </c>
      <c r="D310" s="1" t="s">
        <v>110</v>
      </c>
      <c r="E310" s="1" t="s">
        <v>102</v>
      </c>
      <c r="F310" s="1">
        <v>2380</v>
      </c>
      <c r="G310" s="19"/>
      <c r="H310" s="19"/>
      <c r="I310" s="19"/>
      <c r="J310" s="19"/>
      <c r="K310" s="1"/>
      <c r="L310" s="19"/>
      <c r="M310" s="1">
        <v>2012</v>
      </c>
      <c r="N310" s="1">
        <v>668.9</v>
      </c>
      <c r="O310" s="1">
        <v>678.1</v>
      </c>
      <c r="P310" s="1">
        <v>621.5</v>
      </c>
      <c r="Q310" s="1">
        <v>662</v>
      </c>
      <c r="R310" s="1">
        <v>660</v>
      </c>
      <c r="S310" s="1">
        <v>665.6</v>
      </c>
      <c r="T310" s="1">
        <v>670.7</v>
      </c>
      <c r="U310" s="1">
        <v>687.5</v>
      </c>
      <c r="V310" s="1">
        <v>637.6</v>
      </c>
      <c r="W310" s="1">
        <v>645</v>
      </c>
      <c r="X310" s="1">
        <v>664.9</v>
      </c>
      <c r="Z310" s="3">
        <f xml:space="preserve"> IFERROR(AVEDEV(Table1[[#This Row],[GP 2012]:[GP 2021]]) / Table1[[#This Row],[Avg GP]], "x")</f>
        <v>2.2728857493671241E-2</v>
      </c>
      <c r="AA310" s="2">
        <f xml:space="preserve"> IFERROR(AVERAGE(Table1[[#This Row],[GP 2012]:[GP 2021]]), "x")</f>
        <v>659.69</v>
      </c>
      <c r="AB310" s="11">
        <f>Table1[Equity]/Table1[Market Capital]</f>
        <v>0.63319327731092434</v>
      </c>
      <c r="AC310" s="15">
        <v>1771.9</v>
      </c>
      <c r="AD310" s="15">
        <v>1996.9</v>
      </c>
      <c r="AE310" s="15">
        <v>1848.9</v>
      </c>
      <c r="AF310" s="15">
        <v>1814.8</v>
      </c>
      <c r="AG310" s="15">
        <v>1957.2</v>
      </c>
      <c r="AH310" s="15">
        <v>1907.5</v>
      </c>
      <c r="AI310" s="15">
        <v>2007.9</v>
      </c>
      <c r="AJ310" s="15">
        <v>2116.1</v>
      </c>
      <c r="AK310" s="15">
        <v>2039.9</v>
      </c>
      <c r="AL310" s="15">
        <v>2221.4</v>
      </c>
      <c r="AM310" s="15">
        <v>2578.5</v>
      </c>
      <c r="AN310" s="15">
        <v>1507</v>
      </c>
      <c r="AO310" s="3">
        <f xml:space="preserve"> IFERROR(Table1[[#This Row],[GP 2012]]/Table1[[#This Row],[Total Assets 2012]], "x")</f>
        <v>0.37750437383599522</v>
      </c>
      <c r="AP310" s="3">
        <f xml:space="preserve"> IFERROR(Table1[[#This Row],[GP 2013]]/Table1[[#This Row],[Total Assets 2013]], "x")</f>
        <v>0.33957634333216485</v>
      </c>
      <c r="AQ310" s="3">
        <f xml:space="preserve"> IFERROR(Table1[[#This Row],[GP 2014]]/Table1[[#This Row],[Total Assets 2014]], "x")</f>
        <v>0.33614581643139163</v>
      </c>
      <c r="AR310" s="3">
        <f xml:space="preserve"> IFERROR(Table1[[#This Row],[GP 2015]]/Table1[[#This Row],[Total Assets 2015]], "x")</f>
        <v>0.36477848798765705</v>
      </c>
      <c r="AS310" s="3">
        <f xml:space="preserve"> IFERROR(Table1[[#This Row],[GP 2016]]/Table1[[#This Row],[Total Assets 2016]], "x")</f>
        <v>0.33721643163703247</v>
      </c>
      <c r="AT310" s="3">
        <f xml:space="preserve"> IFERROR(Table1[[#This Row],[GP 2017]]/Table1[[#This Row],[Total Assets 2017]], "x")</f>
        <v>0.34893840104849283</v>
      </c>
      <c r="AU310" s="3">
        <f xml:space="preserve"> IFERROR(Table1[[#This Row],[GP 2018]]/Table1[[#This Row],[Total Assets 2018]], "x")</f>
        <v>0.33403057921211216</v>
      </c>
      <c r="AV310" s="3">
        <f xml:space="preserve"> IFERROR(Table1[[#This Row],[GP 2019]]/Table1[[#This Row],[Total Assets 2019]], "x")</f>
        <v>0.32489012806578138</v>
      </c>
      <c r="AW310" s="3">
        <f xml:space="preserve"> IFERROR(Table1[[#This Row],[GP 2020]]/Table1[[#This Row],[Total Assets 2020]], "x")</f>
        <v>0.3125643413892838</v>
      </c>
      <c r="AX310" s="3">
        <f xml:space="preserve"> IFERROR(Table1[[#This Row],[GP 2021]]/Table1[[#This Row],[Total Assets 2021]], "x")</f>
        <v>0.29035743224993249</v>
      </c>
      <c r="AY310" s="3">
        <f xml:space="preserve"> IFERROR(Table1[[#This Row],[GP TTM]]/Table1[[#This Row],[Total Assets TTM]], "x")</f>
        <v>0.25786309870079505</v>
      </c>
      <c r="BA310" s="3">
        <f xml:space="preserve"> IFERROR(ABS(Table1[[#This Row],[ROA 2013]]-Table1[[#This Row],[ROA 2012]]), "x")</f>
        <v>3.7928030503830368E-2</v>
      </c>
      <c r="BB310" s="3">
        <f xml:space="preserve"> IFERROR(ABS(Table1[[#This Row],[ROA 2014]]-Table1[[#This Row],[ROA 2013]]), "x")</f>
        <v>3.4305269007732231E-3</v>
      </c>
      <c r="BC310" s="3">
        <f xml:space="preserve"> IFERROR(ABS(Table1[[#This Row],[ROA 2015]]-Table1[[#This Row],[ROA 2014]]), "x")</f>
        <v>2.8632671556265421E-2</v>
      </c>
      <c r="BD310" s="3">
        <f xml:space="preserve"> IFERROR(ABS(Table1[[#This Row],[ROA 2016]]-Table1[[#This Row],[ROA 2015]]), "x")</f>
        <v>2.7562056350624586E-2</v>
      </c>
      <c r="BE310" s="3">
        <f xml:space="preserve"> IFERROR(ABS(Table1[[#This Row],[ROA 2017]]-Table1[[#This Row],[ROA 2016]]), "x")</f>
        <v>1.1721969411460365E-2</v>
      </c>
      <c r="BF310" s="3">
        <f xml:space="preserve"> IFERROR(ABS(Table1[[#This Row],[ROA 2018]]-Table1[[#This Row],[ROA 2017]]), "x")</f>
        <v>1.4907821836380675E-2</v>
      </c>
      <c r="BG310" s="3">
        <f xml:space="preserve"> IFERROR(ABS(Table1[[#This Row],[ROA 2019]]-Table1[[#This Row],[ROA 2018]]), "x")</f>
        <v>9.1404511463307747E-3</v>
      </c>
      <c r="BH310" s="3">
        <f xml:space="preserve"> IFERROR(ABS(Table1[[#This Row],[ROA 2020]]-Table1[[#This Row],[ROA 2019]]), "x")</f>
        <v>1.2325786676497585E-2</v>
      </c>
      <c r="BI310" s="3">
        <f xml:space="preserve"> IFERROR(ABS(Table1[[#This Row],[ROA 2021]]-Table1[[#This Row],[ROA 2020]]), "x")</f>
        <v>2.2206909139351305E-2</v>
      </c>
      <c r="BJ310" s="3">
        <f xml:space="preserve"> IFERROR(AVERAGE(Table1[[#This Row],[ROA 2013-2012]:[ROA 2021-2020]]), "x")</f>
        <v>1.8650691502390477E-2</v>
      </c>
      <c r="BK310" s="3">
        <f>IFERROR(AVERAGE(Table1[[#This Row],[ROA 2012]:[ROA 2021]]), "x")</f>
        <v>0.33660023351898444</v>
      </c>
      <c r="BN310" s="1">
        <f>SUM(Table1[[#This Row],[B/M Rank]:[ROA Rank]])</f>
        <v>0</v>
      </c>
    </row>
    <row r="311" spans="1:66" x14ac:dyDescent="0.25">
      <c r="A311" s="1" t="s">
        <v>280</v>
      </c>
      <c r="B311" s="1" t="s">
        <v>281</v>
      </c>
      <c r="C311" s="1" t="s">
        <v>1039</v>
      </c>
      <c r="D311" s="1" t="s">
        <v>106</v>
      </c>
      <c r="E311" s="1" t="s">
        <v>102</v>
      </c>
      <c r="F311" s="1">
        <v>2390</v>
      </c>
      <c r="G311" s="19"/>
      <c r="H311" s="19"/>
      <c r="I311" s="19"/>
      <c r="J311" s="19"/>
      <c r="K311" s="1"/>
      <c r="L311" s="19"/>
      <c r="M311" s="1">
        <v>2012</v>
      </c>
      <c r="P311" s="1">
        <v>0.3</v>
      </c>
      <c r="Q311" s="1">
        <v>-15.7</v>
      </c>
      <c r="R311" s="1">
        <v>-80.400000000000006</v>
      </c>
      <c r="S311" s="1">
        <v>-101.7</v>
      </c>
      <c r="T311" s="1">
        <v>-29.9</v>
      </c>
      <c r="U311" s="1">
        <v>-42.7</v>
      </c>
      <c r="V311" s="1">
        <v>2.4</v>
      </c>
      <c r="W311" s="1">
        <v>11.6</v>
      </c>
      <c r="X311" s="1">
        <v>17.8</v>
      </c>
      <c r="Z311" s="3">
        <f xml:space="preserve"> IFERROR(AVEDEV(Table1[[#This Row],[GP 2012]:[GP 2021]]) / Table1[[#This Row],[Avg GP]], "x")</f>
        <v>-1.005564232721593</v>
      </c>
      <c r="AA311" s="2">
        <f xml:space="preserve"> IFERROR(AVERAGE(Table1[[#This Row],[GP 2012]:[GP 2021]]), "x")</f>
        <v>-32.012500000000003</v>
      </c>
      <c r="AB311" s="11">
        <f>Table1[Equity]/Table1[Market Capital]</f>
        <v>1.6620083682008366</v>
      </c>
      <c r="AE311" s="1">
        <v>224.9</v>
      </c>
      <c r="AF311" s="1">
        <v>877.4</v>
      </c>
      <c r="AG311" s="15">
        <v>3919.1</v>
      </c>
      <c r="AH311" s="15">
        <v>4996</v>
      </c>
      <c r="AI311" s="15">
        <v>4184.6000000000004</v>
      </c>
      <c r="AJ311" s="15">
        <v>4555.3</v>
      </c>
      <c r="AK311" s="15">
        <v>4112.1000000000004</v>
      </c>
      <c r="AL311" s="15">
        <v>4151.7</v>
      </c>
      <c r="AM311" s="15">
        <v>4215.8</v>
      </c>
      <c r="AN311" s="15">
        <v>3972.2</v>
      </c>
      <c r="AO311" s="3" t="str">
        <f xml:space="preserve"> IFERROR(Table1[[#This Row],[GP 2012]]/Table1[[#This Row],[Total Assets 2012]], "x")</f>
        <v>x</v>
      </c>
      <c r="AP311" s="3" t="str">
        <f xml:space="preserve"> IFERROR(Table1[[#This Row],[GP 2013]]/Table1[[#This Row],[Total Assets 2013]], "x")</f>
        <v>x</v>
      </c>
      <c r="AQ311" s="3">
        <f xml:space="preserve"> IFERROR(Table1[[#This Row],[GP 2014]]/Table1[[#This Row],[Total Assets 2014]], "x")</f>
        <v>1.3339261894175188E-3</v>
      </c>
      <c r="AR311" s="3">
        <f xml:space="preserve"> IFERROR(Table1[[#This Row],[GP 2015]]/Table1[[#This Row],[Total Assets 2015]], "x")</f>
        <v>-1.7893777068611807E-2</v>
      </c>
      <c r="AS311" s="3">
        <f xml:space="preserve"> IFERROR(Table1[[#This Row],[GP 2016]]/Table1[[#This Row],[Total Assets 2016]], "x")</f>
        <v>-2.0514914138450156E-2</v>
      </c>
      <c r="AT311" s="3">
        <f xml:space="preserve"> IFERROR(Table1[[#This Row],[GP 2017]]/Table1[[#This Row],[Total Assets 2017]], "x")</f>
        <v>-2.0356285028022419E-2</v>
      </c>
      <c r="AU311" s="3">
        <f xml:space="preserve"> IFERROR(Table1[[#This Row],[GP 2018]]/Table1[[#This Row],[Total Assets 2018]], "x")</f>
        <v>-7.1452468575252106E-3</v>
      </c>
      <c r="AV311" s="3">
        <f xml:space="preserve"> IFERROR(Table1[[#This Row],[GP 2019]]/Table1[[#This Row],[Total Assets 2019]], "x")</f>
        <v>-9.3736965732224009E-3</v>
      </c>
      <c r="AW311" s="3">
        <f xml:space="preserve"> IFERROR(Table1[[#This Row],[GP 2020]]/Table1[[#This Row],[Total Assets 2020]], "x")</f>
        <v>5.8364339388633534E-4</v>
      </c>
      <c r="AX311" s="3">
        <f xml:space="preserve"> IFERROR(Table1[[#This Row],[GP 2021]]/Table1[[#This Row],[Total Assets 2021]], "x")</f>
        <v>2.7940361779512008E-3</v>
      </c>
      <c r="AY311" s="3">
        <f xml:space="preserve"> IFERROR(Table1[[#This Row],[GP TTM]]/Table1[[#This Row],[Total Assets TTM]], "x")</f>
        <v>4.2222116798709616E-3</v>
      </c>
      <c r="BA311" s="3" t="str">
        <f xml:space="preserve"> IFERROR(ABS(Table1[[#This Row],[ROA 2013]]-Table1[[#This Row],[ROA 2012]]), "x")</f>
        <v>x</v>
      </c>
      <c r="BB311" s="3" t="str">
        <f xml:space="preserve"> IFERROR(ABS(Table1[[#This Row],[ROA 2014]]-Table1[[#This Row],[ROA 2013]]), "x")</f>
        <v>x</v>
      </c>
      <c r="BC311" s="3">
        <f xml:space="preserve"> IFERROR(ABS(Table1[[#This Row],[ROA 2015]]-Table1[[#This Row],[ROA 2014]]), "x")</f>
        <v>1.9227703258029326E-2</v>
      </c>
      <c r="BD311" s="3">
        <f xml:space="preserve"> IFERROR(ABS(Table1[[#This Row],[ROA 2016]]-Table1[[#This Row],[ROA 2015]]), "x")</f>
        <v>2.6211370698383495E-3</v>
      </c>
      <c r="BE311" s="3">
        <f xml:space="preserve"> IFERROR(ABS(Table1[[#This Row],[ROA 2017]]-Table1[[#This Row],[ROA 2016]]), "x")</f>
        <v>1.5862911042773681E-4</v>
      </c>
      <c r="BF311" s="3">
        <f xml:space="preserve"> IFERROR(ABS(Table1[[#This Row],[ROA 2018]]-Table1[[#This Row],[ROA 2017]]), "x")</f>
        <v>1.3211038170497208E-2</v>
      </c>
      <c r="BG311" s="3">
        <f xml:space="preserve"> IFERROR(ABS(Table1[[#This Row],[ROA 2019]]-Table1[[#This Row],[ROA 2018]]), "x")</f>
        <v>2.2284497156971903E-3</v>
      </c>
      <c r="BH311" s="3">
        <f xml:space="preserve"> IFERROR(ABS(Table1[[#This Row],[ROA 2020]]-Table1[[#This Row],[ROA 2019]]), "x")</f>
        <v>9.9573399671087359E-3</v>
      </c>
      <c r="BI311" s="3">
        <f xml:space="preserve"> IFERROR(ABS(Table1[[#This Row],[ROA 2021]]-Table1[[#This Row],[ROA 2020]]), "x")</f>
        <v>2.2103927840648654E-3</v>
      </c>
      <c r="BJ311" s="3">
        <f xml:space="preserve"> IFERROR(AVERAGE(Table1[[#This Row],[ROA 2013-2012]:[ROA 2021-2020]]), "x")</f>
        <v>7.0878128679519167E-3</v>
      </c>
      <c r="BK311" s="3">
        <f>IFERROR(AVERAGE(Table1[[#This Row],[ROA 2012]:[ROA 2021]]), "x")</f>
        <v>-8.8215392380721173E-3</v>
      </c>
      <c r="BN311" s="1">
        <f>SUM(Table1[[#This Row],[B/M Rank]:[ROA Rank]])</f>
        <v>0</v>
      </c>
    </row>
    <row r="312" spans="1:66" x14ac:dyDescent="0.25">
      <c r="A312" s="1" t="s">
        <v>282</v>
      </c>
      <c r="B312" s="1" t="s">
        <v>283</v>
      </c>
      <c r="C312" s="1" t="s">
        <v>262</v>
      </c>
      <c r="D312" s="1" t="s">
        <v>263</v>
      </c>
      <c r="E312" s="1" t="s">
        <v>102</v>
      </c>
      <c r="F312" s="1">
        <v>2440</v>
      </c>
      <c r="G312" s="19"/>
      <c r="H312" s="19"/>
      <c r="I312" s="19"/>
      <c r="J312" s="19"/>
      <c r="K312" s="1"/>
      <c r="L312" s="19"/>
      <c r="M312" s="1">
        <v>2012</v>
      </c>
      <c r="N312" s="1">
        <v>174.8</v>
      </c>
      <c r="O312" s="1">
        <v>189.1</v>
      </c>
      <c r="P312" s="1">
        <v>214.9</v>
      </c>
      <c r="Q312" s="1">
        <v>261.10000000000002</v>
      </c>
      <c r="R312" s="1">
        <v>361.9</v>
      </c>
      <c r="S312" s="1">
        <v>443.6</v>
      </c>
      <c r="T312" s="1">
        <v>542.79999999999995</v>
      </c>
      <c r="U312" s="1">
        <v>565.4</v>
      </c>
      <c r="V312" s="1">
        <v>504</v>
      </c>
      <c r="W312" s="1">
        <v>643</v>
      </c>
      <c r="X312" s="1">
        <v>698.1</v>
      </c>
      <c r="Z312" s="3">
        <f xml:space="preserve"> IFERROR(AVEDEV(Table1[[#This Row],[GP 2012]:[GP 2021]]) / Table1[[#This Row],[Avg GP]], "x")</f>
        <v>0.3837871096754345</v>
      </c>
      <c r="AA312" s="2">
        <f xml:space="preserve"> IFERROR(AVERAGE(Table1[[#This Row],[GP 2012]:[GP 2021]]), "x")</f>
        <v>390.06</v>
      </c>
      <c r="AB312" s="11">
        <f>Table1[Equity]/Table1[Market Capital]</f>
        <v>0.20319672131147543</v>
      </c>
      <c r="AC312" s="1">
        <v>863.7</v>
      </c>
      <c r="AD312" s="1">
        <v>953.6</v>
      </c>
      <c r="AE312" s="1">
        <v>953.9</v>
      </c>
      <c r="AF312" s="15">
        <v>1471.5</v>
      </c>
      <c r="AG312" s="15">
        <v>1729.8</v>
      </c>
      <c r="AH312" s="15">
        <v>1881.5</v>
      </c>
      <c r="AI312" s="15">
        <v>2998.4</v>
      </c>
      <c r="AJ312" s="15">
        <v>2854.5</v>
      </c>
      <c r="AK312" s="15">
        <v>2626.2</v>
      </c>
      <c r="AL312" s="15">
        <v>2717.7</v>
      </c>
      <c r="AM312" s="15">
        <v>2727.8</v>
      </c>
      <c r="AN312" s="1">
        <v>495.8</v>
      </c>
      <c r="AO312" s="3">
        <f xml:space="preserve"> IFERROR(Table1[[#This Row],[GP 2012]]/Table1[[#This Row],[Total Assets 2012]], "x")</f>
        <v>0.20238508741461156</v>
      </c>
      <c r="AP312" s="3">
        <f xml:space="preserve"> IFERROR(Table1[[#This Row],[GP 2013]]/Table1[[#This Row],[Total Assets 2013]], "x")</f>
        <v>0.19830117449664428</v>
      </c>
      <c r="AQ312" s="3">
        <f xml:space="preserve"> IFERROR(Table1[[#This Row],[GP 2014]]/Table1[[#This Row],[Total Assets 2014]], "x")</f>
        <v>0.22528566935737498</v>
      </c>
      <c r="AR312" s="3">
        <f xml:space="preserve"> IFERROR(Table1[[#This Row],[GP 2015]]/Table1[[#This Row],[Total Assets 2015]], "x")</f>
        <v>0.17743798844716277</v>
      </c>
      <c r="AS312" s="3">
        <f xml:space="preserve"> IFERROR(Table1[[#This Row],[GP 2016]]/Table1[[#This Row],[Total Assets 2016]], "x")</f>
        <v>0.20921493814313794</v>
      </c>
      <c r="AT312" s="3">
        <f xml:space="preserve"> IFERROR(Table1[[#This Row],[GP 2017]]/Table1[[#This Row],[Total Assets 2017]], "x")</f>
        <v>0.23576933297900612</v>
      </c>
      <c r="AU312" s="3">
        <f xml:space="preserve"> IFERROR(Table1[[#This Row],[GP 2018]]/Table1[[#This Row],[Total Assets 2018]], "x")</f>
        <v>0.18102988260405548</v>
      </c>
      <c r="AV312" s="3">
        <f xml:space="preserve"> IFERROR(Table1[[#This Row],[GP 2019]]/Table1[[#This Row],[Total Assets 2019]], "x")</f>
        <v>0.19807321772639691</v>
      </c>
      <c r="AW312" s="3">
        <f xml:space="preserve"> IFERROR(Table1[[#This Row],[GP 2020]]/Table1[[#This Row],[Total Assets 2020]], "x")</f>
        <v>0.19191226867717617</v>
      </c>
      <c r="AX312" s="3">
        <f xml:space="preserve"> IFERROR(Table1[[#This Row],[GP 2021]]/Table1[[#This Row],[Total Assets 2021]], "x")</f>
        <v>0.23659712256687643</v>
      </c>
      <c r="AY312" s="3">
        <f xml:space="preserve"> IFERROR(Table1[[#This Row],[GP TTM]]/Table1[[#This Row],[Total Assets TTM]], "x")</f>
        <v>0.25592052203240706</v>
      </c>
      <c r="BA312" s="3">
        <f xml:space="preserve"> IFERROR(ABS(Table1[[#This Row],[ROA 2013]]-Table1[[#This Row],[ROA 2012]]), "x")</f>
        <v>4.0839129179672806E-3</v>
      </c>
      <c r="BB312" s="3">
        <f xml:space="preserve"> IFERROR(ABS(Table1[[#This Row],[ROA 2014]]-Table1[[#This Row],[ROA 2013]]), "x")</f>
        <v>2.6984494860730707E-2</v>
      </c>
      <c r="BC312" s="3">
        <f xml:space="preserve"> IFERROR(ABS(Table1[[#This Row],[ROA 2015]]-Table1[[#This Row],[ROA 2014]]), "x")</f>
        <v>4.7847680910212215E-2</v>
      </c>
      <c r="BD312" s="3">
        <f xml:space="preserve"> IFERROR(ABS(Table1[[#This Row],[ROA 2016]]-Table1[[#This Row],[ROA 2015]]), "x")</f>
        <v>3.1776949695975165E-2</v>
      </c>
      <c r="BE312" s="3">
        <f xml:space="preserve"> IFERROR(ABS(Table1[[#This Row],[ROA 2017]]-Table1[[#This Row],[ROA 2016]]), "x")</f>
        <v>2.6554394835868189E-2</v>
      </c>
      <c r="BF312" s="3">
        <f xml:space="preserve"> IFERROR(ABS(Table1[[#This Row],[ROA 2018]]-Table1[[#This Row],[ROA 2017]]), "x")</f>
        <v>5.4739450374950649E-2</v>
      </c>
      <c r="BG312" s="3">
        <f xml:space="preserve"> IFERROR(ABS(Table1[[#This Row],[ROA 2019]]-Table1[[#This Row],[ROA 2018]]), "x")</f>
        <v>1.7043335122341435E-2</v>
      </c>
      <c r="BH312" s="3">
        <f xml:space="preserve"> IFERROR(ABS(Table1[[#This Row],[ROA 2020]]-Table1[[#This Row],[ROA 2019]]), "x")</f>
        <v>6.1609490492207375E-3</v>
      </c>
      <c r="BI312" s="3">
        <f xml:space="preserve"> IFERROR(ABS(Table1[[#This Row],[ROA 2021]]-Table1[[#This Row],[ROA 2020]]), "x")</f>
        <v>4.4684853889700255E-2</v>
      </c>
      <c r="BJ312" s="3">
        <f xml:space="preserve"> IFERROR(AVERAGE(Table1[[#This Row],[ROA 2013-2012]:[ROA 2021-2020]]), "x")</f>
        <v>2.887511351744074E-2</v>
      </c>
      <c r="BK312" s="3">
        <f>IFERROR(AVERAGE(Table1[[#This Row],[ROA 2012]:[ROA 2021]]), "x")</f>
        <v>0.20560066824124426</v>
      </c>
      <c r="BN312" s="1">
        <f>SUM(Table1[[#This Row],[B/M Rank]:[ROA Rank]])</f>
        <v>0</v>
      </c>
    </row>
    <row r="313" spans="1:66" x14ac:dyDescent="0.25">
      <c r="A313" s="1" t="s">
        <v>284</v>
      </c>
      <c r="B313" s="1" t="s">
        <v>285</v>
      </c>
      <c r="C313" s="1" t="s">
        <v>240</v>
      </c>
      <c r="D313" s="1" t="s">
        <v>116</v>
      </c>
      <c r="E313" s="1" t="s">
        <v>102</v>
      </c>
      <c r="F313" s="1">
        <v>2450</v>
      </c>
      <c r="G313" s="19"/>
      <c r="H313" s="19"/>
      <c r="I313" s="19"/>
      <c r="J313" s="19"/>
      <c r="K313" s="1"/>
      <c r="L313" s="19"/>
      <c r="M313" s="1">
        <v>2018</v>
      </c>
      <c r="T313" s="1">
        <v>209.7</v>
      </c>
      <c r="U313" s="1">
        <v>254.9</v>
      </c>
      <c r="V313" s="1">
        <v>270.8</v>
      </c>
      <c r="W313" s="1">
        <v>329.8</v>
      </c>
      <c r="X313" s="1">
        <v>344.8</v>
      </c>
      <c r="Z313" s="3">
        <f xml:space="preserve"> IFERROR(AVEDEV(Table1[[#This Row],[GP 2012]:[GP 2021]]) / Table1[[#This Row],[Avg GP]], "x")</f>
        <v>0.1276755538865941</v>
      </c>
      <c r="AA313" s="2">
        <f xml:space="preserve"> IFERROR(AVERAGE(Table1[[#This Row],[GP 2012]:[GP 2021]]), "x")</f>
        <v>266.3</v>
      </c>
      <c r="AB313" s="11">
        <f>Table1[Equity]/Table1[Market Capital]</f>
        <v>0.19020408163265307</v>
      </c>
      <c r="AI313" s="15">
        <v>2212.3000000000002</v>
      </c>
      <c r="AJ313" s="15">
        <v>2455.6999999999998</v>
      </c>
      <c r="AK313" s="15">
        <v>2947.6</v>
      </c>
      <c r="AL313" s="15">
        <v>2949.7</v>
      </c>
      <c r="AM313" s="15">
        <v>2853</v>
      </c>
      <c r="AN313" s="1">
        <v>466</v>
      </c>
      <c r="AO313" s="3" t="str">
        <f xml:space="preserve"> IFERROR(Table1[[#This Row],[GP 2012]]/Table1[[#This Row],[Total Assets 2012]], "x")</f>
        <v>x</v>
      </c>
      <c r="AP313" s="3" t="str">
        <f xml:space="preserve"> IFERROR(Table1[[#This Row],[GP 2013]]/Table1[[#This Row],[Total Assets 2013]], "x")</f>
        <v>x</v>
      </c>
      <c r="AQ313" s="3" t="str">
        <f xml:space="preserve"> IFERROR(Table1[[#This Row],[GP 2014]]/Table1[[#This Row],[Total Assets 2014]], "x")</f>
        <v>x</v>
      </c>
      <c r="AR313" s="3" t="str">
        <f xml:space="preserve"> IFERROR(Table1[[#This Row],[GP 2015]]/Table1[[#This Row],[Total Assets 2015]], "x")</f>
        <v>x</v>
      </c>
      <c r="AS313" s="3" t="str">
        <f xml:space="preserve"> IFERROR(Table1[[#This Row],[GP 2016]]/Table1[[#This Row],[Total Assets 2016]], "x")</f>
        <v>x</v>
      </c>
      <c r="AT313" s="3" t="str">
        <f xml:space="preserve"> IFERROR(Table1[[#This Row],[GP 2017]]/Table1[[#This Row],[Total Assets 2017]], "x")</f>
        <v>x</v>
      </c>
      <c r="AU313" s="3">
        <f xml:space="preserve"> IFERROR(Table1[[#This Row],[GP 2018]]/Table1[[#This Row],[Total Assets 2018]], "x")</f>
        <v>9.4788229444469546E-2</v>
      </c>
      <c r="AV313" s="3">
        <f xml:space="preserve"> IFERROR(Table1[[#This Row],[GP 2019]]/Table1[[#This Row],[Total Assets 2019]], "x")</f>
        <v>0.10379932402166389</v>
      </c>
      <c r="AW313" s="3">
        <f xml:space="preserve"> IFERROR(Table1[[#This Row],[GP 2020]]/Table1[[#This Row],[Total Assets 2020]], "x")</f>
        <v>9.1871352965124178E-2</v>
      </c>
      <c r="AX313" s="3">
        <f xml:space="preserve"> IFERROR(Table1[[#This Row],[GP 2021]]/Table1[[#This Row],[Total Assets 2021]], "x")</f>
        <v>0.11180798047259044</v>
      </c>
      <c r="AY313" s="3">
        <f xml:space="preserve"> IFERROR(Table1[[#This Row],[GP TTM]]/Table1[[#This Row],[Total Assets TTM]], "x")</f>
        <v>0.12085524009814232</v>
      </c>
      <c r="BA313" s="3" t="str">
        <f xml:space="preserve"> IFERROR(ABS(Table1[[#This Row],[ROA 2013]]-Table1[[#This Row],[ROA 2012]]), "x")</f>
        <v>x</v>
      </c>
      <c r="BB313" s="3" t="str">
        <f xml:space="preserve"> IFERROR(ABS(Table1[[#This Row],[ROA 2014]]-Table1[[#This Row],[ROA 2013]]), "x")</f>
        <v>x</v>
      </c>
      <c r="BC313" s="3" t="str">
        <f xml:space="preserve"> IFERROR(ABS(Table1[[#This Row],[ROA 2015]]-Table1[[#This Row],[ROA 2014]]), "x")</f>
        <v>x</v>
      </c>
      <c r="BD313" s="3" t="str">
        <f xml:space="preserve"> IFERROR(ABS(Table1[[#This Row],[ROA 2016]]-Table1[[#This Row],[ROA 2015]]), "x")</f>
        <v>x</v>
      </c>
      <c r="BE313" s="3" t="str">
        <f xml:space="preserve"> IFERROR(ABS(Table1[[#This Row],[ROA 2017]]-Table1[[#This Row],[ROA 2016]]), "x")</f>
        <v>x</v>
      </c>
      <c r="BF313" s="3" t="str">
        <f xml:space="preserve"> IFERROR(ABS(Table1[[#This Row],[ROA 2018]]-Table1[[#This Row],[ROA 2017]]), "x")</f>
        <v>x</v>
      </c>
      <c r="BG313" s="3">
        <f xml:space="preserve"> IFERROR(ABS(Table1[[#This Row],[ROA 2019]]-Table1[[#This Row],[ROA 2018]]), "x")</f>
        <v>9.0110945771943451E-3</v>
      </c>
      <c r="BH313" s="3">
        <f xml:space="preserve"> IFERROR(ABS(Table1[[#This Row],[ROA 2020]]-Table1[[#This Row],[ROA 2019]]), "x")</f>
        <v>1.1927971056539713E-2</v>
      </c>
      <c r="BI313" s="3">
        <f xml:space="preserve"> IFERROR(ABS(Table1[[#This Row],[ROA 2021]]-Table1[[#This Row],[ROA 2020]]), "x")</f>
        <v>1.9936627507466262E-2</v>
      </c>
      <c r="BJ313" s="3">
        <f xml:space="preserve"> IFERROR(AVERAGE(Table1[[#This Row],[ROA 2013-2012]:[ROA 2021-2020]]), "x")</f>
        <v>1.3625231047066774E-2</v>
      </c>
      <c r="BK313" s="3">
        <f>IFERROR(AVERAGE(Table1[[#This Row],[ROA 2012]:[ROA 2021]]), "x")</f>
        <v>0.10056672172596201</v>
      </c>
      <c r="BN313" s="1">
        <f>SUM(Table1[[#This Row],[B/M Rank]:[ROA Rank]])</f>
        <v>0</v>
      </c>
    </row>
    <row r="314" spans="1:66" x14ac:dyDescent="0.25">
      <c r="A314" s="1" t="s">
        <v>286</v>
      </c>
      <c r="B314" s="1" t="s">
        <v>287</v>
      </c>
      <c r="C314" s="1" t="s">
        <v>12</v>
      </c>
      <c r="D314" s="1" t="s">
        <v>11</v>
      </c>
      <c r="E314" s="1" t="s">
        <v>102</v>
      </c>
      <c r="F314" s="1">
        <v>2510</v>
      </c>
      <c r="G314" s="19"/>
      <c r="H314" s="19"/>
      <c r="I314" s="19"/>
      <c r="J314" s="19"/>
      <c r="K314" s="1"/>
      <c r="L314" s="19"/>
      <c r="M314" s="1">
        <v>2014</v>
      </c>
      <c r="P314" s="1">
        <v>173.4</v>
      </c>
      <c r="Q314" s="1">
        <v>183.2</v>
      </c>
      <c r="R314" s="1">
        <v>199.9</v>
      </c>
      <c r="S314" s="1">
        <v>219.2</v>
      </c>
      <c r="T314" s="1">
        <v>294.8</v>
      </c>
      <c r="U314" s="1">
        <v>377.4</v>
      </c>
      <c r="V314" s="1">
        <v>453.9</v>
      </c>
      <c r="W314" s="1">
        <v>610.20000000000005</v>
      </c>
      <c r="X314" s="1">
        <v>623.4</v>
      </c>
      <c r="Z314" s="3">
        <f xml:space="preserve"> IFERROR(AVEDEV(Table1[[#This Row],[GP 2012]:[GP 2021]]) / Table1[[#This Row],[Avg GP]], "x")</f>
        <v>0.39769108280254778</v>
      </c>
      <c r="AA314" s="2">
        <f xml:space="preserve"> IFERROR(AVERAGE(Table1[[#This Row],[GP 2012]:[GP 2021]]), "x")</f>
        <v>314</v>
      </c>
      <c r="AB314" s="11">
        <f>Table1[Equity]/Table1[Market Capital]</f>
        <v>0.21370517928286853</v>
      </c>
      <c r="AE314" s="1">
        <v>330.6</v>
      </c>
      <c r="AF314" s="1">
        <v>296.7</v>
      </c>
      <c r="AG314" s="1">
        <v>311.7</v>
      </c>
      <c r="AH314" s="1">
        <v>415.3</v>
      </c>
      <c r="AI314" s="1">
        <v>704.6</v>
      </c>
      <c r="AJ314" s="15">
        <v>1044.9000000000001</v>
      </c>
      <c r="AK314" s="15">
        <v>1224.4000000000001</v>
      </c>
      <c r="AL314" s="15">
        <v>1407</v>
      </c>
      <c r="AM314" s="15">
        <v>1461.3</v>
      </c>
      <c r="AN314" s="1">
        <v>536.4</v>
      </c>
      <c r="AO314" s="3" t="str">
        <f xml:space="preserve"> IFERROR(Table1[[#This Row],[GP 2012]]/Table1[[#This Row],[Total Assets 2012]], "x")</f>
        <v>x</v>
      </c>
      <c r="AP314" s="3" t="str">
        <f xml:space="preserve"> IFERROR(Table1[[#This Row],[GP 2013]]/Table1[[#This Row],[Total Assets 2013]], "x")</f>
        <v>x</v>
      </c>
      <c r="AQ314" s="3">
        <f xml:space="preserve"> IFERROR(Table1[[#This Row],[GP 2014]]/Table1[[#This Row],[Total Assets 2014]], "x")</f>
        <v>0.5245009074410163</v>
      </c>
      <c r="AR314" s="3">
        <f xml:space="preserve"> IFERROR(Table1[[#This Row],[GP 2015]]/Table1[[#This Row],[Total Assets 2015]], "x")</f>
        <v>0.61745871250421303</v>
      </c>
      <c r="AS314" s="3">
        <f xml:space="preserve"> IFERROR(Table1[[#This Row],[GP 2016]]/Table1[[#This Row],[Total Assets 2016]], "x")</f>
        <v>0.64132178376644211</v>
      </c>
      <c r="AT314" s="3">
        <f xml:space="preserve"> IFERROR(Table1[[#This Row],[GP 2017]]/Table1[[#This Row],[Total Assets 2017]], "x")</f>
        <v>0.52781122080423781</v>
      </c>
      <c r="AU314" s="3">
        <f xml:space="preserve"> IFERROR(Table1[[#This Row],[GP 2018]]/Table1[[#This Row],[Total Assets 2018]], "x")</f>
        <v>0.41839341470337782</v>
      </c>
      <c r="AV314" s="3">
        <f xml:space="preserve"> IFERROR(Table1[[#This Row],[GP 2019]]/Table1[[#This Row],[Total Assets 2019]], "x")</f>
        <v>0.36118288831467121</v>
      </c>
      <c r="AW314" s="3">
        <f xml:space="preserve"> IFERROR(Table1[[#This Row],[GP 2020]]/Table1[[#This Row],[Total Assets 2020]], "x")</f>
        <v>0.37071218556027435</v>
      </c>
      <c r="AX314" s="3">
        <f xml:space="preserve"> IFERROR(Table1[[#This Row],[GP 2021]]/Table1[[#This Row],[Total Assets 2021]], "x")</f>
        <v>0.43368869936034116</v>
      </c>
      <c r="AY314" s="3">
        <f xml:space="preserve"> IFERROR(Table1[[#This Row],[GP TTM]]/Table1[[#This Row],[Total Assets TTM]], "x")</f>
        <v>0.42660644631492506</v>
      </c>
      <c r="BA314" s="3" t="str">
        <f xml:space="preserve"> IFERROR(ABS(Table1[[#This Row],[ROA 2013]]-Table1[[#This Row],[ROA 2012]]), "x")</f>
        <v>x</v>
      </c>
      <c r="BB314" s="3" t="str">
        <f xml:space="preserve"> IFERROR(ABS(Table1[[#This Row],[ROA 2014]]-Table1[[#This Row],[ROA 2013]]), "x")</f>
        <v>x</v>
      </c>
      <c r="BC314" s="3">
        <f xml:space="preserve"> IFERROR(ABS(Table1[[#This Row],[ROA 2015]]-Table1[[#This Row],[ROA 2014]]), "x")</f>
        <v>9.295780506319673E-2</v>
      </c>
      <c r="BD314" s="3">
        <f xml:space="preserve"> IFERROR(ABS(Table1[[#This Row],[ROA 2016]]-Table1[[#This Row],[ROA 2015]]), "x")</f>
        <v>2.3863071262229085E-2</v>
      </c>
      <c r="BE314" s="3">
        <f xml:space="preserve"> IFERROR(ABS(Table1[[#This Row],[ROA 2017]]-Table1[[#This Row],[ROA 2016]]), "x")</f>
        <v>0.1135105629622043</v>
      </c>
      <c r="BF314" s="3">
        <f xml:space="preserve"> IFERROR(ABS(Table1[[#This Row],[ROA 2018]]-Table1[[#This Row],[ROA 2017]]), "x")</f>
        <v>0.10941780610085999</v>
      </c>
      <c r="BG314" s="3">
        <f xml:space="preserve"> IFERROR(ABS(Table1[[#This Row],[ROA 2019]]-Table1[[#This Row],[ROA 2018]]), "x")</f>
        <v>5.7210526388706606E-2</v>
      </c>
      <c r="BH314" s="3">
        <f xml:space="preserve"> IFERROR(ABS(Table1[[#This Row],[ROA 2020]]-Table1[[#This Row],[ROA 2019]]), "x")</f>
        <v>9.5292972456031411E-3</v>
      </c>
      <c r="BI314" s="3">
        <f xml:space="preserve"> IFERROR(ABS(Table1[[#This Row],[ROA 2021]]-Table1[[#This Row],[ROA 2020]]), "x")</f>
        <v>6.2976513800066802E-2</v>
      </c>
      <c r="BJ314" s="3">
        <f xml:space="preserve"> IFERROR(AVERAGE(Table1[[#This Row],[ROA 2013-2012]:[ROA 2021-2020]]), "x")</f>
        <v>6.7066511831838094E-2</v>
      </c>
      <c r="BK314" s="3">
        <f>IFERROR(AVERAGE(Table1[[#This Row],[ROA 2012]:[ROA 2021]]), "x")</f>
        <v>0.48688372655682172</v>
      </c>
      <c r="BN314" s="1">
        <f>SUM(Table1[[#This Row],[B/M Rank]:[ROA Rank]])</f>
        <v>0</v>
      </c>
    </row>
    <row r="315" spans="1:66" x14ac:dyDescent="0.25">
      <c r="A315" s="1" t="s">
        <v>291</v>
      </c>
      <c r="B315" s="1" t="s">
        <v>292</v>
      </c>
      <c r="C315" s="1" t="s">
        <v>1040</v>
      </c>
      <c r="D315" s="1" t="s">
        <v>130</v>
      </c>
      <c r="E315" s="1" t="s">
        <v>102</v>
      </c>
      <c r="F315" s="1">
        <v>2730</v>
      </c>
      <c r="G315" s="19"/>
      <c r="H315" s="19"/>
      <c r="I315" s="19"/>
      <c r="J315" s="19"/>
      <c r="K315" s="1"/>
      <c r="L315" s="19"/>
      <c r="M315" s="1">
        <v>2012</v>
      </c>
      <c r="N315" s="1">
        <v>110</v>
      </c>
      <c r="O315" s="1">
        <v>107.5</v>
      </c>
      <c r="P315" s="1">
        <v>100.3</v>
      </c>
      <c r="Q315" s="1">
        <v>114.1</v>
      </c>
      <c r="R315" s="1">
        <v>125.6</v>
      </c>
      <c r="S315" s="1">
        <v>154.9</v>
      </c>
      <c r="T315" s="1">
        <v>196.7</v>
      </c>
      <c r="U315" s="1">
        <v>259.10000000000002</v>
      </c>
      <c r="V315" s="1">
        <v>276.39999999999998</v>
      </c>
      <c r="W315" s="1">
        <v>227.1</v>
      </c>
      <c r="X315" s="1">
        <v>227.1</v>
      </c>
      <c r="Z315" s="3">
        <f xml:space="preserve"> IFERROR(AVEDEV(Table1[[#This Row],[GP 2012]:[GP 2021]]) / Table1[[#This Row],[Avg GP]], "x")</f>
        <v>0.34769396422803139</v>
      </c>
      <c r="AA315" s="2">
        <f xml:space="preserve"> IFERROR(AVERAGE(Table1[[#This Row],[GP 2012]:[GP 2021]]), "x")</f>
        <v>167.17</v>
      </c>
      <c r="AB315" s="11">
        <f>Table1[Equity]/Table1[Market Capital]</f>
        <v>1.2623076923076924</v>
      </c>
      <c r="AC315" s="15">
        <v>1719.4</v>
      </c>
      <c r="AD315" s="15">
        <v>1635.7</v>
      </c>
      <c r="AE315" s="15">
        <v>1738</v>
      </c>
      <c r="AF315" s="15">
        <v>1999.5</v>
      </c>
      <c r="AG315" s="15">
        <v>2344.8000000000002</v>
      </c>
      <c r="AH315" s="15">
        <v>3835.7</v>
      </c>
      <c r="AI315" s="15">
        <v>4320.8</v>
      </c>
      <c r="AJ315" s="15">
        <v>6902.3</v>
      </c>
      <c r="AK315" s="15">
        <v>6646.2</v>
      </c>
      <c r="AL315" s="15">
        <v>6060.9</v>
      </c>
      <c r="AM315" s="15">
        <v>6060.9</v>
      </c>
      <c r="AN315" s="15">
        <v>3446.1</v>
      </c>
      <c r="AO315" s="3">
        <f xml:space="preserve"> IFERROR(Table1[[#This Row],[GP 2012]]/Table1[[#This Row],[Total Assets 2012]], "x")</f>
        <v>6.397580551355124E-2</v>
      </c>
      <c r="AP315" s="3">
        <f xml:space="preserve"> IFERROR(Table1[[#This Row],[GP 2013]]/Table1[[#This Row],[Total Assets 2013]], "x")</f>
        <v>6.5721098000855904E-2</v>
      </c>
      <c r="AQ315" s="3">
        <f xml:space="preserve"> IFERROR(Table1[[#This Row],[GP 2014]]/Table1[[#This Row],[Total Assets 2014]], "x")</f>
        <v>5.7710011507479862E-2</v>
      </c>
      <c r="AR315" s="3">
        <f xml:space="preserve"> IFERROR(Table1[[#This Row],[GP 2015]]/Table1[[#This Row],[Total Assets 2015]], "x")</f>
        <v>5.7064266066516628E-2</v>
      </c>
      <c r="AS315" s="3">
        <f xml:space="preserve"> IFERROR(Table1[[#This Row],[GP 2016]]/Table1[[#This Row],[Total Assets 2016]], "x")</f>
        <v>5.3565336062777205E-2</v>
      </c>
      <c r="AT315" s="3">
        <f xml:space="preserve"> IFERROR(Table1[[#This Row],[GP 2017]]/Table1[[#This Row],[Total Assets 2017]], "x")</f>
        <v>4.0383763068018878E-2</v>
      </c>
      <c r="AU315" s="3">
        <f xml:space="preserve"> IFERROR(Table1[[#This Row],[GP 2018]]/Table1[[#This Row],[Total Assets 2018]], "x")</f>
        <v>4.5523977041288646E-2</v>
      </c>
      <c r="AV315" s="3">
        <f xml:space="preserve"> IFERROR(Table1[[#This Row],[GP 2019]]/Table1[[#This Row],[Total Assets 2019]], "x")</f>
        <v>3.7538211900381036E-2</v>
      </c>
      <c r="AW315" s="3">
        <f xml:space="preserve"> IFERROR(Table1[[#This Row],[GP 2020]]/Table1[[#This Row],[Total Assets 2020]], "x")</f>
        <v>4.1587674159670185E-2</v>
      </c>
      <c r="AX315" s="3">
        <f xml:space="preserve"> IFERROR(Table1[[#This Row],[GP 2021]]/Table1[[#This Row],[Total Assets 2021]], "x")</f>
        <v>3.7469682720388066E-2</v>
      </c>
      <c r="AY315" s="3">
        <f xml:space="preserve"> IFERROR(Table1[[#This Row],[GP TTM]]/Table1[[#This Row],[Total Assets TTM]], "x")</f>
        <v>3.7469682720388066E-2</v>
      </c>
      <c r="BA315" s="3">
        <f xml:space="preserve"> IFERROR(ABS(Table1[[#This Row],[ROA 2013]]-Table1[[#This Row],[ROA 2012]]), "x")</f>
        <v>1.7452924873046644E-3</v>
      </c>
      <c r="BB315" s="3">
        <f xml:space="preserve"> IFERROR(ABS(Table1[[#This Row],[ROA 2014]]-Table1[[#This Row],[ROA 2013]]), "x")</f>
        <v>8.011086493376042E-3</v>
      </c>
      <c r="BC315" s="3">
        <f xml:space="preserve"> IFERROR(ABS(Table1[[#This Row],[ROA 2015]]-Table1[[#This Row],[ROA 2014]]), "x")</f>
        <v>6.4574544096323433E-4</v>
      </c>
      <c r="BD315" s="3">
        <f xml:space="preserve"> IFERROR(ABS(Table1[[#This Row],[ROA 2016]]-Table1[[#This Row],[ROA 2015]]), "x")</f>
        <v>3.4989300037394228E-3</v>
      </c>
      <c r="BE315" s="3">
        <f xml:space="preserve"> IFERROR(ABS(Table1[[#This Row],[ROA 2017]]-Table1[[#This Row],[ROA 2016]]), "x")</f>
        <v>1.3181572994758327E-2</v>
      </c>
      <c r="BF315" s="3">
        <f xml:space="preserve"> IFERROR(ABS(Table1[[#This Row],[ROA 2018]]-Table1[[#This Row],[ROA 2017]]), "x")</f>
        <v>5.140213973269768E-3</v>
      </c>
      <c r="BG315" s="3">
        <f xml:space="preserve"> IFERROR(ABS(Table1[[#This Row],[ROA 2019]]-Table1[[#This Row],[ROA 2018]]), "x")</f>
        <v>7.9857651409076108E-3</v>
      </c>
      <c r="BH315" s="3">
        <f xml:space="preserve"> IFERROR(ABS(Table1[[#This Row],[ROA 2020]]-Table1[[#This Row],[ROA 2019]]), "x")</f>
        <v>4.0494622592891494E-3</v>
      </c>
      <c r="BI315" s="3">
        <f xml:space="preserve"> IFERROR(ABS(Table1[[#This Row],[ROA 2021]]-Table1[[#This Row],[ROA 2020]]), "x")</f>
        <v>4.117991439282119E-3</v>
      </c>
      <c r="BJ315" s="3">
        <f xml:space="preserve"> IFERROR(AVERAGE(Table1[[#This Row],[ROA 2013-2012]:[ROA 2021-2020]]), "x")</f>
        <v>5.3751178036544819E-3</v>
      </c>
      <c r="BK315" s="3">
        <f>IFERROR(AVERAGE(Table1[[#This Row],[ROA 2012]:[ROA 2021]]), "x")</f>
        <v>5.0053982604092759E-2</v>
      </c>
      <c r="BN315" s="1">
        <f>SUM(Table1[[#This Row],[B/M Rank]:[ROA Rank]])</f>
        <v>0</v>
      </c>
    </row>
    <row r="316" spans="1:66" x14ac:dyDescent="0.25">
      <c r="A316" s="1" t="s">
        <v>293</v>
      </c>
      <c r="B316" s="1" t="s">
        <v>294</v>
      </c>
      <c r="C316" s="1" t="s">
        <v>168</v>
      </c>
      <c r="D316" s="1" t="s">
        <v>110</v>
      </c>
      <c r="E316" s="1" t="s">
        <v>102</v>
      </c>
      <c r="F316" s="1">
        <v>2750</v>
      </c>
      <c r="G316" s="19"/>
      <c r="H316" s="19"/>
      <c r="I316" s="19"/>
      <c r="J316" s="19"/>
      <c r="K316" s="1"/>
      <c r="L316" s="19"/>
      <c r="M316" s="1">
        <v>2012</v>
      </c>
      <c r="N316" s="1">
        <v>2.4</v>
      </c>
      <c r="O316" s="1">
        <v>-2.6</v>
      </c>
      <c r="P316" s="1">
        <v>40.4</v>
      </c>
      <c r="Q316" s="1">
        <v>49.8</v>
      </c>
      <c r="R316" s="1">
        <v>57</v>
      </c>
      <c r="S316" s="1">
        <v>76.3</v>
      </c>
      <c r="T316" s="1">
        <v>117.6</v>
      </c>
      <c r="U316" s="1">
        <v>108.7</v>
      </c>
      <c r="V316" s="1">
        <v>108.3</v>
      </c>
      <c r="W316" s="1">
        <v>181.5</v>
      </c>
      <c r="X316" s="1">
        <v>200.2</v>
      </c>
      <c r="Z316" s="3">
        <f xml:space="preserve"> IFERROR(AVEDEV(Table1[[#This Row],[GP 2012]:[GP 2021]]) / Table1[[#This Row],[Avg GP]], "x")</f>
        <v>0.60238030835812828</v>
      </c>
      <c r="AA316" s="2">
        <f xml:space="preserve"> IFERROR(AVERAGE(Table1[[#This Row],[GP 2012]:[GP 2021]]), "x")</f>
        <v>73.94</v>
      </c>
      <c r="AB316" s="11">
        <f>Table1[Equity]/Table1[Market Capital]</f>
        <v>0.22090909090909092</v>
      </c>
      <c r="AC316" s="1">
        <v>560</v>
      </c>
      <c r="AD316" s="1">
        <v>563.20000000000005</v>
      </c>
      <c r="AE316" s="1">
        <v>533.5</v>
      </c>
      <c r="AF316" s="1">
        <v>482</v>
      </c>
      <c r="AG316" s="1">
        <v>436.2</v>
      </c>
      <c r="AH316" s="1">
        <v>455.1</v>
      </c>
      <c r="AI316" s="1">
        <v>538.9</v>
      </c>
      <c r="AJ316" s="1">
        <v>563</v>
      </c>
      <c r="AK316" s="1">
        <v>590.4</v>
      </c>
      <c r="AL316" s="1">
        <v>740.7</v>
      </c>
      <c r="AM316" s="1">
        <v>759.7</v>
      </c>
      <c r="AN316" s="1">
        <v>607.5</v>
      </c>
      <c r="AO316" s="3">
        <f xml:space="preserve"> IFERROR(Table1[[#This Row],[GP 2012]]/Table1[[#This Row],[Total Assets 2012]], "x")</f>
        <v>4.2857142857142859E-3</v>
      </c>
      <c r="AP316" s="3">
        <f xml:space="preserve"> IFERROR(Table1[[#This Row],[GP 2013]]/Table1[[#This Row],[Total Assets 2013]], "x")</f>
        <v>-4.6164772727272721E-3</v>
      </c>
      <c r="AQ316" s="3">
        <f xml:space="preserve"> IFERROR(Table1[[#This Row],[GP 2014]]/Table1[[#This Row],[Total Assets 2014]], "x")</f>
        <v>7.5726335520149957E-2</v>
      </c>
      <c r="AR316" s="3">
        <f xml:space="preserve"> IFERROR(Table1[[#This Row],[GP 2015]]/Table1[[#This Row],[Total Assets 2015]], "x")</f>
        <v>0.10331950207468879</v>
      </c>
      <c r="AS316" s="3">
        <f xml:space="preserve"> IFERROR(Table1[[#This Row],[GP 2016]]/Table1[[#This Row],[Total Assets 2016]], "x")</f>
        <v>0.13067400275103164</v>
      </c>
      <c r="AT316" s="3">
        <f xml:space="preserve"> IFERROR(Table1[[#This Row],[GP 2017]]/Table1[[#This Row],[Total Assets 2017]], "x")</f>
        <v>0.16765546033838716</v>
      </c>
      <c r="AU316" s="3">
        <f xml:space="preserve"> IFERROR(Table1[[#This Row],[GP 2018]]/Table1[[#This Row],[Total Assets 2018]], "x")</f>
        <v>0.21822230469474857</v>
      </c>
      <c r="AV316" s="3">
        <f xml:space="preserve"> IFERROR(Table1[[#This Row],[GP 2019]]/Table1[[#This Row],[Total Assets 2019]], "x")</f>
        <v>0.1930728241563055</v>
      </c>
      <c r="AW316" s="3">
        <f xml:space="preserve"> IFERROR(Table1[[#This Row],[GP 2020]]/Table1[[#This Row],[Total Assets 2020]], "x")</f>
        <v>0.1834349593495935</v>
      </c>
      <c r="AX316" s="3">
        <f xml:space="preserve"> IFERROR(Table1[[#This Row],[GP 2021]]/Table1[[#This Row],[Total Assets 2021]], "x")</f>
        <v>0.24503847711624138</v>
      </c>
      <c r="AY316" s="3">
        <f xml:space="preserve"> IFERROR(Table1[[#This Row],[GP TTM]]/Table1[[#This Row],[Total Assets TTM]], "x")</f>
        <v>0.26352507568777145</v>
      </c>
      <c r="BA316" s="3">
        <f xml:space="preserve"> IFERROR(ABS(Table1[[#This Row],[ROA 2013]]-Table1[[#This Row],[ROA 2012]]), "x")</f>
        <v>8.9021915584415572E-3</v>
      </c>
      <c r="BB316" s="3">
        <f xml:space="preserve"> IFERROR(ABS(Table1[[#This Row],[ROA 2014]]-Table1[[#This Row],[ROA 2013]]), "x")</f>
        <v>8.0342812792877222E-2</v>
      </c>
      <c r="BC316" s="3">
        <f xml:space="preserve"> IFERROR(ABS(Table1[[#This Row],[ROA 2015]]-Table1[[#This Row],[ROA 2014]]), "x")</f>
        <v>2.7593166554538834E-2</v>
      </c>
      <c r="BD316" s="3">
        <f xml:space="preserve"> IFERROR(ABS(Table1[[#This Row],[ROA 2016]]-Table1[[#This Row],[ROA 2015]]), "x")</f>
        <v>2.7354500676342847E-2</v>
      </c>
      <c r="BE316" s="3">
        <f xml:space="preserve"> IFERROR(ABS(Table1[[#This Row],[ROA 2017]]-Table1[[#This Row],[ROA 2016]]), "x")</f>
        <v>3.6981457587355521E-2</v>
      </c>
      <c r="BF316" s="3">
        <f xml:space="preserve"> IFERROR(ABS(Table1[[#This Row],[ROA 2018]]-Table1[[#This Row],[ROA 2017]]), "x")</f>
        <v>5.0566844356361412E-2</v>
      </c>
      <c r="BG316" s="3">
        <f xml:space="preserve"> IFERROR(ABS(Table1[[#This Row],[ROA 2019]]-Table1[[#This Row],[ROA 2018]]), "x")</f>
        <v>2.514948053844307E-2</v>
      </c>
      <c r="BH316" s="3">
        <f xml:space="preserve"> IFERROR(ABS(Table1[[#This Row],[ROA 2020]]-Table1[[#This Row],[ROA 2019]]), "x")</f>
        <v>9.6378648067119987E-3</v>
      </c>
      <c r="BI316" s="3">
        <f xml:space="preserve"> IFERROR(ABS(Table1[[#This Row],[ROA 2021]]-Table1[[#This Row],[ROA 2020]]), "x")</f>
        <v>6.1603517766647881E-2</v>
      </c>
      <c r="BJ316" s="3">
        <f xml:space="preserve"> IFERROR(AVERAGE(Table1[[#This Row],[ROA 2013-2012]:[ROA 2021-2020]]), "x")</f>
        <v>3.6459092959746697E-2</v>
      </c>
      <c r="BK316" s="3">
        <f>IFERROR(AVERAGE(Table1[[#This Row],[ROA 2012]:[ROA 2021]]), "x")</f>
        <v>0.13168131030141333</v>
      </c>
      <c r="BN316" s="1">
        <f>SUM(Table1[[#This Row],[B/M Rank]:[ROA Rank]])</f>
        <v>0</v>
      </c>
    </row>
    <row r="317" spans="1:66" x14ac:dyDescent="0.25">
      <c r="A317" s="1" t="s">
        <v>295</v>
      </c>
      <c r="B317" s="1" t="s">
        <v>296</v>
      </c>
      <c r="C317" s="1" t="s">
        <v>121</v>
      </c>
      <c r="D317" s="1" t="s">
        <v>116</v>
      </c>
      <c r="E317" s="1" t="s">
        <v>102</v>
      </c>
      <c r="F317" s="1">
        <v>2780</v>
      </c>
      <c r="G317" s="19"/>
      <c r="H317" s="19"/>
      <c r="I317" s="19"/>
      <c r="J317" s="19"/>
      <c r="K317" s="1"/>
      <c r="L317" s="19"/>
      <c r="M317" s="1">
        <v>2012</v>
      </c>
      <c r="N317" s="1">
        <v>300.7</v>
      </c>
      <c r="O317" s="1">
        <v>305.89999999999998</v>
      </c>
      <c r="P317" s="1">
        <v>319.8</v>
      </c>
      <c r="Q317" s="1">
        <v>382.7</v>
      </c>
      <c r="R317" s="1">
        <v>440.5</v>
      </c>
      <c r="S317" s="1">
        <v>438.6</v>
      </c>
      <c r="T317" s="1">
        <v>424.3</v>
      </c>
      <c r="U317" s="1">
        <v>458.6</v>
      </c>
      <c r="V317" s="1">
        <v>11.7</v>
      </c>
      <c r="W317" s="1">
        <v>93</v>
      </c>
      <c r="X317" s="1">
        <v>131.19999999999999</v>
      </c>
      <c r="Z317" s="3">
        <f xml:space="preserve"> IFERROR(AVEDEV(Table1[[#This Row],[GP 2012]:[GP 2021]]) / Table1[[#This Row],[Avg GP]], "x")</f>
        <v>0.35204987719629705</v>
      </c>
      <c r="AA317" s="2">
        <f xml:space="preserve"> IFERROR(AVERAGE(Table1[[#This Row],[GP 2012]:[GP 2021]]), "x")</f>
        <v>317.58</v>
      </c>
      <c r="AB317" s="11">
        <f>Table1[Equity]/Table1[Market Capital]</f>
        <v>0.47514388489208637</v>
      </c>
      <c r="AC317" s="15">
        <v>2061.8000000000002</v>
      </c>
      <c r="AD317" s="15">
        <v>1953.9</v>
      </c>
      <c r="AE317" s="15">
        <v>1892.2</v>
      </c>
      <c r="AF317" s="15">
        <v>2170.9</v>
      </c>
      <c r="AG317" s="15">
        <v>2018.3</v>
      </c>
      <c r="AH317" s="15">
        <v>2063</v>
      </c>
      <c r="AI317" s="15">
        <v>2158.1</v>
      </c>
      <c r="AJ317" s="15">
        <v>2300.6</v>
      </c>
      <c r="AK317" s="15">
        <v>2173.3000000000002</v>
      </c>
      <c r="AL317" s="15">
        <v>2073.8000000000002</v>
      </c>
      <c r="AM317" s="15">
        <v>2037.1</v>
      </c>
      <c r="AN317" s="15">
        <v>1320.9</v>
      </c>
      <c r="AO317" s="3">
        <f xml:space="preserve"> IFERROR(Table1[[#This Row],[GP 2012]]/Table1[[#This Row],[Total Assets 2012]], "x")</f>
        <v>0.14584343777281986</v>
      </c>
      <c r="AP317" s="3">
        <f xml:space="preserve"> IFERROR(Table1[[#This Row],[GP 2013]]/Table1[[#This Row],[Total Assets 2013]], "x")</f>
        <v>0.15655867751676134</v>
      </c>
      <c r="AQ317" s="3">
        <f xml:space="preserve"> IFERROR(Table1[[#This Row],[GP 2014]]/Table1[[#This Row],[Total Assets 2014]], "x")</f>
        <v>0.1690096184335694</v>
      </c>
      <c r="AR317" s="3">
        <f xml:space="preserve"> IFERROR(Table1[[#This Row],[GP 2015]]/Table1[[#This Row],[Total Assets 2015]], "x")</f>
        <v>0.17628633285734027</v>
      </c>
      <c r="AS317" s="3">
        <f xml:space="preserve"> IFERROR(Table1[[#This Row],[GP 2016]]/Table1[[#This Row],[Total Assets 2016]], "x")</f>
        <v>0.2182529851855522</v>
      </c>
      <c r="AT317" s="3">
        <f xml:space="preserve"> IFERROR(Table1[[#This Row],[GP 2017]]/Table1[[#This Row],[Total Assets 2017]], "x")</f>
        <v>0.21260300533204074</v>
      </c>
      <c r="AU317" s="3">
        <f xml:space="preserve"> IFERROR(Table1[[#This Row],[GP 2018]]/Table1[[#This Row],[Total Assets 2018]], "x")</f>
        <v>0.19660812751957743</v>
      </c>
      <c r="AV317" s="3">
        <f xml:space="preserve"> IFERROR(Table1[[#This Row],[GP 2019]]/Table1[[#This Row],[Total Assets 2019]], "x")</f>
        <v>0.19933930279057638</v>
      </c>
      <c r="AW317" s="3">
        <f xml:space="preserve"> IFERROR(Table1[[#This Row],[GP 2020]]/Table1[[#This Row],[Total Assets 2020]], "x")</f>
        <v>5.3835181521188968E-3</v>
      </c>
      <c r="AX317" s="3">
        <f xml:space="preserve"> IFERROR(Table1[[#This Row],[GP 2021]]/Table1[[#This Row],[Total Assets 2021]], "x")</f>
        <v>4.4845211688687429E-2</v>
      </c>
      <c r="AY317" s="3">
        <f xml:space="preserve"> IFERROR(Table1[[#This Row],[GP TTM]]/Table1[[#This Row],[Total Assets TTM]], "x")</f>
        <v>6.440528201855579E-2</v>
      </c>
      <c r="BA317" s="3">
        <f xml:space="preserve"> IFERROR(ABS(Table1[[#This Row],[ROA 2013]]-Table1[[#This Row],[ROA 2012]]), "x")</f>
        <v>1.0715239743941479E-2</v>
      </c>
      <c r="BB317" s="3">
        <f xml:space="preserve"> IFERROR(ABS(Table1[[#This Row],[ROA 2014]]-Table1[[#This Row],[ROA 2013]]), "x")</f>
        <v>1.2450940916808068E-2</v>
      </c>
      <c r="BC317" s="3">
        <f xml:space="preserve"> IFERROR(ABS(Table1[[#This Row],[ROA 2015]]-Table1[[#This Row],[ROA 2014]]), "x")</f>
        <v>7.2767144237708692E-3</v>
      </c>
      <c r="BD317" s="3">
        <f xml:space="preserve"> IFERROR(ABS(Table1[[#This Row],[ROA 2016]]-Table1[[#This Row],[ROA 2015]]), "x")</f>
        <v>4.1966652328211923E-2</v>
      </c>
      <c r="BE317" s="3">
        <f xml:space="preserve"> IFERROR(ABS(Table1[[#This Row],[ROA 2017]]-Table1[[#This Row],[ROA 2016]]), "x")</f>
        <v>5.6499798535114554E-3</v>
      </c>
      <c r="BF317" s="3">
        <f xml:space="preserve"> IFERROR(ABS(Table1[[#This Row],[ROA 2018]]-Table1[[#This Row],[ROA 2017]]), "x")</f>
        <v>1.599487781246331E-2</v>
      </c>
      <c r="BG317" s="3">
        <f xml:space="preserve"> IFERROR(ABS(Table1[[#This Row],[ROA 2019]]-Table1[[#This Row],[ROA 2018]]), "x")</f>
        <v>2.7311752709989479E-3</v>
      </c>
      <c r="BH317" s="3">
        <f xml:space="preserve"> IFERROR(ABS(Table1[[#This Row],[ROA 2020]]-Table1[[#This Row],[ROA 2019]]), "x")</f>
        <v>0.19395578463845747</v>
      </c>
      <c r="BI317" s="3">
        <f xml:space="preserve"> IFERROR(ABS(Table1[[#This Row],[ROA 2021]]-Table1[[#This Row],[ROA 2020]]), "x")</f>
        <v>3.9461693536568532E-2</v>
      </c>
      <c r="BJ317" s="3">
        <f xml:space="preserve"> IFERROR(AVERAGE(Table1[[#This Row],[ROA 2013-2012]:[ROA 2021-2020]]), "x")</f>
        <v>3.6689228724970227E-2</v>
      </c>
      <c r="BK317" s="3">
        <f>IFERROR(AVERAGE(Table1[[#This Row],[ROA 2012]:[ROA 2021]]), "x")</f>
        <v>0.1524730217249044</v>
      </c>
      <c r="BN317" s="1">
        <f>SUM(Table1[[#This Row],[B/M Rank]:[ROA Rank]])</f>
        <v>0</v>
      </c>
    </row>
    <row r="318" spans="1:66" x14ac:dyDescent="0.25">
      <c r="A318" s="1" t="s">
        <v>297</v>
      </c>
      <c r="B318" s="1" t="s">
        <v>298</v>
      </c>
      <c r="C318" s="1" t="s">
        <v>299</v>
      </c>
      <c r="D318" s="1" t="s">
        <v>300</v>
      </c>
      <c r="E318" s="1" t="s">
        <v>102</v>
      </c>
      <c r="F318" s="1">
        <v>2850</v>
      </c>
      <c r="G318" s="19"/>
      <c r="H318" s="19"/>
      <c r="I318" s="19"/>
      <c r="J318" s="19"/>
      <c r="K318" s="1"/>
      <c r="L318" s="19"/>
      <c r="M318" s="1">
        <v>2016</v>
      </c>
      <c r="R318" s="1">
        <v>164.1</v>
      </c>
      <c r="S318" s="1">
        <v>242.6</v>
      </c>
      <c r="T318" s="1">
        <v>253.5</v>
      </c>
      <c r="U318" s="1">
        <v>263</v>
      </c>
      <c r="V318" s="1">
        <v>273.60000000000002</v>
      </c>
      <c r="W318" s="1">
        <v>313</v>
      </c>
      <c r="X318" s="1">
        <v>343.7</v>
      </c>
      <c r="Z318" s="3">
        <f xml:space="preserve"> IFERROR(AVEDEV(Table1[[#This Row],[GP 2012]:[GP 2021]]) / Table1[[#This Row],[Avg GP]], "x")</f>
        <v>0.12791981277873449</v>
      </c>
      <c r="AA318" s="2">
        <f xml:space="preserve"> IFERROR(AVERAGE(Table1[[#This Row],[GP 2012]:[GP 2021]]), "x")</f>
        <v>251.63333333333335</v>
      </c>
      <c r="AB318" s="11">
        <f>Table1[Equity]/Table1[Market Capital]</f>
        <v>0.35308771929824562</v>
      </c>
      <c r="AG318" s="15">
        <v>2353.8000000000002</v>
      </c>
      <c r="AH318" s="15">
        <v>2519.6999999999998</v>
      </c>
      <c r="AI318" s="15">
        <v>2649.1</v>
      </c>
      <c r="AJ318" s="15">
        <v>2747</v>
      </c>
      <c r="AK318" s="15">
        <v>2823.8</v>
      </c>
      <c r="AL318" s="15">
        <v>3215.9</v>
      </c>
      <c r="AM318" s="15">
        <v>3220.5</v>
      </c>
      <c r="AN318" s="15">
        <v>1006.3</v>
      </c>
      <c r="AO318" s="3" t="str">
        <f xml:space="preserve"> IFERROR(Table1[[#This Row],[GP 2012]]/Table1[[#This Row],[Total Assets 2012]], "x")</f>
        <v>x</v>
      </c>
      <c r="AP318" s="3" t="str">
        <f xml:space="preserve"> IFERROR(Table1[[#This Row],[GP 2013]]/Table1[[#This Row],[Total Assets 2013]], "x")</f>
        <v>x</v>
      </c>
      <c r="AQ318" s="3" t="str">
        <f xml:space="preserve"> IFERROR(Table1[[#This Row],[GP 2014]]/Table1[[#This Row],[Total Assets 2014]], "x")</f>
        <v>x</v>
      </c>
      <c r="AR318" s="3" t="str">
        <f xml:space="preserve"> IFERROR(Table1[[#This Row],[GP 2015]]/Table1[[#This Row],[Total Assets 2015]], "x")</f>
        <v>x</v>
      </c>
      <c r="AS318" s="3">
        <f xml:space="preserve"> IFERROR(Table1[[#This Row],[GP 2016]]/Table1[[#This Row],[Total Assets 2016]], "x")</f>
        <v>6.9717053275554414E-2</v>
      </c>
      <c r="AT318" s="3">
        <f xml:space="preserve"> IFERROR(Table1[[#This Row],[GP 2017]]/Table1[[#This Row],[Total Assets 2017]], "x")</f>
        <v>9.6281303329761481E-2</v>
      </c>
      <c r="AU318" s="3">
        <f xml:space="preserve"> IFERROR(Table1[[#This Row],[GP 2018]]/Table1[[#This Row],[Total Assets 2018]], "x")</f>
        <v>9.5692876826091886E-2</v>
      </c>
      <c r="AV318" s="3">
        <f xml:space="preserve"> IFERROR(Table1[[#This Row],[GP 2019]]/Table1[[#This Row],[Total Assets 2019]], "x")</f>
        <v>9.5740808154350196E-2</v>
      </c>
      <c r="AW318" s="3">
        <f xml:space="preserve"> IFERROR(Table1[[#This Row],[GP 2020]]/Table1[[#This Row],[Total Assets 2020]], "x")</f>
        <v>9.6890714639847011E-2</v>
      </c>
      <c r="AX318" s="3">
        <f xml:space="preserve"> IFERROR(Table1[[#This Row],[GP 2021]]/Table1[[#This Row],[Total Assets 2021]], "x")</f>
        <v>9.7328897042818496E-2</v>
      </c>
      <c r="AY318" s="3">
        <f xml:space="preserve"> IFERROR(Table1[[#This Row],[GP TTM]]/Table1[[#This Row],[Total Assets TTM]], "x")</f>
        <v>0.10672255860891165</v>
      </c>
      <c r="BA318" s="3" t="str">
        <f xml:space="preserve"> IFERROR(ABS(Table1[[#This Row],[ROA 2013]]-Table1[[#This Row],[ROA 2012]]), "x")</f>
        <v>x</v>
      </c>
      <c r="BB318" s="3" t="str">
        <f xml:space="preserve"> IFERROR(ABS(Table1[[#This Row],[ROA 2014]]-Table1[[#This Row],[ROA 2013]]), "x")</f>
        <v>x</v>
      </c>
      <c r="BC318" s="3" t="str">
        <f xml:space="preserve"> IFERROR(ABS(Table1[[#This Row],[ROA 2015]]-Table1[[#This Row],[ROA 2014]]), "x")</f>
        <v>x</v>
      </c>
      <c r="BD318" s="3" t="str">
        <f xml:space="preserve"> IFERROR(ABS(Table1[[#This Row],[ROA 2016]]-Table1[[#This Row],[ROA 2015]]), "x")</f>
        <v>x</v>
      </c>
      <c r="BE318" s="3">
        <f xml:space="preserve"> IFERROR(ABS(Table1[[#This Row],[ROA 2017]]-Table1[[#This Row],[ROA 2016]]), "x")</f>
        <v>2.6564250054207067E-2</v>
      </c>
      <c r="BF318" s="3">
        <f xml:space="preserve"> IFERROR(ABS(Table1[[#This Row],[ROA 2018]]-Table1[[#This Row],[ROA 2017]]), "x")</f>
        <v>5.8842650366959515E-4</v>
      </c>
      <c r="BG318" s="3">
        <f xml:space="preserve"> IFERROR(ABS(Table1[[#This Row],[ROA 2019]]-Table1[[#This Row],[ROA 2018]]), "x")</f>
        <v>4.7931328258310479E-5</v>
      </c>
      <c r="BH318" s="3">
        <f xml:space="preserve"> IFERROR(ABS(Table1[[#This Row],[ROA 2020]]-Table1[[#This Row],[ROA 2019]]), "x")</f>
        <v>1.1499064854968155E-3</v>
      </c>
      <c r="BI318" s="3">
        <f xml:space="preserve"> IFERROR(ABS(Table1[[#This Row],[ROA 2021]]-Table1[[#This Row],[ROA 2020]]), "x")</f>
        <v>4.3818240297148481E-4</v>
      </c>
      <c r="BJ318" s="3">
        <f xml:space="preserve"> IFERROR(AVERAGE(Table1[[#This Row],[ROA 2013-2012]:[ROA 2021-2020]]), "x")</f>
        <v>5.7577393549206549E-3</v>
      </c>
      <c r="BK318" s="3">
        <f>IFERROR(AVERAGE(Table1[[#This Row],[ROA 2012]:[ROA 2021]]), "x")</f>
        <v>9.1941942211403907E-2</v>
      </c>
      <c r="BN318" s="1">
        <f>SUM(Table1[[#This Row],[B/M Rank]:[ROA Rank]])</f>
        <v>0</v>
      </c>
    </row>
    <row r="319" spans="1:66" x14ac:dyDescent="0.25">
      <c r="A319" s="1" t="s">
        <v>301</v>
      </c>
      <c r="B319" s="1" t="s">
        <v>302</v>
      </c>
      <c r="C319" s="1" t="s">
        <v>303</v>
      </c>
      <c r="D319" s="1" t="s">
        <v>263</v>
      </c>
      <c r="E319" s="1" t="s">
        <v>102</v>
      </c>
      <c r="F319" s="1">
        <v>2850</v>
      </c>
      <c r="G319" s="19"/>
      <c r="H319" s="19"/>
      <c r="I319" s="19"/>
      <c r="J319" s="19"/>
      <c r="K319" s="1"/>
      <c r="L319" s="19"/>
      <c r="M319" s="1">
        <v>2012</v>
      </c>
      <c r="N319" s="1">
        <v>565.20000000000005</v>
      </c>
      <c r="O319" s="1">
        <v>566.6</v>
      </c>
      <c r="P319" s="1">
        <v>590.4</v>
      </c>
      <c r="Q319" s="1">
        <v>605.5</v>
      </c>
      <c r="R319" s="1">
        <v>714.1</v>
      </c>
      <c r="S319" s="1">
        <v>741</v>
      </c>
      <c r="T319" s="1">
        <v>700.4</v>
      </c>
      <c r="U319" s="1">
        <v>678.3</v>
      </c>
      <c r="V319" s="1">
        <v>653.29999999999995</v>
      </c>
      <c r="W319" s="1">
        <v>655.8</v>
      </c>
      <c r="X319" s="1">
        <v>657.3</v>
      </c>
      <c r="Z319" s="3">
        <f xml:space="preserve"> IFERROR(AVEDEV(Table1[[#This Row],[GP 2012]:[GP 2021]]) / Table1[[#This Row],[Avg GP]], "x")</f>
        <v>8.0530399035638064E-2</v>
      </c>
      <c r="AA319" s="2">
        <f xml:space="preserve"> IFERROR(AVERAGE(Table1[[#This Row],[GP 2012]:[GP 2021]]), "x")</f>
        <v>647.06000000000006</v>
      </c>
      <c r="AB319" s="11">
        <f>Table1[Equity]/Table1[Market Capital]</f>
        <v>0.5755438596491228</v>
      </c>
      <c r="AC319" s="15">
        <v>2478.6999999999998</v>
      </c>
      <c r="AD319" s="15">
        <v>2477.1999999999998</v>
      </c>
      <c r="AE319" s="15">
        <v>2498.3000000000002</v>
      </c>
      <c r="AF319" s="15">
        <v>2724</v>
      </c>
      <c r="AG319" s="15">
        <v>4284.8</v>
      </c>
      <c r="AH319" s="15">
        <v>4314.1000000000004</v>
      </c>
      <c r="AI319" s="15">
        <v>4634.7</v>
      </c>
      <c r="AJ319" s="15">
        <v>4839.6000000000004</v>
      </c>
      <c r="AK319" s="15">
        <v>4505.6000000000004</v>
      </c>
      <c r="AL319" s="15">
        <v>3952.4</v>
      </c>
      <c r="AM319" s="15">
        <v>3882.3</v>
      </c>
      <c r="AN319" s="15">
        <v>1640.3</v>
      </c>
      <c r="AO319" s="3">
        <f xml:space="preserve"> IFERROR(Table1[[#This Row],[GP 2012]]/Table1[[#This Row],[Total Assets 2012]], "x")</f>
        <v>0.22802275386291204</v>
      </c>
      <c r="AP319" s="3">
        <f xml:space="preserve"> IFERROR(Table1[[#This Row],[GP 2013]]/Table1[[#This Row],[Total Assets 2013]], "x")</f>
        <v>0.22872598094622965</v>
      </c>
      <c r="AQ319" s="3">
        <f xml:space="preserve"> IFERROR(Table1[[#This Row],[GP 2014]]/Table1[[#This Row],[Total Assets 2014]], "x")</f>
        <v>0.23632069807469078</v>
      </c>
      <c r="AR319" s="3">
        <f xml:space="preserve"> IFERROR(Table1[[#This Row],[GP 2015]]/Table1[[#This Row],[Total Assets 2015]], "x")</f>
        <v>0.2222834067547724</v>
      </c>
      <c r="AS319" s="3">
        <f xml:space="preserve"> IFERROR(Table1[[#This Row],[GP 2016]]/Table1[[#This Row],[Total Assets 2016]], "x")</f>
        <v>0.16665888722927558</v>
      </c>
      <c r="AT319" s="3">
        <f xml:space="preserve"> IFERROR(Table1[[#This Row],[GP 2017]]/Table1[[#This Row],[Total Assets 2017]], "x")</f>
        <v>0.17176236063141789</v>
      </c>
      <c r="AU319" s="3">
        <f xml:space="preserve"> IFERROR(Table1[[#This Row],[GP 2018]]/Table1[[#This Row],[Total Assets 2018]], "x")</f>
        <v>0.15112089239864501</v>
      </c>
      <c r="AV319" s="3">
        <f xml:space="preserve"> IFERROR(Table1[[#This Row],[GP 2019]]/Table1[[#This Row],[Total Assets 2019]], "x")</f>
        <v>0.14015621125712868</v>
      </c>
      <c r="AW319" s="3">
        <f xml:space="preserve"> IFERROR(Table1[[#This Row],[GP 2020]]/Table1[[#This Row],[Total Assets 2020]], "x")</f>
        <v>0.14499733664772724</v>
      </c>
      <c r="AX319" s="3">
        <f xml:space="preserve"> IFERROR(Table1[[#This Row],[GP 2021]]/Table1[[#This Row],[Total Assets 2021]], "x")</f>
        <v>0.16592450156866712</v>
      </c>
      <c r="AY319" s="3">
        <f xml:space="preserve"> IFERROR(Table1[[#This Row],[GP TTM]]/Table1[[#This Row],[Total Assets TTM]], "x")</f>
        <v>0.16930685418437522</v>
      </c>
      <c r="BA319" s="3">
        <f xml:space="preserve"> IFERROR(ABS(Table1[[#This Row],[ROA 2013]]-Table1[[#This Row],[ROA 2012]]), "x")</f>
        <v>7.0322708331760353E-4</v>
      </c>
      <c r="BB319" s="3">
        <f xml:space="preserve"> IFERROR(ABS(Table1[[#This Row],[ROA 2014]]-Table1[[#This Row],[ROA 2013]]), "x")</f>
        <v>7.5947171284611315E-3</v>
      </c>
      <c r="BC319" s="3">
        <f xml:space="preserve"> IFERROR(ABS(Table1[[#This Row],[ROA 2015]]-Table1[[#This Row],[ROA 2014]]), "x")</f>
        <v>1.4037291319918377E-2</v>
      </c>
      <c r="BD319" s="3">
        <f xml:space="preserve"> IFERROR(ABS(Table1[[#This Row],[ROA 2016]]-Table1[[#This Row],[ROA 2015]]), "x")</f>
        <v>5.5624519525496824E-2</v>
      </c>
      <c r="BE319" s="3">
        <f xml:space="preserve"> IFERROR(ABS(Table1[[#This Row],[ROA 2017]]-Table1[[#This Row],[ROA 2016]]), "x")</f>
        <v>5.1034734021423167E-3</v>
      </c>
      <c r="BF319" s="3">
        <f xml:space="preserve"> IFERROR(ABS(Table1[[#This Row],[ROA 2018]]-Table1[[#This Row],[ROA 2017]]), "x")</f>
        <v>2.064146823277288E-2</v>
      </c>
      <c r="BG319" s="3">
        <f xml:space="preserve"> IFERROR(ABS(Table1[[#This Row],[ROA 2019]]-Table1[[#This Row],[ROA 2018]]), "x")</f>
        <v>1.096468114151633E-2</v>
      </c>
      <c r="BH319" s="3">
        <f xml:space="preserve"> IFERROR(ABS(Table1[[#This Row],[ROA 2020]]-Table1[[#This Row],[ROA 2019]]), "x")</f>
        <v>4.8411253905985552E-3</v>
      </c>
      <c r="BI319" s="3">
        <f xml:space="preserve"> IFERROR(ABS(Table1[[#This Row],[ROA 2021]]-Table1[[#This Row],[ROA 2020]]), "x")</f>
        <v>2.0927164920939878E-2</v>
      </c>
      <c r="BJ319" s="3">
        <f xml:space="preserve"> IFERROR(AVERAGE(Table1[[#This Row],[ROA 2013-2012]:[ROA 2021-2020]]), "x")</f>
        <v>1.5604185349462655E-2</v>
      </c>
      <c r="BK319" s="3">
        <f>IFERROR(AVERAGE(Table1[[#This Row],[ROA 2012]:[ROA 2021]]), "x")</f>
        <v>0.18559730293714663</v>
      </c>
      <c r="BN319" s="1">
        <f>SUM(Table1[[#This Row],[B/M Rank]:[ROA Rank]])</f>
        <v>0</v>
      </c>
    </row>
    <row r="320" spans="1:66" x14ac:dyDescent="0.25">
      <c r="A320" s="1" t="s">
        <v>304</v>
      </c>
      <c r="B320" s="1" t="s">
        <v>305</v>
      </c>
      <c r="C320" s="1" t="s">
        <v>290</v>
      </c>
      <c r="D320" s="1" t="s">
        <v>106</v>
      </c>
      <c r="E320" s="1" t="s">
        <v>102</v>
      </c>
      <c r="F320" s="1">
        <v>2870</v>
      </c>
      <c r="G320" s="19"/>
      <c r="H320" s="19"/>
      <c r="I320" s="19"/>
      <c r="J320" s="19"/>
      <c r="K320" s="1"/>
      <c r="L320" s="19"/>
      <c r="M320" s="1">
        <v>2012</v>
      </c>
      <c r="N320" s="15">
        <v>2066.9</v>
      </c>
      <c r="O320" s="15">
        <v>2067.9</v>
      </c>
      <c r="P320" s="15">
        <v>2257.5</v>
      </c>
      <c r="Q320" s="15">
        <v>2022.6</v>
      </c>
      <c r="R320" s="15">
        <v>1906.5</v>
      </c>
      <c r="S320" s="15">
        <v>1999.5</v>
      </c>
      <c r="T320" s="15">
        <v>2002.9</v>
      </c>
      <c r="U320" s="15">
        <v>1442.8</v>
      </c>
      <c r="V320" s="15">
        <v>-1559.9</v>
      </c>
      <c r="W320" s="15">
        <v>-1112.5</v>
      </c>
      <c r="X320" s="1">
        <v>-568.70000000000005</v>
      </c>
      <c r="Z320" s="3">
        <f xml:space="preserve"> IFERROR(AVEDEV(Table1[[#This Row],[GP 2012]:[GP 2021]]) / Table1[[#This Row],[Avg GP]], "x")</f>
        <v>0.80818072123535623</v>
      </c>
      <c r="AA320" s="2">
        <f xml:space="preserve"> IFERROR(AVERAGE(Table1[[#This Row],[GP 2012]:[GP 2021]]), "x")</f>
        <v>1309.4199999999998</v>
      </c>
      <c r="AB320" s="11">
        <f>Table1[Equity]/Table1[Market Capital]</f>
        <v>7.5470383275261316E-2</v>
      </c>
      <c r="AC320" s="15">
        <v>13212.6</v>
      </c>
      <c r="AD320" s="15">
        <v>13454.3</v>
      </c>
      <c r="AE320" s="15">
        <v>14007.2</v>
      </c>
      <c r="AF320" s="15">
        <v>14086.5</v>
      </c>
      <c r="AG320" s="15">
        <v>14457.9</v>
      </c>
      <c r="AH320" s="15">
        <v>14185.5</v>
      </c>
      <c r="AI320" s="15">
        <v>15590.8</v>
      </c>
      <c r="AJ320" s="15">
        <v>16218.1</v>
      </c>
      <c r="AK320" s="15">
        <v>15341.1</v>
      </c>
      <c r="AL320" s="15">
        <v>14155.7</v>
      </c>
      <c r="AM320" s="15">
        <v>14738.7</v>
      </c>
      <c r="AN320" s="1">
        <v>216.6</v>
      </c>
      <c r="AO320" s="3">
        <f xml:space="preserve"> IFERROR(Table1[[#This Row],[GP 2012]]/Table1[[#This Row],[Total Assets 2012]], "x")</f>
        <v>0.15643400996018952</v>
      </c>
      <c r="AP320" s="3">
        <f xml:space="preserve"> IFERROR(Table1[[#This Row],[GP 2013]]/Table1[[#This Row],[Total Assets 2013]], "x")</f>
        <v>0.15369807422162432</v>
      </c>
      <c r="AQ320" s="3">
        <f xml:space="preserve"> IFERROR(Table1[[#This Row],[GP 2014]]/Table1[[#This Row],[Total Assets 2014]], "x")</f>
        <v>0.16116711405562853</v>
      </c>
      <c r="AR320" s="3">
        <f xml:space="preserve"> IFERROR(Table1[[#This Row],[GP 2015]]/Table1[[#This Row],[Total Assets 2015]], "x")</f>
        <v>0.14358428282398039</v>
      </c>
      <c r="AS320" s="3">
        <f xml:space="preserve"> IFERROR(Table1[[#This Row],[GP 2016]]/Table1[[#This Row],[Total Assets 2016]], "x")</f>
        <v>0.13186562363828772</v>
      </c>
      <c r="AT320" s="3">
        <f xml:space="preserve"> IFERROR(Table1[[#This Row],[GP 2017]]/Table1[[#This Row],[Total Assets 2017]], "x")</f>
        <v>0.14095379084276197</v>
      </c>
      <c r="AU320" s="3">
        <f xml:space="preserve"> IFERROR(Table1[[#This Row],[GP 2018]]/Table1[[#This Row],[Total Assets 2018]], "x")</f>
        <v>0.128466788105806</v>
      </c>
      <c r="AV320" s="3">
        <f xml:space="preserve"> IFERROR(Table1[[#This Row],[GP 2019]]/Table1[[#This Row],[Total Assets 2019]], "x")</f>
        <v>8.896233220907504E-2</v>
      </c>
      <c r="AW320" s="3">
        <f xml:space="preserve"> IFERROR(Table1[[#This Row],[GP 2020]]/Table1[[#This Row],[Total Assets 2020]], "x")</f>
        <v>-0.10168110500550809</v>
      </c>
      <c r="AX320" s="3">
        <f xml:space="preserve"> IFERROR(Table1[[#This Row],[GP 2021]]/Table1[[#This Row],[Total Assets 2021]], "x")</f>
        <v>-7.8590249864012376E-2</v>
      </c>
      <c r="AY320" s="3">
        <f xml:space="preserve"> IFERROR(Table1[[#This Row],[GP TTM]]/Table1[[#This Row],[Total Assets TTM]], "x")</f>
        <v>-3.8585492614681076E-2</v>
      </c>
      <c r="BA320" s="3">
        <f xml:space="preserve"> IFERROR(ABS(Table1[[#This Row],[ROA 2013]]-Table1[[#This Row],[ROA 2012]]), "x")</f>
        <v>2.7359357385652039E-3</v>
      </c>
      <c r="BB320" s="3">
        <f xml:space="preserve"> IFERROR(ABS(Table1[[#This Row],[ROA 2014]]-Table1[[#This Row],[ROA 2013]]), "x")</f>
        <v>7.4690398340042097E-3</v>
      </c>
      <c r="BC320" s="3">
        <f xml:space="preserve"> IFERROR(ABS(Table1[[#This Row],[ROA 2015]]-Table1[[#This Row],[ROA 2014]]), "x")</f>
        <v>1.7582831231648138E-2</v>
      </c>
      <c r="BD320" s="3">
        <f xml:space="preserve"> IFERROR(ABS(Table1[[#This Row],[ROA 2016]]-Table1[[#This Row],[ROA 2015]]), "x")</f>
        <v>1.1718659185692676E-2</v>
      </c>
      <c r="BE320" s="3">
        <f xml:space="preserve"> IFERROR(ABS(Table1[[#This Row],[ROA 2017]]-Table1[[#This Row],[ROA 2016]]), "x")</f>
        <v>9.0881672044742512E-3</v>
      </c>
      <c r="BF320" s="3">
        <f xml:space="preserve"> IFERROR(ABS(Table1[[#This Row],[ROA 2018]]-Table1[[#This Row],[ROA 2017]]), "x")</f>
        <v>1.2487002736955966E-2</v>
      </c>
      <c r="BG320" s="3">
        <f xml:space="preserve"> IFERROR(ABS(Table1[[#This Row],[ROA 2019]]-Table1[[#This Row],[ROA 2018]]), "x")</f>
        <v>3.9504455896730961E-2</v>
      </c>
      <c r="BH320" s="3">
        <f xml:space="preserve"> IFERROR(ABS(Table1[[#This Row],[ROA 2020]]-Table1[[#This Row],[ROA 2019]]), "x")</f>
        <v>0.19064343721458313</v>
      </c>
      <c r="BI320" s="3">
        <f xml:space="preserve"> IFERROR(ABS(Table1[[#This Row],[ROA 2021]]-Table1[[#This Row],[ROA 2020]]), "x")</f>
        <v>2.3090855141495711E-2</v>
      </c>
      <c r="BJ320" s="3">
        <f xml:space="preserve"> IFERROR(AVERAGE(Table1[[#This Row],[ROA 2013-2012]:[ROA 2021-2020]]), "x")</f>
        <v>3.492448713157225E-2</v>
      </c>
      <c r="BK320" s="3">
        <f>IFERROR(AVERAGE(Table1[[#This Row],[ROA 2012]:[ROA 2021]]), "x")</f>
        <v>9.2486066098783307E-2</v>
      </c>
      <c r="BN320" s="1">
        <f>SUM(Table1[[#This Row],[B/M Rank]:[ROA Rank]])</f>
        <v>0</v>
      </c>
    </row>
    <row r="321" spans="1:66" x14ac:dyDescent="0.25">
      <c r="A321" s="1" t="s">
        <v>306</v>
      </c>
      <c r="B321" s="1" t="s">
        <v>307</v>
      </c>
      <c r="C321" s="1" t="s">
        <v>182</v>
      </c>
      <c r="D321" s="1" t="s">
        <v>183</v>
      </c>
      <c r="E321" s="1" t="s">
        <v>102</v>
      </c>
      <c r="F321" s="1">
        <v>2910</v>
      </c>
      <c r="G321" s="19"/>
      <c r="H321" s="19"/>
      <c r="I321" s="19"/>
      <c r="J321" s="19"/>
      <c r="K321" s="1"/>
      <c r="L321" s="19"/>
      <c r="M321" s="1">
        <v>2014</v>
      </c>
      <c r="P321" s="15">
        <v>7302</v>
      </c>
      <c r="Q321" s="15">
        <v>7075</v>
      </c>
      <c r="R321" s="15">
        <v>6989</v>
      </c>
      <c r="S321" s="15">
        <v>5190</v>
      </c>
      <c r="T321" s="15">
        <v>4514</v>
      </c>
      <c r="U321" s="15">
        <v>4616</v>
      </c>
      <c r="V321" s="15">
        <v>4361</v>
      </c>
      <c r="W321" s="15">
        <v>4228</v>
      </c>
      <c r="X321" s="15">
        <v>4725</v>
      </c>
      <c r="Z321" s="3">
        <f xml:space="preserve"> IFERROR(AVEDEV(Table1[[#This Row],[GP 2012]:[GP 2021]]) / Table1[[#This Row],[Avg GP]], "x")</f>
        <v>0.21514963297571993</v>
      </c>
      <c r="AA321" s="2">
        <f xml:space="preserve"> IFERROR(AVERAGE(Table1[[#This Row],[GP 2012]:[GP 2021]]), "x")</f>
        <v>5534.375</v>
      </c>
      <c r="AB321" s="11">
        <f>Table1[Equity]/Table1[Market Capital]</f>
        <v>0.55945017182130585</v>
      </c>
      <c r="AE321" s="15">
        <v>17103</v>
      </c>
      <c r="AF321" s="15">
        <v>18725</v>
      </c>
      <c r="AG321" s="15">
        <v>15992</v>
      </c>
      <c r="AH321" s="15">
        <v>15779</v>
      </c>
      <c r="AI321" s="15">
        <v>15206</v>
      </c>
      <c r="AJ321" s="15">
        <v>17830</v>
      </c>
      <c r="AK321" s="15">
        <v>13170</v>
      </c>
      <c r="AL321" s="15">
        <v>12819</v>
      </c>
      <c r="AM321" s="15">
        <v>12159</v>
      </c>
      <c r="AN321" s="15">
        <v>1628</v>
      </c>
      <c r="AO321" s="3" t="str">
        <f xml:space="preserve"> IFERROR(Table1[[#This Row],[GP 2012]]/Table1[[#This Row],[Total Assets 2012]], "x")</f>
        <v>x</v>
      </c>
      <c r="AP321" s="3" t="str">
        <f xml:space="preserve"> IFERROR(Table1[[#This Row],[GP 2013]]/Table1[[#This Row],[Total Assets 2013]], "x")</f>
        <v>x</v>
      </c>
      <c r="AQ321" s="3">
        <f xml:space="preserve"> IFERROR(Table1[[#This Row],[GP 2014]]/Table1[[#This Row],[Total Assets 2014]], "x")</f>
        <v>0.42694264164181722</v>
      </c>
      <c r="AR321" s="3">
        <f xml:space="preserve"> IFERROR(Table1[[#This Row],[GP 2015]]/Table1[[#This Row],[Total Assets 2015]], "x")</f>
        <v>0.37783711615487314</v>
      </c>
      <c r="AS321" s="3">
        <f xml:space="preserve"> IFERROR(Table1[[#This Row],[GP 2016]]/Table1[[#This Row],[Total Assets 2016]], "x")</f>
        <v>0.43703101550775386</v>
      </c>
      <c r="AT321" s="3">
        <f xml:space="preserve"> IFERROR(Table1[[#This Row],[GP 2017]]/Table1[[#This Row],[Total Assets 2017]], "x")</f>
        <v>0.32891818239432158</v>
      </c>
      <c r="AU321" s="3">
        <f xml:space="preserve"> IFERROR(Table1[[#This Row],[GP 2018]]/Table1[[#This Row],[Total Assets 2018]], "x")</f>
        <v>0.29685650401157437</v>
      </c>
      <c r="AV321" s="3">
        <f xml:space="preserve"> IFERROR(Table1[[#This Row],[GP 2019]]/Table1[[#This Row],[Total Assets 2019]], "x")</f>
        <v>0.25888951205832866</v>
      </c>
      <c r="AW321" s="3">
        <f xml:space="preserve"> IFERROR(Table1[[#This Row],[GP 2020]]/Table1[[#This Row],[Total Assets 2020]], "x")</f>
        <v>0.33113135914958236</v>
      </c>
      <c r="AX321" s="3">
        <f xml:space="preserve"> IFERROR(Table1[[#This Row],[GP 2021]]/Table1[[#This Row],[Total Assets 2021]], "x")</f>
        <v>0.32982291910445433</v>
      </c>
      <c r="AY321" s="3">
        <f xml:space="preserve"> IFERROR(Table1[[#This Row],[GP TTM]]/Table1[[#This Row],[Total Assets TTM]], "x")</f>
        <v>0.38860103626943004</v>
      </c>
      <c r="BA321" s="3" t="str">
        <f xml:space="preserve"> IFERROR(ABS(Table1[[#This Row],[ROA 2013]]-Table1[[#This Row],[ROA 2012]]), "x")</f>
        <v>x</v>
      </c>
      <c r="BB321" s="3" t="str">
        <f xml:space="preserve"> IFERROR(ABS(Table1[[#This Row],[ROA 2014]]-Table1[[#This Row],[ROA 2013]]), "x")</f>
        <v>x</v>
      </c>
      <c r="BC321" s="3">
        <f xml:space="preserve"> IFERROR(ABS(Table1[[#This Row],[ROA 2015]]-Table1[[#This Row],[ROA 2014]]), "x")</f>
        <v>4.9105525486944079E-2</v>
      </c>
      <c r="BD321" s="3">
        <f xml:space="preserve"> IFERROR(ABS(Table1[[#This Row],[ROA 2016]]-Table1[[#This Row],[ROA 2015]]), "x")</f>
        <v>5.9193899352880719E-2</v>
      </c>
      <c r="BE321" s="3">
        <f xml:space="preserve"> IFERROR(ABS(Table1[[#This Row],[ROA 2017]]-Table1[[#This Row],[ROA 2016]]), "x")</f>
        <v>0.10811283311343228</v>
      </c>
      <c r="BF321" s="3">
        <f xml:space="preserve"> IFERROR(ABS(Table1[[#This Row],[ROA 2018]]-Table1[[#This Row],[ROA 2017]]), "x")</f>
        <v>3.2061678382747205E-2</v>
      </c>
      <c r="BG321" s="3">
        <f xml:space="preserve"> IFERROR(ABS(Table1[[#This Row],[ROA 2019]]-Table1[[#This Row],[ROA 2018]]), "x")</f>
        <v>3.796699195324571E-2</v>
      </c>
      <c r="BH321" s="3">
        <f xml:space="preserve"> IFERROR(ABS(Table1[[#This Row],[ROA 2020]]-Table1[[#This Row],[ROA 2019]]), "x")</f>
        <v>7.2241847091253697E-2</v>
      </c>
      <c r="BI321" s="3">
        <f xml:space="preserve"> IFERROR(ABS(Table1[[#This Row],[ROA 2021]]-Table1[[#This Row],[ROA 2020]]), "x")</f>
        <v>1.3084400451280342E-3</v>
      </c>
      <c r="BJ321" s="3">
        <f xml:space="preserve"> IFERROR(AVERAGE(Table1[[#This Row],[ROA 2013-2012]:[ROA 2021-2020]]), "x")</f>
        <v>5.1427316489375964E-2</v>
      </c>
      <c r="BK321" s="3">
        <f>IFERROR(AVERAGE(Table1[[#This Row],[ROA 2012]:[ROA 2021]]), "x")</f>
        <v>0.3484286562528382</v>
      </c>
      <c r="BN321" s="1">
        <f>SUM(Table1[[#This Row],[B/M Rank]:[ROA Rank]])</f>
        <v>0</v>
      </c>
    </row>
    <row r="322" spans="1:66" x14ac:dyDescent="0.25">
      <c r="A322" s="1" t="s">
        <v>308</v>
      </c>
      <c r="B322" s="1" t="s">
        <v>309</v>
      </c>
      <c r="C322" s="1" t="s">
        <v>1037</v>
      </c>
      <c r="D322" s="1" t="s">
        <v>101</v>
      </c>
      <c r="E322" s="1" t="s">
        <v>102</v>
      </c>
      <c r="F322" s="1">
        <v>2910</v>
      </c>
      <c r="G322" s="19"/>
      <c r="H322" s="19"/>
      <c r="I322" s="19"/>
      <c r="J322" s="19"/>
      <c r="K322" s="1"/>
      <c r="L322" s="19"/>
      <c r="M322" s="1">
        <v>2012</v>
      </c>
      <c r="N322" s="15">
        <v>1316.4</v>
      </c>
      <c r="O322" s="1">
        <v>560.5</v>
      </c>
      <c r="P322" s="1">
        <v>809.6</v>
      </c>
      <c r="Q322" s="1">
        <v>949.5</v>
      </c>
      <c r="R322" s="1">
        <v>945.7</v>
      </c>
      <c r="S322" s="15">
        <v>1046</v>
      </c>
      <c r="T322" s="1">
        <v>978.4</v>
      </c>
      <c r="U322" s="15">
        <v>1161.7</v>
      </c>
      <c r="V322" s="15">
        <v>1370.9</v>
      </c>
      <c r="W322" s="15">
        <v>1841</v>
      </c>
      <c r="X322" s="15">
        <v>2020.5</v>
      </c>
      <c r="Z322" s="3">
        <f xml:space="preserve"> IFERROR(AVEDEV(Table1[[#This Row],[GP 2012]:[GP 2021]]) / Table1[[#This Row],[Avg GP]], "x")</f>
        <v>0.2364581910252557</v>
      </c>
      <c r="AA322" s="2">
        <f xml:space="preserve"> IFERROR(AVERAGE(Table1[[#This Row],[GP 2012]:[GP 2021]]), "x")</f>
        <v>1097.9699999999998</v>
      </c>
      <c r="AB322" s="11">
        <f>Table1[Equity]/Table1[Market Capital]</f>
        <v>1.3589690721649483</v>
      </c>
      <c r="AC322" s="15">
        <v>4888.7</v>
      </c>
      <c r="AD322" s="15">
        <v>4035.2</v>
      </c>
      <c r="AE322" s="15">
        <v>3943.2</v>
      </c>
      <c r="AF322" s="15">
        <v>4044.6</v>
      </c>
      <c r="AG322" s="15">
        <v>4027</v>
      </c>
      <c r="AH322" s="15">
        <v>4361</v>
      </c>
      <c r="AI322" s="15">
        <v>4502.5</v>
      </c>
      <c r="AJ322" s="15">
        <v>4534.7</v>
      </c>
      <c r="AK322" s="15">
        <v>5533.5</v>
      </c>
      <c r="AL322" s="15">
        <v>6613.3</v>
      </c>
      <c r="AM322" s="15">
        <v>7569.8</v>
      </c>
      <c r="AN322" s="15">
        <v>3954.6</v>
      </c>
      <c r="AO322" s="3">
        <f xml:space="preserve"> IFERROR(Table1[[#This Row],[GP 2012]]/Table1[[#This Row],[Total Assets 2012]], "x")</f>
        <v>0.26927404013336881</v>
      </c>
      <c r="AP322" s="3">
        <f xml:space="preserve"> IFERROR(Table1[[#This Row],[GP 2013]]/Table1[[#This Row],[Total Assets 2013]], "x")</f>
        <v>0.13890265662172879</v>
      </c>
      <c r="AQ322" s="3">
        <f xml:space="preserve"> IFERROR(Table1[[#This Row],[GP 2014]]/Table1[[#This Row],[Total Assets 2014]], "x")</f>
        <v>0.20531547981334958</v>
      </c>
      <c r="AR322" s="3">
        <f xml:space="preserve"> IFERROR(Table1[[#This Row],[GP 2015]]/Table1[[#This Row],[Total Assets 2015]], "x")</f>
        <v>0.23475745438362261</v>
      </c>
      <c r="AS322" s="3">
        <f xml:space="preserve"> IFERROR(Table1[[#This Row],[GP 2016]]/Table1[[#This Row],[Total Assets 2016]], "x")</f>
        <v>0.23483983113980633</v>
      </c>
      <c r="AT322" s="3">
        <f xml:space="preserve"> IFERROR(Table1[[#This Row],[GP 2017]]/Table1[[#This Row],[Total Assets 2017]], "x")</f>
        <v>0.23985324466865399</v>
      </c>
      <c r="AU322" s="3">
        <f xml:space="preserve"> IFERROR(Table1[[#This Row],[GP 2018]]/Table1[[#This Row],[Total Assets 2018]], "x")</f>
        <v>0.21730149916712937</v>
      </c>
      <c r="AV322" s="3">
        <f xml:space="preserve"> IFERROR(Table1[[#This Row],[GP 2019]]/Table1[[#This Row],[Total Assets 2019]], "x")</f>
        <v>0.256180122169052</v>
      </c>
      <c r="AW322" s="3">
        <f xml:space="preserve"> IFERROR(Table1[[#This Row],[GP 2020]]/Table1[[#This Row],[Total Assets 2020]], "x")</f>
        <v>0.24774554983283636</v>
      </c>
      <c r="AX322" s="3">
        <f xml:space="preserve"> IFERROR(Table1[[#This Row],[GP 2021]]/Table1[[#This Row],[Total Assets 2021]], "x")</f>
        <v>0.27837841924606477</v>
      </c>
      <c r="AY322" s="3">
        <f xml:space="preserve"> IFERROR(Table1[[#This Row],[GP TTM]]/Table1[[#This Row],[Total Assets TTM]], "x")</f>
        <v>0.26691590266585641</v>
      </c>
      <c r="BA322" s="3">
        <f xml:space="preserve"> IFERROR(ABS(Table1[[#This Row],[ROA 2013]]-Table1[[#This Row],[ROA 2012]]), "x")</f>
        <v>0.13037138351164002</v>
      </c>
      <c r="BB322" s="3">
        <f xml:space="preserve"> IFERROR(ABS(Table1[[#This Row],[ROA 2014]]-Table1[[#This Row],[ROA 2013]]), "x")</f>
        <v>6.6412823191620785E-2</v>
      </c>
      <c r="BC322" s="3">
        <f xml:space="preserve"> IFERROR(ABS(Table1[[#This Row],[ROA 2015]]-Table1[[#This Row],[ROA 2014]]), "x")</f>
        <v>2.9441974570273033E-2</v>
      </c>
      <c r="BD322" s="3">
        <f xml:space="preserve"> IFERROR(ABS(Table1[[#This Row],[ROA 2016]]-Table1[[#This Row],[ROA 2015]]), "x")</f>
        <v>8.2376756183721866E-5</v>
      </c>
      <c r="BE322" s="3">
        <f xml:space="preserve"> IFERROR(ABS(Table1[[#This Row],[ROA 2017]]-Table1[[#This Row],[ROA 2016]]), "x")</f>
        <v>5.0134135288476545E-3</v>
      </c>
      <c r="BF322" s="3">
        <f xml:space="preserve"> IFERROR(ABS(Table1[[#This Row],[ROA 2018]]-Table1[[#This Row],[ROA 2017]]), "x")</f>
        <v>2.2551745501524612E-2</v>
      </c>
      <c r="BG322" s="3">
        <f xml:space="preserve"> IFERROR(ABS(Table1[[#This Row],[ROA 2019]]-Table1[[#This Row],[ROA 2018]]), "x")</f>
        <v>3.887862300192263E-2</v>
      </c>
      <c r="BH322" s="3">
        <f xml:space="preserve"> IFERROR(ABS(Table1[[#This Row],[ROA 2020]]-Table1[[#This Row],[ROA 2019]]), "x")</f>
        <v>8.43457233621564E-3</v>
      </c>
      <c r="BI322" s="3">
        <f xml:space="preserve"> IFERROR(ABS(Table1[[#This Row],[ROA 2021]]-Table1[[#This Row],[ROA 2020]]), "x")</f>
        <v>3.0632869413228403E-2</v>
      </c>
      <c r="BJ322" s="3">
        <f xml:space="preserve"> IFERROR(AVERAGE(Table1[[#This Row],[ROA 2013-2012]:[ROA 2021-2020]]), "x")</f>
        <v>3.686886464571739E-2</v>
      </c>
      <c r="BK322" s="3">
        <f>IFERROR(AVERAGE(Table1[[#This Row],[ROA 2012]:[ROA 2021]]), "x")</f>
        <v>0.23225482971756123</v>
      </c>
      <c r="BN322" s="1">
        <f>SUM(Table1[[#This Row],[B/M Rank]:[ROA Rank]])</f>
        <v>0</v>
      </c>
    </row>
    <row r="323" spans="1:66" x14ac:dyDescent="0.25">
      <c r="A323" s="1" t="s">
        <v>310</v>
      </c>
      <c r="B323" s="1" t="s">
        <v>311</v>
      </c>
      <c r="C323" s="1" t="s">
        <v>233</v>
      </c>
      <c r="D323" s="1" t="s">
        <v>101</v>
      </c>
      <c r="E323" s="1" t="s">
        <v>102</v>
      </c>
      <c r="F323" s="1">
        <v>2970</v>
      </c>
      <c r="G323" s="19"/>
      <c r="H323" s="19"/>
      <c r="I323" s="19"/>
      <c r="J323" s="19"/>
      <c r="K323" s="1"/>
      <c r="L323" s="19"/>
      <c r="M323" s="1">
        <v>2012</v>
      </c>
      <c r="N323" s="15">
        <v>2110</v>
      </c>
      <c r="O323" s="15">
        <v>1570</v>
      </c>
      <c r="P323" s="15">
        <v>1600</v>
      </c>
      <c r="Q323" s="15">
        <v>1762</v>
      </c>
      <c r="R323" s="15">
        <v>1763</v>
      </c>
      <c r="S323" s="15">
        <v>1734</v>
      </c>
      <c r="T323" s="15">
        <v>1743</v>
      </c>
      <c r="U323" s="15">
        <v>1762</v>
      </c>
      <c r="V323" s="15">
        <v>1556</v>
      </c>
      <c r="W323" s="15">
        <v>1845</v>
      </c>
      <c r="X323" s="15">
        <v>1985</v>
      </c>
      <c r="Z323" s="3">
        <f xml:space="preserve"> IFERROR(AVEDEV(Table1[[#This Row],[GP 2012]:[GP 2021]]) / Table1[[#This Row],[Avg GP]], "x")</f>
        <v>5.9558612783032393E-2</v>
      </c>
      <c r="AA323" s="2">
        <f xml:space="preserve"> IFERROR(AVERAGE(Table1[[#This Row],[GP 2012]:[GP 2021]]), "x")</f>
        <v>1744.5</v>
      </c>
      <c r="AB323" s="11">
        <f>Table1[Equity]/Table1[Market Capital]</f>
        <v>1.3717171717171717</v>
      </c>
      <c r="AC323" s="15">
        <v>7519</v>
      </c>
      <c r="AD323" s="15">
        <v>6811</v>
      </c>
      <c r="AE323" s="15">
        <v>7250</v>
      </c>
      <c r="AF323" s="15">
        <v>7219</v>
      </c>
      <c r="AG323" s="15">
        <v>9877</v>
      </c>
      <c r="AH323" s="15">
        <v>10411</v>
      </c>
      <c r="AI323" s="15">
        <v>8687</v>
      </c>
      <c r="AJ323" s="15">
        <v>8695</v>
      </c>
      <c r="AK323" s="15">
        <v>8880</v>
      </c>
      <c r="AL323" s="15">
        <v>10518</v>
      </c>
      <c r="AM323" s="15">
        <v>11720</v>
      </c>
      <c r="AN323" s="15">
        <v>4074</v>
      </c>
      <c r="AO323" s="3">
        <f xml:space="preserve"> IFERROR(Table1[[#This Row],[GP 2012]]/Table1[[#This Row],[Total Assets 2012]], "x")</f>
        <v>0.28062242319457376</v>
      </c>
      <c r="AP323" s="3">
        <f xml:space="preserve"> IFERROR(Table1[[#This Row],[GP 2013]]/Table1[[#This Row],[Total Assets 2013]], "x")</f>
        <v>0.23050946997504038</v>
      </c>
      <c r="AQ323" s="3">
        <f xml:space="preserve"> IFERROR(Table1[[#This Row],[GP 2014]]/Table1[[#This Row],[Total Assets 2014]], "x")</f>
        <v>0.22068965517241379</v>
      </c>
      <c r="AR323" s="3">
        <f xml:space="preserve"> IFERROR(Table1[[#This Row],[GP 2015]]/Table1[[#This Row],[Total Assets 2015]], "x")</f>
        <v>0.2440781271644272</v>
      </c>
      <c r="AS323" s="3">
        <f xml:space="preserve"> IFERROR(Table1[[#This Row],[GP 2016]]/Table1[[#This Row],[Total Assets 2016]], "x")</f>
        <v>0.17849549458337552</v>
      </c>
      <c r="AT323" s="3">
        <f xml:space="preserve"> IFERROR(Table1[[#This Row],[GP 2017]]/Table1[[#This Row],[Total Assets 2017]], "x")</f>
        <v>0.16655460570550379</v>
      </c>
      <c r="AU323" s="3">
        <f xml:space="preserve"> IFERROR(Table1[[#This Row],[GP 2018]]/Table1[[#This Row],[Total Assets 2018]], "x")</f>
        <v>0.20064464141821112</v>
      </c>
      <c r="AV323" s="3">
        <f xml:space="preserve"> IFERROR(Table1[[#This Row],[GP 2019]]/Table1[[#This Row],[Total Assets 2019]], "x")</f>
        <v>0.20264519838987924</v>
      </c>
      <c r="AW323" s="3">
        <f xml:space="preserve"> IFERROR(Table1[[#This Row],[GP 2020]]/Table1[[#This Row],[Total Assets 2020]], "x")</f>
        <v>0.17522522522522521</v>
      </c>
      <c r="AX323" s="3">
        <f xml:space="preserve"> IFERROR(Table1[[#This Row],[GP 2021]]/Table1[[#This Row],[Total Assets 2021]], "x")</f>
        <v>0.17541357672561322</v>
      </c>
      <c r="AY323" s="3">
        <f xml:space="preserve"> IFERROR(Table1[[#This Row],[GP TTM]]/Table1[[#This Row],[Total Assets TTM]], "x")</f>
        <v>0.16936860068259385</v>
      </c>
      <c r="BA323" s="3">
        <f xml:space="preserve"> IFERROR(ABS(Table1[[#This Row],[ROA 2013]]-Table1[[#This Row],[ROA 2012]]), "x")</f>
        <v>5.0112953219533379E-2</v>
      </c>
      <c r="BB323" s="3">
        <f xml:space="preserve"> IFERROR(ABS(Table1[[#This Row],[ROA 2014]]-Table1[[#This Row],[ROA 2013]]), "x")</f>
        <v>9.8198148026265863E-3</v>
      </c>
      <c r="BC323" s="3">
        <f xml:space="preserve"> IFERROR(ABS(Table1[[#This Row],[ROA 2015]]-Table1[[#This Row],[ROA 2014]]), "x")</f>
        <v>2.338847199201341E-2</v>
      </c>
      <c r="BD323" s="3">
        <f xml:space="preserve"> IFERROR(ABS(Table1[[#This Row],[ROA 2016]]-Table1[[#This Row],[ROA 2015]]), "x")</f>
        <v>6.5582632581051681E-2</v>
      </c>
      <c r="BE323" s="3">
        <f xml:space="preserve"> IFERROR(ABS(Table1[[#This Row],[ROA 2017]]-Table1[[#This Row],[ROA 2016]]), "x")</f>
        <v>1.194088887787173E-2</v>
      </c>
      <c r="BF323" s="3">
        <f xml:space="preserve"> IFERROR(ABS(Table1[[#This Row],[ROA 2018]]-Table1[[#This Row],[ROA 2017]]), "x")</f>
        <v>3.4090035712707328E-2</v>
      </c>
      <c r="BG323" s="3">
        <f xml:space="preserve"> IFERROR(ABS(Table1[[#This Row],[ROA 2019]]-Table1[[#This Row],[ROA 2018]]), "x")</f>
        <v>2.0005569716681215E-3</v>
      </c>
      <c r="BH323" s="3">
        <f xml:space="preserve"> IFERROR(ABS(Table1[[#This Row],[ROA 2020]]-Table1[[#This Row],[ROA 2019]]), "x")</f>
        <v>2.7419973164654027E-2</v>
      </c>
      <c r="BI323" s="3">
        <f xml:space="preserve"> IFERROR(ABS(Table1[[#This Row],[ROA 2021]]-Table1[[#This Row],[ROA 2020]]), "x")</f>
        <v>1.8835150038801207E-4</v>
      </c>
      <c r="BJ323" s="3">
        <f xml:space="preserve"> IFERROR(AVERAGE(Table1[[#This Row],[ROA 2013-2012]:[ROA 2021-2020]]), "x")</f>
        <v>2.494929764694603E-2</v>
      </c>
      <c r="BK323" s="3">
        <f>IFERROR(AVERAGE(Table1[[#This Row],[ROA 2012]:[ROA 2021]]), "x")</f>
        <v>0.20748784175542631</v>
      </c>
      <c r="BN323" s="1">
        <f>SUM(Table1[[#This Row],[B/M Rank]:[ROA Rank]])</f>
        <v>0</v>
      </c>
    </row>
    <row r="324" spans="1:66" x14ac:dyDescent="0.25">
      <c r="A324" s="1" t="s">
        <v>847</v>
      </c>
      <c r="B324" s="1" t="s">
        <v>848</v>
      </c>
      <c r="C324" s="1" t="s">
        <v>849</v>
      </c>
      <c r="D324" s="1" t="s">
        <v>101</v>
      </c>
      <c r="E324" s="1" t="s">
        <v>102</v>
      </c>
      <c r="F324" s="1">
        <v>3000</v>
      </c>
      <c r="G324" s="19"/>
      <c r="H324" s="19"/>
      <c r="I324" s="19"/>
      <c r="J324" s="19"/>
      <c r="K324" s="1"/>
      <c r="L324" s="19"/>
      <c r="M324" s="1">
        <v>2012</v>
      </c>
      <c r="N324" s="1">
        <v>427.3</v>
      </c>
      <c r="O324" s="1">
        <v>436.6</v>
      </c>
      <c r="P324" s="1">
        <v>472.9</v>
      </c>
      <c r="Q324" s="1">
        <v>501.2</v>
      </c>
      <c r="R324" s="1">
        <v>527.70000000000005</v>
      </c>
      <c r="S324" s="1">
        <v>533.1</v>
      </c>
      <c r="T324" s="1">
        <v>547.6</v>
      </c>
      <c r="U324" s="1">
        <v>631.70000000000005</v>
      </c>
      <c r="V324" s="1">
        <v>643.79999999999995</v>
      </c>
      <c r="W324" s="1">
        <v>658.6</v>
      </c>
      <c r="X324" s="1">
        <v>755.8</v>
      </c>
      <c r="Z324" s="3">
        <f xml:space="preserve"> IFERROR(AVEDEV(Table1[[#This Row],[GP 2012]:[GP 2021]]) / Table1[[#This Row],[Avg GP]], "x")</f>
        <v>0.12247932348294768</v>
      </c>
      <c r="AA324" s="2">
        <f xml:space="preserve"> IFERROR(AVERAGE(Table1[[#This Row],[GP 2012]:[GP 2021]]), "x")</f>
        <v>538.05000000000007</v>
      </c>
      <c r="AB324" s="11">
        <f>Table1[Equity]/Table1[Market Capital]</f>
        <v>0.5827</v>
      </c>
      <c r="AC324" s="15">
        <v>1629</v>
      </c>
      <c r="AD324" s="15">
        <v>1702.5</v>
      </c>
      <c r="AE324" s="15">
        <v>1787</v>
      </c>
      <c r="AF324" s="15">
        <v>1900.3</v>
      </c>
      <c r="AG324" s="15">
        <v>1981.9</v>
      </c>
      <c r="AH324" s="15">
        <v>2013.4</v>
      </c>
      <c r="AI324" s="15">
        <v>2065.6999999999998</v>
      </c>
      <c r="AJ324" s="15">
        <v>2422.6999999999998</v>
      </c>
      <c r="AK324" s="15">
        <v>2399.6</v>
      </c>
      <c r="AL324" s="15">
        <v>4014.2</v>
      </c>
      <c r="AM324" s="15">
        <v>4070.9</v>
      </c>
      <c r="AN324" s="15">
        <v>1748.1</v>
      </c>
      <c r="AO324" s="3">
        <f xml:space="preserve"> IFERROR(Table1[[#This Row],[GP 2012]]/Table1[[#This Row],[Total Assets 2012]], "x")</f>
        <v>0.26230816451810929</v>
      </c>
      <c r="AP324" s="3">
        <f xml:space="preserve"> IFERROR(Table1[[#This Row],[GP 2013]]/Table1[[#This Row],[Total Assets 2013]], "x")</f>
        <v>0.25644640234948607</v>
      </c>
      <c r="AQ324" s="3">
        <f xml:space="preserve"> IFERROR(Table1[[#This Row],[GP 2014]]/Table1[[#This Row],[Total Assets 2014]], "x")</f>
        <v>0.26463346390598769</v>
      </c>
      <c r="AR324" s="3">
        <f xml:space="preserve"> IFERROR(Table1[[#This Row],[GP 2015]]/Table1[[#This Row],[Total Assets 2015]], "x")</f>
        <v>0.26374782929011209</v>
      </c>
      <c r="AS324" s="3">
        <f xml:space="preserve"> IFERROR(Table1[[#This Row],[GP 2016]]/Table1[[#This Row],[Total Assets 2016]], "x")</f>
        <v>0.26625964983097028</v>
      </c>
      <c r="AT324" s="3">
        <f xml:space="preserve"> IFERROR(Table1[[#This Row],[GP 2017]]/Table1[[#This Row],[Total Assets 2017]], "x")</f>
        <v>0.26477600079467567</v>
      </c>
      <c r="AU324" s="3">
        <f xml:space="preserve"> IFERROR(Table1[[#This Row],[GP 2018]]/Table1[[#This Row],[Total Assets 2018]], "x")</f>
        <v>0.26509173645737527</v>
      </c>
      <c r="AV324" s="3">
        <f xml:space="preserve"> IFERROR(Table1[[#This Row],[GP 2019]]/Table1[[#This Row],[Total Assets 2019]], "x")</f>
        <v>0.26074214719115041</v>
      </c>
      <c r="AW324" s="3">
        <f xml:space="preserve"> IFERROR(Table1[[#This Row],[GP 2020]]/Table1[[#This Row],[Total Assets 2020]], "x")</f>
        <v>0.26829471578596431</v>
      </c>
      <c r="AX324" s="3">
        <f xml:space="preserve"> IFERROR(Table1[[#This Row],[GP 2021]]/Table1[[#This Row],[Total Assets 2021]], "x")</f>
        <v>0.16406756016142696</v>
      </c>
      <c r="AY324" s="3">
        <f xml:space="preserve"> IFERROR(Table1[[#This Row],[GP TTM]]/Table1[[#This Row],[Total Assets TTM]], "x")</f>
        <v>0.18565919084231985</v>
      </c>
      <c r="BA324" s="3">
        <f xml:space="preserve"> IFERROR(ABS(Table1[[#This Row],[ROA 2013]]-Table1[[#This Row],[ROA 2012]]), "x")</f>
        <v>5.8617621686232191E-3</v>
      </c>
      <c r="BB324" s="3">
        <f xml:space="preserve"> IFERROR(ABS(Table1[[#This Row],[ROA 2014]]-Table1[[#This Row],[ROA 2013]]), "x")</f>
        <v>8.187061556501618E-3</v>
      </c>
      <c r="BC324" s="3">
        <f xml:space="preserve"> IFERROR(ABS(Table1[[#This Row],[ROA 2015]]-Table1[[#This Row],[ROA 2014]]), "x")</f>
        <v>8.8563461587559678E-4</v>
      </c>
      <c r="BD324" s="3">
        <f xml:space="preserve"> IFERROR(ABS(Table1[[#This Row],[ROA 2016]]-Table1[[#This Row],[ROA 2015]]), "x")</f>
        <v>2.5118205408581895E-3</v>
      </c>
      <c r="BE324" s="3">
        <f xml:space="preserve"> IFERROR(ABS(Table1[[#This Row],[ROA 2017]]-Table1[[#This Row],[ROA 2016]]), "x")</f>
        <v>1.4836490362946098E-3</v>
      </c>
      <c r="BF324" s="3">
        <f xml:space="preserve"> IFERROR(ABS(Table1[[#This Row],[ROA 2018]]-Table1[[#This Row],[ROA 2017]]), "x")</f>
        <v>3.1573566269960107E-4</v>
      </c>
      <c r="BG324" s="3">
        <f xml:space="preserve"> IFERROR(ABS(Table1[[#This Row],[ROA 2019]]-Table1[[#This Row],[ROA 2018]]), "x")</f>
        <v>4.3495892662248625E-3</v>
      </c>
      <c r="BH324" s="3">
        <f xml:space="preserve"> IFERROR(ABS(Table1[[#This Row],[ROA 2020]]-Table1[[#This Row],[ROA 2019]]), "x")</f>
        <v>7.5525685948139021E-3</v>
      </c>
      <c r="BI324" s="3">
        <f xml:space="preserve"> IFERROR(ABS(Table1[[#This Row],[ROA 2021]]-Table1[[#This Row],[ROA 2020]]), "x")</f>
        <v>0.10422715562453735</v>
      </c>
      <c r="BJ324" s="3">
        <f xml:space="preserve"> IFERROR(AVERAGE(Table1[[#This Row],[ROA 2013-2012]:[ROA 2021-2020]]), "x")</f>
        <v>1.5041664118492106E-2</v>
      </c>
      <c r="BK324" s="3">
        <f>IFERROR(AVERAGE(Table1[[#This Row],[ROA 2012]:[ROA 2021]]), "x")</f>
        <v>0.25363676702852583</v>
      </c>
      <c r="BN324" s="1">
        <f>SUM(Table1[[#This Row],[B/M Rank]:[ROA Rank]])</f>
        <v>0</v>
      </c>
    </row>
    <row r="325" spans="1:66" x14ac:dyDescent="0.25">
      <c r="A325" s="1" t="s">
        <v>357</v>
      </c>
      <c r="B325" s="1" t="s">
        <v>358</v>
      </c>
      <c r="C325" s="1" t="s">
        <v>208</v>
      </c>
      <c r="D325" s="1" t="s">
        <v>183</v>
      </c>
      <c r="E325" s="1" t="s">
        <v>102</v>
      </c>
      <c r="F325" s="1">
        <v>3080</v>
      </c>
      <c r="G325" s="19"/>
      <c r="H325" s="19"/>
      <c r="I325" s="19"/>
      <c r="J325" s="19"/>
      <c r="K325" s="1"/>
      <c r="L325" s="19"/>
      <c r="M325" s="1">
        <v>2012</v>
      </c>
      <c r="O325" s="15">
        <v>2935.6</v>
      </c>
      <c r="P325" s="15">
        <v>2539.6</v>
      </c>
      <c r="Q325" s="15">
        <v>2083.3000000000002</v>
      </c>
      <c r="R325" s="15">
        <v>2119.9</v>
      </c>
      <c r="S325" s="15">
        <v>2293.9</v>
      </c>
      <c r="T325" s="15">
        <v>2461</v>
      </c>
      <c r="U325" s="15">
        <v>2105.1999999999998</v>
      </c>
      <c r="V325" s="15">
        <v>2223.1</v>
      </c>
      <c r="W325" s="15">
        <v>2287.8000000000002</v>
      </c>
      <c r="X325" s="15">
        <v>2448.1999999999998</v>
      </c>
      <c r="Z325" s="3">
        <f xml:space="preserve"> IFERROR(AVEDEV(Table1[[#This Row],[GP 2012]:[GP 2021]]) / Table1[[#This Row],[Avg GP]], "x")</f>
        <v>8.7388080737059767E-2</v>
      </c>
      <c r="AA325" s="2">
        <f xml:space="preserve"> IFERROR(AVERAGE(Table1[[#This Row],[GP 2012]:[GP 2021]]), "x")</f>
        <v>2338.8222222222221</v>
      </c>
      <c r="AB325" s="11">
        <f>Table1[Equity]/Table1[Market Capital]</f>
        <v>1.2010714285714286</v>
      </c>
      <c r="AD325" s="15">
        <v>8806</v>
      </c>
      <c r="AE325" s="15">
        <v>8663.4</v>
      </c>
      <c r="AF325" s="15">
        <v>8474.2000000000007</v>
      </c>
      <c r="AG325" s="15">
        <v>8133.4</v>
      </c>
      <c r="AH325" s="15">
        <v>8735.6</v>
      </c>
      <c r="AI325" s="15">
        <v>9334.4</v>
      </c>
      <c r="AJ325" s="15">
        <v>8187.9</v>
      </c>
      <c r="AK325" s="15">
        <v>8414.7000000000007</v>
      </c>
      <c r="AL325" s="15">
        <v>7973.2</v>
      </c>
      <c r="AM325" s="15">
        <v>8441.4</v>
      </c>
      <c r="AN325" s="15">
        <v>3699.3</v>
      </c>
      <c r="AO325" s="3" t="str">
        <f xml:space="preserve"> IFERROR(Table1[[#This Row],[GP 2012]]/Table1[[#This Row],[Total Assets 2012]], "x")</f>
        <v>x</v>
      </c>
      <c r="AP325" s="3">
        <f xml:space="preserve"> IFERROR(Table1[[#This Row],[GP 2013]]/Table1[[#This Row],[Total Assets 2013]], "x")</f>
        <v>0.33336361571655687</v>
      </c>
      <c r="AQ325" s="3">
        <f xml:space="preserve"> IFERROR(Table1[[#This Row],[GP 2014]]/Table1[[#This Row],[Total Assets 2014]], "x")</f>
        <v>0.29314126093681464</v>
      </c>
      <c r="AR325" s="3">
        <f xml:space="preserve"> IFERROR(Table1[[#This Row],[GP 2015]]/Table1[[#This Row],[Total Assets 2015]], "x")</f>
        <v>0.24584031530999975</v>
      </c>
      <c r="AS325" s="3">
        <f xml:space="preserve"> IFERROR(Table1[[#This Row],[GP 2016]]/Table1[[#This Row],[Total Assets 2016]], "x")</f>
        <v>0.26064130621880149</v>
      </c>
      <c r="AT325" s="3">
        <f xml:space="preserve"> IFERROR(Table1[[#This Row],[GP 2017]]/Table1[[#This Row],[Total Assets 2017]], "x")</f>
        <v>0.26259215165529559</v>
      </c>
      <c r="AU325" s="3">
        <f xml:space="preserve"> IFERROR(Table1[[#This Row],[GP 2018]]/Table1[[#This Row],[Total Assets 2018]], "x")</f>
        <v>0.26364844017826533</v>
      </c>
      <c r="AV325" s="3">
        <f xml:space="preserve"> IFERROR(Table1[[#This Row],[GP 2019]]/Table1[[#This Row],[Total Assets 2019]], "x")</f>
        <v>0.25711110296901524</v>
      </c>
      <c r="AW325" s="3">
        <f xml:space="preserve"> IFERROR(Table1[[#This Row],[GP 2020]]/Table1[[#This Row],[Total Assets 2020]], "x")</f>
        <v>0.2641924251607306</v>
      </c>
      <c r="AX325" s="3">
        <f xml:space="preserve"> IFERROR(Table1[[#This Row],[GP 2021]]/Table1[[#This Row],[Total Assets 2021]], "x")</f>
        <v>0.28693623639191296</v>
      </c>
      <c r="AY325" s="3">
        <f xml:space="preserve"> IFERROR(Table1[[#This Row],[GP TTM]]/Table1[[#This Row],[Total Assets TTM]], "x")</f>
        <v>0.29002298196981541</v>
      </c>
      <c r="BA325" s="3" t="str">
        <f xml:space="preserve"> IFERROR(ABS(Table1[[#This Row],[ROA 2013]]-Table1[[#This Row],[ROA 2012]]), "x")</f>
        <v>x</v>
      </c>
      <c r="BB325" s="3">
        <f xml:space="preserve"> IFERROR(ABS(Table1[[#This Row],[ROA 2014]]-Table1[[#This Row],[ROA 2013]]), "x")</f>
        <v>4.0222354779742231E-2</v>
      </c>
      <c r="BC325" s="3">
        <f xml:space="preserve"> IFERROR(ABS(Table1[[#This Row],[ROA 2015]]-Table1[[#This Row],[ROA 2014]]), "x")</f>
        <v>4.7300945626814889E-2</v>
      </c>
      <c r="BD325" s="3">
        <f xml:space="preserve"> IFERROR(ABS(Table1[[#This Row],[ROA 2016]]-Table1[[#This Row],[ROA 2015]]), "x")</f>
        <v>1.4800990908801742E-2</v>
      </c>
      <c r="BE325" s="3">
        <f xml:space="preserve"> IFERROR(ABS(Table1[[#This Row],[ROA 2017]]-Table1[[#This Row],[ROA 2016]]), "x")</f>
        <v>1.9508454364940975E-3</v>
      </c>
      <c r="BF325" s="3">
        <f xml:space="preserve"> IFERROR(ABS(Table1[[#This Row],[ROA 2018]]-Table1[[#This Row],[ROA 2017]]), "x")</f>
        <v>1.0562885229697394E-3</v>
      </c>
      <c r="BG325" s="3">
        <f xml:space="preserve"> IFERROR(ABS(Table1[[#This Row],[ROA 2019]]-Table1[[#This Row],[ROA 2018]]), "x")</f>
        <v>6.5373372092500937E-3</v>
      </c>
      <c r="BH325" s="3">
        <f xml:space="preserve"> IFERROR(ABS(Table1[[#This Row],[ROA 2020]]-Table1[[#This Row],[ROA 2019]]), "x")</f>
        <v>7.0813221917153668E-3</v>
      </c>
      <c r="BI325" s="3">
        <f xml:space="preserve"> IFERROR(ABS(Table1[[#This Row],[ROA 2021]]-Table1[[#This Row],[ROA 2020]]), "x")</f>
        <v>2.2743811231182354E-2</v>
      </c>
      <c r="BJ325" s="3">
        <f xml:space="preserve"> IFERROR(AVERAGE(Table1[[#This Row],[ROA 2013-2012]:[ROA 2021-2020]]), "x")</f>
        <v>1.7711736988371314E-2</v>
      </c>
      <c r="BK325" s="3">
        <f>IFERROR(AVERAGE(Table1[[#This Row],[ROA 2012]:[ROA 2021]]), "x")</f>
        <v>0.27416298383748805</v>
      </c>
      <c r="BN325" s="1">
        <f>SUM(Table1[[#This Row],[B/M Rank]:[ROA Rank]])</f>
        <v>0</v>
      </c>
    </row>
    <row r="326" spans="1:66" x14ac:dyDescent="0.25">
      <c r="A326" s="1" t="s">
        <v>950</v>
      </c>
      <c r="B326" s="1" t="s">
        <v>951</v>
      </c>
      <c r="C326" s="1" t="s">
        <v>201</v>
      </c>
      <c r="D326" s="1" t="s">
        <v>110</v>
      </c>
      <c r="E326" s="1" t="s">
        <v>102</v>
      </c>
      <c r="F326" s="1">
        <v>3080</v>
      </c>
      <c r="G326" s="19"/>
      <c r="H326" s="19"/>
      <c r="I326" s="19"/>
      <c r="J326" s="19"/>
      <c r="K326" s="1"/>
      <c r="L326" s="19"/>
      <c r="M326" s="1">
        <v>2019</v>
      </c>
      <c r="U326" s="1">
        <v>244.1</v>
      </c>
      <c r="V326" s="1">
        <v>361.4</v>
      </c>
      <c r="W326" s="1">
        <v>446.7</v>
      </c>
      <c r="X326" s="1">
        <v>535.20000000000005</v>
      </c>
      <c r="Z326" s="3">
        <f xml:space="preserve"> IFERROR(AVEDEV(Table1[[#This Row],[GP 2012]:[GP 2021]]) / Table1[[#This Row],[Avg GP]], "x")</f>
        <v>0.20268643477158962</v>
      </c>
      <c r="AA326" s="2">
        <f xml:space="preserve"> IFERROR(AVERAGE(Table1[[#This Row],[GP 2012]:[GP 2021]]), "x")</f>
        <v>350.73333333333335</v>
      </c>
      <c r="AB326" s="11">
        <f>Table1[Equity]/Table1[Market Capital]</f>
        <v>0.68428571428571427</v>
      </c>
      <c r="AJ326" s="15">
        <v>2745.3</v>
      </c>
      <c r="AK326" s="15">
        <v>2619.1999999999998</v>
      </c>
      <c r="AL326" s="15">
        <v>3238.2</v>
      </c>
      <c r="AM326" s="15">
        <v>3547.1</v>
      </c>
      <c r="AN326" s="15">
        <v>2107.6</v>
      </c>
      <c r="AO326" s="3" t="str">
        <f xml:space="preserve"> IFERROR(Table1[[#This Row],[GP 2012]]/Table1[[#This Row],[Total Assets 2012]], "x")</f>
        <v>x</v>
      </c>
      <c r="AP326" s="3" t="str">
        <f xml:space="preserve"> IFERROR(Table1[[#This Row],[GP 2013]]/Table1[[#This Row],[Total Assets 2013]], "x")</f>
        <v>x</v>
      </c>
      <c r="AQ326" s="3" t="str">
        <f xml:space="preserve"> IFERROR(Table1[[#This Row],[GP 2014]]/Table1[[#This Row],[Total Assets 2014]], "x")</f>
        <v>x</v>
      </c>
      <c r="AR326" s="3" t="str">
        <f xml:space="preserve"> IFERROR(Table1[[#This Row],[GP 2015]]/Table1[[#This Row],[Total Assets 2015]], "x")</f>
        <v>x</v>
      </c>
      <c r="AS326" s="3" t="str">
        <f xml:space="preserve"> IFERROR(Table1[[#This Row],[GP 2016]]/Table1[[#This Row],[Total Assets 2016]], "x")</f>
        <v>x</v>
      </c>
      <c r="AT326" s="3" t="str">
        <f xml:space="preserve"> IFERROR(Table1[[#This Row],[GP 2017]]/Table1[[#This Row],[Total Assets 2017]], "x")</f>
        <v>x</v>
      </c>
      <c r="AU326" s="3" t="str">
        <f xml:space="preserve"> IFERROR(Table1[[#This Row],[GP 2018]]/Table1[[#This Row],[Total Assets 2018]], "x")</f>
        <v>x</v>
      </c>
      <c r="AV326" s="3">
        <f xml:space="preserve"> IFERROR(Table1[[#This Row],[GP 2019]]/Table1[[#This Row],[Total Assets 2019]], "x")</f>
        <v>8.8915601209339584E-2</v>
      </c>
      <c r="AW326" s="3">
        <f xml:space="preserve"> IFERROR(Table1[[#This Row],[GP 2020]]/Table1[[#This Row],[Total Assets 2020]], "x")</f>
        <v>0.13798106291997556</v>
      </c>
      <c r="AX326" s="3">
        <f xml:space="preserve"> IFERROR(Table1[[#This Row],[GP 2021]]/Table1[[#This Row],[Total Assets 2021]], "x")</f>
        <v>0.13794700759681305</v>
      </c>
      <c r="AY326" s="3">
        <f xml:space="preserve"> IFERROR(Table1[[#This Row],[GP TTM]]/Table1[[#This Row],[Total Assets TTM]], "x")</f>
        <v>0.15088382058583069</v>
      </c>
      <c r="BA326" s="3" t="str">
        <f xml:space="preserve"> IFERROR(ABS(Table1[[#This Row],[ROA 2013]]-Table1[[#This Row],[ROA 2012]]), "x")</f>
        <v>x</v>
      </c>
      <c r="BB326" s="3" t="str">
        <f xml:space="preserve"> IFERROR(ABS(Table1[[#This Row],[ROA 2014]]-Table1[[#This Row],[ROA 2013]]), "x")</f>
        <v>x</v>
      </c>
      <c r="BC326" s="3" t="str">
        <f xml:space="preserve"> IFERROR(ABS(Table1[[#This Row],[ROA 2015]]-Table1[[#This Row],[ROA 2014]]), "x")</f>
        <v>x</v>
      </c>
      <c r="BD326" s="3" t="str">
        <f xml:space="preserve"> IFERROR(ABS(Table1[[#This Row],[ROA 2016]]-Table1[[#This Row],[ROA 2015]]), "x")</f>
        <v>x</v>
      </c>
      <c r="BE326" s="3" t="str">
        <f xml:space="preserve"> IFERROR(ABS(Table1[[#This Row],[ROA 2017]]-Table1[[#This Row],[ROA 2016]]), "x")</f>
        <v>x</v>
      </c>
      <c r="BF326" s="3" t="str">
        <f xml:space="preserve"> IFERROR(ABS(Table1[[#This Row],[ROA 2018]]-Table1[[#This Row],[ROA 2017]]), "x")</f>
        <v>x</v>
      </c>
      <c r="BG326" s="3" t="str">
        <f xml:space="preserve"> IFERROR(ABS(Table1[[#This Row],[ROA 2019]]-Table1[[#This Row],[ROA 2018]]), "x")</f>
        <v>x</v>
      </c>
      <c r="BH326" s="3">
        <f xml:space="preserve"> IFERROR(ABS(Table1[[#This Row],[ROA 2020]]-Table1[[#This Row],[ROA 2019]]), "x")</f>
        <v>4.9065461710635971E-2</v>
      </c>
      <c r="BI326" s="3">
        <f xml:space="preserve"> IFERROR(ABS(Table1[[#This Row],[ROA 2021]]-Table1[[#This Row],[ROA 2020]]), "x")</f>
        <v>3.4055323162501816E-5</v>
      </c>
      <c r="BJ326" s="3">
        <f xml:space="preserve"> IFERROR(AVERAGE(Table1[[#This Row],[ROA 2013-2012]:[ROA 2021-2020]]), "x")</f>
        <v>2.4549758516899237E-2</v>
      </c>
      <c r="BK326" s="3">
        <f>IFERROR(AVERAGE(Table1[[#This Row],[ROA 2012]:[ROA 2021]]), "x")</f>
        <v>0.12161455724204273</v>
      </c>
      <c r="BN326" s="1">
        <f>SUM(Table1[[#This Row],[B/M Rank]:[ROA Rank]])</f>
        <v>0</v>
      </c>
    </row>
    <row r="327" spans="1:66" x14ac:dyDescent="0.25">
      <c r="A327" s="1" t="s">
        <v>359</v>
      </c>
      <c r="B327" s="1" t="s">
        <v>360</v>
      </c>
      <c r="C327" s="1" t="s">
        <v>138</v>
      </c>
      <c r="D327" s="1" t="s">
        <v>139</v>
      </c>
      <c r="E327" s="1" t="s">
        <v>102</v>
      </c>
      <c r="F327" s="1">
        <v>3140</v>
      </c>
      <c r="G327" s="19"/>
      <c r="H327" s="19"/>
      <c r="I327" s="19"/>
      <c r="J327" s="19"/>
      <c r="K327" s="1"/>
      <c r="L327" s="19"/>
      <c r="M327" s="1">
        <v>2012</v>
      </c>
      <c r="N327" s="1">
        <v>63.1</v>
      </c>
      <c r="O327" s="1">
        <v>46.2</v>
      </c>
      <c r="P327" s="1">
        <v>67.099999999999994</v>
      </c>
      <c r="Q327" s="1">
        <v>83.5</v>
      </c>
      <c r="R327" s="1">
        <v>106.6</v>
      </c>
      <c r="S327" s="1">
        <v>134.4</v>
      </c>
      <c r="T327" s="1">
        <v>84.5</v>
      </c>
      <c r="U327" s="1">
        <v>149.19999999999999</v>
      </c>
      <c r="V327" s="1">
        <v>184.4</v>
      </c>
      <c r="W327" s="1">
        <v>257.7</v>
      </c>
      <c r="X327" s="1">
        <v>497.1</v>
      </c>
      <c r="Z327" s="3">
        <f xml:space="preserve"> IFERROR(AVEDEV(Table1[[#This Row],[GP 2012]:[GP 2021]]) / Table1[[#This Row],[Avg GP]], "x")</f>
        <v>0.43344947735191641</v>
      </c>
      <c r="AA327" s="2">
        <f xml:space="preserve"> IFERROR(AVERAGE(Table1[[#This Row],[GP 2012]:[GP 2021]]), "x")</f>
        <v>117.66999999999999</v>
      </c>
      <c r="AB327" s="11">
        <f>Table1[Equity]/Table1[Market Capital]</f>
        <v>0.23057324840764332</v>
      </c>
      <c r="AC327" s="1">
        <v>574.79999999999995</v>
      </c>
      <c r="AD327" s="1">
        <v>410.4</v>
      </c>
      <c r="AE327" s="1">
        <v>302.7</v>
      </c>
      <c r="AF327" s="1">
        <v>296.3</v>
      </c>
      <c r="AG327" s="1">
        <v>323</v>
      </c>
      <c r="AH327" s="1">
        <v>373.1</v>
      </c>
      <c r="AI327" s="1">
        <v>366</v>
      </c>
      <c r="AJ327" s="1">
        <v>424.9</v>
      </c>
      <c r="AK327" s="1">
        <v>529.20000000000005</v>
      </c>
      <c r="AL327" s="1">
        <v>678.6</v>
      </c>
      <c r="AM327" s="1">
        <v>999.3</v>
      </c>
      <c r="AN327" s="1">
        <v>724</v>
      </c>
      <c r="AO327" s="3">
        <f xml:space="preserve"> IFERROR(Table1[[#This Row],[GP 2012]]/Table1[[#This Row],[Total Assets 2012]], "x")</f>
        <v>0.10977731384829507</v>
      </c>
      <c r="AP327" s="3">
        <f xml:space="preserve"> IFERROR(Table1[[#This Row],[GP 2013]]/Table1[[#This Row],[Total Assets 2013]], "x")</f>
        <v>0.11257309941520469</v>
      </c>
      <c r="AQ327" s="3">
        <f xml:space="preserve"> IFERROR(Table1[[#This Row],[GP 2014]]/Table1[[#This Row],[Total Assets 2014]], "x")</f>
        <v>0.22167162206805416</v>
      </c>
      <c r="AR327" s="3">
        <f xml:space="preserve"> IFERROR(Table1[[#This Row],[GP 2015]]/Table1[[#This Row],[Total Assets 2015]], "x")</f>
        <v>0.28180897738778266</v>
      </c>
      <c r="AS327" s="3">
        <f xml:space="preserve"> IFERROR(Table1[[#This Row],[GP 2016]]/Table1[[#This Row],[Total Assets 2016]], "x")</f>
        <v>0.33003095975232194</v>
      </c>
      <c r="AT327" s="3">
        <f xml:space="preserve"> IFERROR(Table1[[#This Row],[GP 2017]]/Table1[[#This Row],[Total Assets 2017]], "x")</f>
        <v>0.36022514071294559</v>
      </c>
      <c r="AU327" s="3">
        <f xml:space="preserve"> IFERROR(Table1[[#This Row],[GP 2018]]/Table1[[#This Row],[Total Assets 2018]], "x")</f>
        <v>0.23087431693989072</v>
      </c>
      <c r="AV327" s="3">
        <f xml:space="preserve"> IFERROR(Table1[[#This Row],[GP 2019]]/Table1[[#This Row],[Total Assets 2019]], "x")</f>
        <v>0.35114144504589312</v>
      </c>
      <c r="AW327" s="3">
        <f xml:space="preserve"> IFERROR(Table1[[#This Row],[GP 2020]]/Table1[[#This Row],[Total Assets 2020]], "x")</f>
        <v>0.34845049130763417</v>
      </c>
      <c r="AX327" s="3">
        <f xml:space="preserve"> IFERROR(Table1[[#This Row],[GP 2021]]/Table1[[#This Row],[Total Assets 2021]], "x")</f>
        <v>0.3797524314765694</v>
      </c>
      <c r="AY327" s="3">
        <f xml:space="preserve"> IFERROR(Table1[[#This Row],[GP TTM]]/Table1[[#This Row],[Total Assets TTM]], "x")</f>
        <v>0.49744821374962478</v>
      </c>
      <c r="BA327" s="3">
        <f xml:space="preserve"> IFERROR(ABS(Table1[[#This Row],[ROA 2013]]-Table1[[#This Row],[ROA 2012]]), "x")</f>
        <v>2.7957855669096116E-3</v>
      </c>
      <c r="BB327" s="3">
        <f xml:space="preserve"> IFERROR(ABS(Table1[[#This Row],[ROA 2014]]-Table1[[#This Row],[ROA 2013]]), "x")</f>
        <v>0.10909852265284947</v>
      </c>
      <c r="BC327" s="3">
        <f xml:space="preserve"> IFERROR(ABS(Table1[[#This Row],[ROA 2015]]-Table1[[#This Row],[ROA 2014]]), "x")</f>
        <v>6.0137355319728497E-2</v>
      </c>
      <c r="BD327" s="3">
        <f xml:space="preserve"> IFERROR(ABS(Table1[[#This Row],[ROA 2016]]-Table1[[#This Row],[ROA 2015]]), "x")</f>
        <v>4.8221982364539284E-2</v>
      </c>
      <c r="BE327" s="3">
        <f xml:space="preserve"> IFERROR(ABS(Table1[[#This Row],[ROA 2017]]-Table1[[#This Row],[ROA 2016]]), "x")</f>
        <v>3.0194180960623651E-2</v>
      </c>
      <c r="BF327" s="3">
        <f xml:space="preserve"> IFERROR(ABS(Table1[[#This Row],[ROA 2018]]-Table1[[#This Row],[ROA 2017]]), "x")</f>
        <v>0.12935082377305487</v>
      </c>
      <c r="BG327" s="3">
        <f xml:space="preserve"> IFERROR(ABS(Table1[[#This Row],[ROA 2019]]-Table1[[#This Row],[ROA 2018]]), "x")</f>
        <v>0.1202671281060024</v>
      </c>
      <c r="BH327" s="3">
        <f xml:space="preserve"> IFERROR(ABS(Table1[[#This Row],[ROA 2020]]-Table1[[#This Row],[ROA 2019]]), "x")</f>
        <v>2.6909537382589499E-3</v>
      </c>
      <c r="BI327" s="3">
        <f xml:space="preserve"> IFERROR(ABS(Table1[[#This Row],[ROA 2021]]-Table1[[#This Row],[ROA 2020]]), "x")</f>
        <v>3.1301940168935227E-2</v>
      </c>
      <c r="BJ327" s="3">
        <f xml:space="preserve"> IFERROR(AVERAGE(Table1[[#This Row],[ROA 2013-2012]:[ROA 2021-2020]]), "x")</f>
        <v>5.9339852516766864E-2</v>
      </c>
      <c r="BK327" s="3">
        <f>IFERROR(AVERAGE(Table1[[#This Row],[ROA 2012]:[ROA 2021]]), "x")</f>
        <v>0.27263057979545918</v>
      </c>
      <c r="BN327" s="1">
        <f>SUM(Table1[[#This Row],[B/M Rank]:[ROA Rank]])</f>
        <v>0</v>
      </c>
    </row>
    <row r="328" spans="1:66" x14ac:dyDescent="0.25">
      <c r="A328" s="1" t="s">
        <v>361</v>
      </c>
      <c r="B328" s="1" t="s">
        <v>1047</v>
      </c>
      <c r="C328" s="1" t="s">
        <v>147</v>
      </c>
      <c r="D328" s="1" t="s">
        <v>116</v>
      </c>
      <c r="E328" s="1" t="s">
        <v>102</v>
      </c>
      <c r="F328" s="1">
        <v>3210</v>
      </c>
      <c r="G328" s="19"/>
      <c r="H328" s="19"/>
      <c r="I328" s="19"/>
      <c r="J328" s="19"/>
      <c r="K328" s="1"/>
      <c r="L328" s="19"/>
      <c r="M328" s="1">
        <v>2012</v>
      </c>
      <c r="N328" s="1">
        <v>925.7</v>
      </c>
      <c r="O328" s="1">
        <v>974.3</v>
      </c>
      <c r="P328" s="15">
        <v>1072.3</v>
      </c>
      <c r="Q328" s="15">
        <v>1140.5</v>
      </c>
      <c r="R328" s="15">
        <v>1109.8</v>
      </c>
      <c r="S328" s="15">
        <v>1104.3</v>
      </c>
      <c r="T328" s="15">
        <v>1187.8</v>
      </c>
      <c r="U328" s="15">
        <v>1182</v>
      </c>
      <c r="V328" s="1">
        <v>826</v>
      </c>
      <c r="W328" s="1">
        <v>917.8</v>
      </c>
      <c r="X328" s="15">
        <v>1057.2</v>
      </c>
      <c r="Z328" s="3">
        <f xml:space="preserve"> IFERROR(AVEDEV(Table1[[#This Row],[GP 2012]:[GP 2021]]) / Table1[[#This Row],[Avg GP]], "x")</f>
        <v>0.10198745270820363</v>
      </c>
      <c r="AA328" s="2">
        <f xml:space="preserve"> IFERROR(AVERAGE(Table1[[#This Row],[GP 2012]:[GP 2021]]), "x")</f>
        <v>1044.05</v>
      </c>
      <c r="AB328" s="11">
        <f>Table1[Equity]/Table1[Market Capital]</f>
        <v>0.43669781931464174</v>
      </c>
      <c r="AC328" s="15">
        <v>1618.5</v>
      </c>
      <c r="AD328" s="15">
        <v>2010</v>
      </c>
      <c r="AE328" s="15">
        <v>2229.8000000000002</v>
      </c>
      <c r="AF328" s="15">
        <v>2283.9</v>
      </c>
      <c r="AG328" s="15">
        <v>2339.1999999999998</v>
      </c>
      <c r="AH328" s="15">
        <v>2241.3000000000002</v>
      </c>
      <c r="AI328" s="15">
        <v>2440.5</v>
      </c>
      <c r="AJ328" s="15">
        <v>2469.6</v>
      </c>
      <c r="AK328" s="15">
        <v>2191.5</v>
      </c>
      <c r="AL328" s="15">
        <v>2556</v>
      </c>
      <c r="AM328" s="1" t="s">
        <v>1035</v>
      </c>
      <c r="AN328" s="15">
        <v>1401.8</v>
      </c>
      <c r="AO328" s="3">
        <f xml:space="preserve"> IFERROR(Table1[[#This Row],[GP 2012]]/Table1[[#This Row],[Total Assets 2012]], "x")</f>
        <v>0.57194933580475749</v>
      </c>
      <c r="AP328" s="3">
        <f xml:space="preserve"> IFERROR(Table1[[#This Row],[GP 2013]]/Table1[[#This Row],[Total Assets 2013]], "x")</f>
        <v>0.48472636815920395</v>
      </c>
      <c r="AQ328" s="3">
        <f xml:space="preserve"> IFERROR(Table1[[#This Row],[GP 2014]]/Table1[[#This Row],[Total Assets 2014]], "x")</f>
        <v>0.48089514754686513</v>
      </c>
      <c r="AR328" s="3">
        <f xml:space="preserve"> IFERROR(Table1[[#This Row],[GP 2015]]/Table1[[#This Row],[Total Assets 2015]], "x")</f>
        <v>0.49936512106484521</v>
      </c>
      <c r="AS328" s="3">
        <f xml:space="preserve"> IFERROR(Table1[[#This Row],[GP 2016]]/Table1[[#This Row],[Total Assets 2016]], "x")</f>
        <v>0.4744357045143639</v>
      </c>
      <c r="AT328" s="3">
        <f xml:space="preserve"> IFERROR(Table1[[#This Row],[GP 2017]]/Table1[[#This Row],[Total Assets 2017]], "x")</f>
        <v>0.49270512648909109</v>
      </c>
      <c r="AU328" s="3">
        <f xml:space="preserve"> IFERROR(Table1[[#This Row],[GP 2018]]/Table1[[#This Row],[Total Assets 2018]], "x")</f>
        <v>0.48670354435566482</v>
      </c>
      <c r="AV328" s="3">
        <f xml:space="preserve"> IFERROR(Table1[[#This Row],[GP 2019]]/Table1[[#This Row],[Total Assets 2019]], "x")</f>
        <v>0.47862001943634597</v>
      </c>
      <c r="AW328" s="3">
        <f xml:space="preserve"> IFERROR(Table1[[#This Row],[GP 2020]]/Table1[[#This Row],[Total Assets 2020]], "x")</f>
        <v>0.37691079169518593</v>
      </c>
      <c r="AX328" s="3">
        <f xml:space="preserve"> IFERROR(Table1[[#This Row],[GP 2021]]/Table1[[#This Row],[Total Assets 2021]], "x")</f>
        <v>0.35907668231611894</v>
      </c>
      <c r="AY328" s="3" t="str">
        <f xml:space="preserve"> IFERROR(Table1[[#This Row],[GP TTM]]/Table1[[#This Row],[Total Assets TTM]], "x")</f>
        <v>x</v>
      </c>
      <c r="BA328" s="3">
        <f xml:space="preserve"> IFERROR(ABS(Table1[[#This Row],[ROA 2013]]-Table1[[#This Row],[ROA 2012]]), "x")</f>
        <v>8.722296764555354E-2</v>
      </c>
      <c r="BB328" s="3">
        <f xml:space="preserve"> IFERROR(ABS(Table1[[#This Row],[ROA 2014]]-Table1[[#This Row],[ROA 2013]]), "x")</f>
        <v>3.8312206123388148E-3</v>
      </c>
      <c r="BC328" s="3">
        <f xml:space="preserve"> IFERROR(ABS(Table1[[#This Row],[ROA 2015]]-Table1[[#This Row],[ROA 2014]]), "x")</f>
        <v>1.8469973517980076E-2</v>
      </c>
      <c r="BD328" s="3">
        <f xml:space="preserve"> IFERROR(ABS(Table1[[#This Row],[ROA 2016]]-Table1[[#This Row],[ROA 2015]]), "x")</f>
        <v>2.4929416550481309E-2</v>
      </c>
      <c r="BE328" s="3">
        <f xml:space="preserve"> IFERROR(ABS(Table1[[#This Row],[ROA 2017]]-Table1[[#This Row],[ROA 2016]]), "x")</f>
        <v>1.8269421974727196E-2</v>
      </c>
      <c r="BF328" s="3">
        <f xml:space="preserve"> IFERROR(ABS(Table1[[#This Row],[ROA 2018]]-Table1[[#This Row],[ROA 2017]]), "x")</f>
        <v>6.0015821334262753E-3</v>
      </c>
      <c r="BG328" s="3">
        <f xml:space="preserve"> IFERROR(ABS(Table1[[#This Row],[ROA 2019]]-Table1[[#This Row],[ROA 2018]]), "x")</f>
        <v>8.0835249193188519E-3</v>
      </c>
      <c r="BH328" s="3">
        <f xml:space="preserve"> IFERROR(ABS(Table1[[#This Row],[ROA 2020]]-Table1[[#This Row],[ROA 2019]]), "x")</f>
        <v>0.10170922774116004</v>
      </c>
      <c r="BI328" s="3">
        <f xml:space="preserve"> IFERROR(ABS(Table1[[#This Row],[ROA 2021]]-Table1[[#This Row],[ROA 2020]]), "x")</f>
        <v>1.7834109379066987E-2</v>
      </c>
      <c r="BJ328" s="3">
        <f xml:space="preserve"> IFERROR(AVERAGE(Table1[[#This Row],[ROA 2013-2012]:[ROA 2021-2020]]), "x")</f>
        <v>3.1816827163783673E-2</v>
      </c>
      <c r="BK328" s="3">
        <f>IFERROR(AVERAGE(Table1[[#This Row],[ROA 2012]:[ROA 2021]]), "x")</f>
        <v>0.47053878413824429</v>
      </c>
      <c r="BN328" s="1">
        <f>SUM(Table1[[#This Row],[B/M Rank]:[ROA Rank]])</f>
        <v>0</v>
      </c>
    </row>
    <row r="329" spans="1:66" x14ac:dyDescent="0.25">
      <c r="A329" s="1" t="s">
        <v>362</v>
      </c>
      <c r="B329" s="1" t="s">
        <v>363</v>
      </c>
      <c r="C329" s="1" t="s">
        <v>303</v>
      </c>
      <c r="D329" s="1" t="s">
        <v>263</v>
      </c>
      <c r="E329" s="1" t="s">
        <v>102</v>
      </c>
      <c r="F329" s="1">
        <v>3240</v>
      </c>
      <c r="G329" s="19"/>
      <c r="H329" s="19"/>
      <c r="I329" s="19"/>
      <c r="J329" s="19"/>
      <c r="K329" s="1"/>
      <c r="L329" s="19"/>
      <c r="M329" s="1">
        <v>2016</v>
      </c>
      <c r="R329" s="1">
        <v>731.4</v>
      </c>
      <c r="S329" s="1">
        <v>924.6</v>
      </c>
      <c r="T329" s="15">
        <v>1188.2</v>
      </c>
      <c r="U329" s="15">
        <v>1177.7</v>
      </c>
      <c r="V329" s="1">
        <v>965.8</v>
      </c>
      <c r="W329" s="15">
        <v>1257.9000000000001</v>
      </c>
      <c r="X329" s="15">
        <v>1252.0999999999999</v>
      </c>
      <c r="Z329" s="3">
        <f xml:space="preserve"> IFERROR(AVEDEV(Table1[[#This Row],[GP 2012]:[GP 2021]]) / Table1[[#This Row],[Avg GP]], "x")</f>
        <v>0.16043294479313439</v>
      </c>
      <c r="AA329" s="2">
        <f xml:space="preserve"> IFERROR(AVERAGE(Table1[[#This Row],[GP 2012]:[GP 2021]]), "x")</f>
        <v>1040.9333333333334</v>
      </c>
      <c r="AB329" s="11">
        <f>Table1[Equity]/Table1[Market Capital]</f>
        <v>1.6424074074074073</v>
      </c>
      <c r="AG329" s="15">
        <v>1843.3</v>
      </c>
      <c r="AH329" s="15">
        <v>4735.7</v>
      </c>
      <c r="AI329" s="15">
        <v>5246.6</v>
      </c>
      <c r="AJ329" s="15">
        <v>6461.9</v>
      </c>
      <c r="AK329" s="15">
        <v>6690.3</v>
      </c>
      <c r="AL329" s="15">
        <v>7063.7</v>
      </c>
      <c r="AM329" s="15">
        <v>7090.4</v>
      </c>
      <c r="AN329" s="15">
        <v>5321.4</v>
      </c>
      <c r="AO329" s="3" t="str">
        <f xml:space="preserve"> IFERROR(Table1[[#This Row],[GP 2012]]/Table1[[#This Row],[Total Assets 2012]], "x")</f>
        <v>x</v>
      </c>
      <c r="AP329" s="3" t="str">
        <f xml:space="preserve"> IFERROR(Table1[[#This Row],[GP 2013]]/Table1[[#This Row],[Total Assets 2013]], "x")</f>
        <v>x</v>
      </c>
      <c r="AQ329" s="3" t="str">
        <f xml:space="preserve"> IFERROR(Table1[[#This Row],[GP 2014]]/Table1[[#This Row],[Total Assets 2014]], "x")</f>
        <v>x</v>
      </c>
      <c r="AR329" s="3" t="str">
        <f xml:space="preserve"> IFERROR(Table1[[#This Row],[GP 2015]]/Table1[[#This Row],[Total Assets 2015]], "x")</f>
        <v>x</v>
      </c>
      <c r="AS329" s="3">
        <f xml:space="preserve"> IFERROR(Table1[[#This Row],[GP 2016]]/Table1[[#This Row],[Total Assets 2016]], "x")</f>
        <v>0.39678836868659467</v>
      </c>
      <c r="AT329" s="3">
        <f xml:space="preserve"> IFERROR(Table1[[#This Row],[GP 2017]]/Table1[[#This Row],[Total Assets 2017]], "x")</f>
        <v>0.19524040796503159</v>
      </c>
      <c r="AU329" s="3">
        <f xml:space="preserve"> IFERROR(Table1[[#This Row],[GP 2018]]/Table1[[#This Row],[Total Assets 2018]], "x")</f>
        <v>0.2264704761178668</v>
      </c>
      <c r="AV329" s="3">
        <f xml:space="preserve"> IFERROR(Table1[[#This Row],[GP 2019]]/Table1[[#This Row],[Total Assets 2019]], "x")</f>
        <v>0.18225289775453041</v>
      </c>
      <c r="AW329" s="3">
        <f xml:space="preserve"> IFERROR(Table1[[#This Row],[GP 2020]]/Table1[[#This Row],[Total Assets 2020]], "x")</f>
        <v>0.14435825000373675</v>
      </c>
      <c r="AX329" s="3">
        <f xml:space="preserve"> IFERROR(Table1[[#This Row],[GP 2021]]/Table1[[#This Row],[Total Assets 2021]], "x")</f>
        <v>0.17807947676147062</v>
      </c>
      <c r="AY329" s="3">
        <f xml:space="preserve"> IFERROR(Table1[[#This Row],[GP TTM]]/Table1[[#This Row],[Total Assets TTM]], "x")</f>
        <v>0.17659088344804241</v>
      </c>
      <c r="BA329" s="3" t="str">
        <f xml:space="preserve"> IFERROR(ABS(Table1[[#This Row],[ROA 2013]]-Table1[[#This Row],[ROA 2012]]), "x")</f>
        <v>x</v>
      </c>
      <c r="BB329" s="3" t="str">
        <f xml:space="preserve"> IFERROR(ABS(Table1[[#This Row],[ROA 2014]]-Table1[[#This Row],[ROA 2013]]), "x")</f>
        <v>x</v>
      </c>
      <c r="BC329" s="3" t="str">
        <f xml:space="preserve"> IFERROR(ABS(Table1[[#This Row],[ROA 2015]]-Table1[[#This Row],[ROA 2014]]), "x")</f>
        <v>x</v>
      </c>
      <c r="BD329" s="3" t="str">
        <f xml:space="preserve"> IFERROR(ABS(Table1[[#This Row],[ROA 2016]]-Table1[[#This Row],[ROA 2015]]), "x")</f>
        <v>x</v>
      </c>
      <c r="BE329" s="3">
        <f xml:space="preserve"> IFERROR(ABS(Table1[[#This Row],[ROA 2017]]-Table1[[#This Row],[ROA 2016]]), "x")</f>
        <v>0.20154796072156309</v>
      </c>
      <c r="BF329" s="3">
        <f xml:space="preserve"> IFERROR(ABS(Table1[[#This Row],[ROA 2018]]-Table1[[#This Row],[ROA 2017]]), "x")</f>
        <v>3.1230068152835216E-2</v>
      </c>
      <c r="BG329" s="3">
        <f xml:space="preserve"> IFERROR(ABS(Table1[[#This Row],[ROA 2019]]-Table1[[#This Row],[ROA 2018]]), "x")</f>
        <v>4.4217578363336396E-2</v>
      </c>
      <c r="BH329" s="3">
        <f xml:space="preserve"> IFERROR(ABS(Table1[[#This Row],[ROA 2020]]-Table1[[#This Row],[ROA 2019]]), "x")</f>
        <v>3.7894647750793653E-2</v>
      </c>
      <c r="BI329" s="3">
        <f xml:space="preserve"> IFERROR(ABS(Table1[[#This Row],[ROA 2021]]-Table1[[#This Row],[ROA 2020]]), "x")</f>
        <v>3.3721226757733869E-2</v>
      </c>
      <c r="BJ329" s="3">
        <f xml:space="preserve"> IFERROR(AVERAGE(Table1[[#This Row],[ROA 2013-2012]:[ROA 2021-2020]]), "x")</f>
        <v>6.9722296349252449E-2</v>
      </c>
      <c r="BK329" s="3">
        <f>IFERROR(AVERAGE(Table1[[#This Row],[ROA 2012]:[ROA 2021]]), "x")</f>
        <v>0.22053164621487178</v>
      </c>
      <c r="BN329" s="1">
        <f>SUM(Table1[[#This Row],[B/M Rank]:[ROA Rank]])</f>
        <v>0</v>
      </c>
    </row>
    <row r="330" spans="1:66" x14ac:dyDescent="0.25">
      <c r="A330" s="1" t="s">
        <v>364</v>
      </c>
      <c r="B330" s="1" t="s">
        <v>365</v>
      </c>
      <c r="C330" s="1" t="s">
        <v>336</v>
      </c>
      <c r="D330" s="1" t="s">
        <v>116</v>
      </c>
      <c r="E330" s="1" t="s">
        <v>102</v>
      </c>
      <c r="F330" s="1">
        <v>3250</v>
      </c>
      <c r="G330" s="19"/>
      <c r="H330" s="19"/>
      <c r="I330" s="19"/>
      <c r="J330" s="19"/>
      <c r="K330" s="1"/>
      <c r="L330" s="19"/>
      <c r="M330" s="1">
        <v>2012</v>
      </c>
      <c r="N330" s="15">
        <v>8307.2999999999993</v>
      </c>
      <c r="O330" s="15">
        <v>6880.2</v>
      </c>
      <c r="P330" s="15">
        <v>6323.1</v>
      </c>
      <c r="Q330" s="15">
        <v>5630.8</v>
      </c>
      <c r="R330" s="15">
        <v>5037.1000000000004</v>
      </c>
      <c r="S330" s="15">
        <v>6348</v>
      </c>
      <c r="T330" s="15">
        <v>6507.6</v>
      </c>
      <c r="U330" s="15">
        <v>6865.4</v>
      </c>
      <c r="V330" s="15">
        <v>5549.7</v>
      </c>
      <c r="W330" s="15">
        <v>5285.4</v>
      </c>
      <c r="X330" s="15">
        <v>5318.6</v>
      </c>
      <c r="Z330" s="3">
        <f xml:space="preserve"> IFERROR(AVEDEV(Table1[[#This Row],[GP 2012]:[GP 2021]]) / Table1[[#This Row],[Avg GP]], "x")</f>
        <v>0.11447717846292156</v>
      </c>
      <c r="AA330" s="2">
        <f xml:space="preserve"> IFERROR(AVERAGE(Table1[[#This Row],[GP 2012]:[GP 2021]]), "x")</f>
        <v>6273.46</v>
      </c>
      <c r="AB330" s="11">
        <f>Table1[Equity]/Table1[Market Capital]</f>
        <v>0.28203076923076925</v>
      </c>
      <c r="AC330" s="15">
        <v>16962.3</v>
      </c>
      <c r="AD330" s="15">
        <v>14951.1</v>
      </c>
      <c r="AE330" s="15">
        <v>15219.3</v>
      </c>
      <c r="AF330" s="15">
        <v>13270</v>
      </c>
      <c r="AG330" s="15">
        <v>14077.1</v>
      </c>
      <c r="AH330" s="15">
        <v>13348.8</v>
      </c>
      <c r="AI330" s="15">
        <v>15644.7</v>
      </c>
      <c r="AJ330" s="15">
        <v>19005</v>
      </c>
      <c r="AK330" s="15">
        <v>16981.599999999999</v>
      </c>
      <c r="AL330" s="15">
        <v>16235.1</v>
      </c>
      <c r="AM330" s="15">
        <v>16976.3</v>
      </c>
      <c r="AN330" s="1">
        <v>916.6</v>
      </c>
      <c r="AO330" s="3">
        <f xml:space="preserve"> IFERROR(Table1[[#This Row],[GP 2012]]/Table1[[#This Row],[Total Assets 2012]], "x")</f>
        <v>0.48975080030420398</v>
      </c>
      <c r="AP330" s="3">
        <f xml:space="preserve"> IFERROR(Table1[[#This Row],[GP 2013]]/Table1[[#This Row],[Total Assets 2013]], "x")</f>
        <v>0.46018018741095973</v>
      </c>
      <c r="AQ330" s="3">
        <f xml:space="preserve"> IFERROR(Table1[[#This Row],[GP 2014]]/Table1[[#This Row],[Total Assets 2014]], "x")</f>
        <v>0.41546588870710222</v>
      </c>
      <c r="AR330" s="3">
        <f xml:space="preserve"> IFERROR(Table1[[#This Row],[GP 2015]]/Table1[[#This Row],[Total Assets 2015]], "x")</f>
        <v>0.42432554634513941</v>
      </c>
      <c r="AS330" s="3">
        <f xml:space="preserve"> IFERROR(Table1[[#This Row],[GP 2016]]/Table1[[#This Row],[Total Assets 2016]], "x")</f>
        <v>0.3578222787363875</v>
      </c>
      <c r="AT330" s="3">
        <f xml:space="preserve"> IFERROR(Table1[[#This Row],[GP 2017]]/Table1[[#This Row],[Total Assets 2017]], "x")</f>
        <v>0.47554836389787847</v>
      </c>
      <c r="AU330" s="3">
        <f xml:space="preserve"> IFERROR(Table1[[#This Row],[GP 2018]]/Table1[[#This Row],[Total Assets 2018]], "x")</f>
        <v>0.41596195516692552</v>
      </c>
      <c r="AV330" s="3">
        <f xml:space="preserve"> IFERROR(Table1[[#This Row],[GP 2019]]/Table1[[#This Row],[Total Assets 2019]], "x")</f>
        <v>0.36124177847934752</v>
      </c>
      <c r="AW330" s="3">
        <f xml:space="preserve"> IFERROR(Table1[[#This Row],[GP 2020]]/Table1[[#This Row],[Total Assets 2020]], "x")</f>
        <v>0.32680666132755454</v>
      </c>
      <c r="AX330" s="3">
        <f xml:space="preserve"> IFERROR(Table1[[#This Row],[GP 2021]]/Table1[[#This Row],[Total Assets 2021]], "x")</f>
        <v>0.3255538924921928</v>
      </c>
      <c r="AY330" s="3">
        <f xml:space="preserve"> IFERROR(Table1[[#This Row],[GP TTM]]/Table1[[#This Row],[Total Assets TTM]], "x")</f>
        <v>0.31329559444637528</v>
      </c>
      <c r="BA330" s="3">
        <f xml:space="preserve"> IFERROR(ABS(Table1[[#This Row],[ROA 2013]]-Table1[[#This Row],[ROA 2012]]), "x")</f>
        <v>2.9570612893244252E-2</v>
      </c>
      <c r="BB330" s="3">
        <f xml:space="preserve"> IFERROR(ABS(Table1[[#This Row],[ROA 2014]]-Table1[[#This Row],[ROA 2013]]), "x")</f>
        <v>4.4714298703857513E-2</v>
      </c>
      <c r="BC330" s="3">
        <f xml:space="preserve"> IFERROR(ABS(Table1[[#This Row],[ROA 2015]]-Table1[[#This Row],[ROA 2014]]), "x")</f>
        <v>8.8596576380371994E-3</v>
      </c>
      <c r="BD330" s="3">
        <f xml:space="preserve"> IFERROR(ABS(Table1[[#This Row],[ROA 2016]]-Table1[[#This Row],[ROA 2015]]), "x")</f>
        <v>6.6503267608751915E-2</v>
      </c>
      <c r="BE330" s="3">
        <f xml:space="preserve"> IFERROR(ABS(Table1[[#This Row],[ROA 2017]]-Table1[[#This Row],[ROA 2016]]), "x")</f>
        <v>0.11772608516149097</v>
      </c>
      <c r="BF330" s="3">
        <f xml:space="preserve"> IFERROR(ABS(Table1[[#This Row],[ROA 2018]]-Table1[[#This Row],[ROA 2017]]), "x")</f>
        <v>5.9586408730952944E-2</v>
      </c>
      <c r="BG330" s="3">
        <f xml:space="preserve"> IFERROR(ABS(Table1[[#This Row],[ROA 2019]]-Table1[[#This Row],[ROA 2018]]), "x")</f>
        <v>5.4720176687578004E-2</v>
      </c>
      <c r="BH330" s="3">
        <f xml:space="preserve"> IFERROR(ABS(Table1[[#This Row],[ROA 2020]]-Table1[[#This Row],[ROA 2019]]), "x")</f>
        <v>3.4435117151792982E-2</v>
      </c>
      <c r="BI330" s="3">
        <f xml:space="preserve"> IFERROR(ABS(Table1[[#This Row],[ROA 2021]]-Table1[[#This Row],[ROA 2020]]), "x")</f>
        <v>1.2527688353617394E-3</v>
      </c>
      <c r="BJ330" s="3">
        <f xml:space="preserve"> IFERROR(AVERAGE(Table1[[#This Row],[ROA 2013-2012]:[ROA 2021-2020]]), "x")</f>
        <v>4.6374265934563057E-2</v>
      </c>
      <c r="BK330" s="3">
        <f>IFERROR(AVERAGE(Table1[[#This Row],[ROA 2012]:[ROA 2021]]), "x")</f>
        <v>0.40526573528676907</v>
      </c>
      <c r="BN330" s="1">
        <f>SUM(Table1[[#This Row],[B/M Rank]:[ROA Rank]])</f>
        <v>0</v>
      </c>
    </row>
    <row r="331" spans="1:66" x14ac:dyDescent="0.25">
      <c r="A331" s="1" t="s">
        <v>366</v>
      </c>
      <c r="B331" s="1" t="s">
        <v>367</v>
      </c>
      <c r="C331" s="1" t="s">
        <v>115</v>
      </c>
      <c r="D331" s="1" t="s">
        <v>116</v>
      </c>
      <c r="E331" s="1" t="s">
        <v>102</v>
      </c>
      <c r="F331" s="1">
        <v>3270</v>
      </c>
      <c r="G331" s="19"/>
      <c r="H331" s="19"/>
      <c r="I331" s="19"/>
      <c r="J331" s="19"/>
      <c r="K331" s="1"/>
      <c r="L331" s="19"/>
      <c r="M331" s="1">
        <v>2016</v>
      </c>
      <c r="R331" s="1">
        <v>123.8</v>
      </c>
      <c r="S331" s="1">
        <v>144.9</v>
      </c>
      <c r="T331" s="1">
        <v>167.9</v>
      </c>
      <c r="U331" s="1">
        <v>238.5</v>
      </c>
      <c r="V331" s="1">
        <v>540.1</v>
      </c>
      <c r="W331" s="1">
        <v>575.4</v>
      </c>
      <c r="X331" s="1">
        <v>559.9</v>
      </c>
      <c r="Z331" s="3">
        <f xml:space="preserve"> IFERROR(AVEDEV(Table1[[#This Row],[GP 2012]:[GP 2021]]) / Table1[[#This Row],[Avg GP]], "x")</f>
        <v>0.57928441118433294</v>
      </c>
      <c r="AA331" s="2">
        <f xml:space="preserve"> IFERROR(AVERAGE(Table1[[#This Row],[GP 2012]:[GP 2021]]), "x")</f>
        <v>298.43333333333334</v>
      </c>
      <c r="AB331" s="11">
        <f>Table1[Equity]/Table1[Market Capital]</f>
        <v>0.16593272171253823</v>
      </c>
      <c r="AG331" s="1">
        <v>164.9</v>
      </c>
      <c r="AH331" s="1">
        <v>331.5</v>
      </c>
      <c r="AI331" s="1">
        <v>401.7</v>
      </c>
      <c r="AJ331" s="1">
        <v>668.8</v>
      </c>
      <c r="AK331" s="15">
        <v>1122.8</v>
      </c>
      <c r="AL331" s="15">
        <v>1250.2</v>
      </c>
      <c r="AM331" s="15">
        <v>1488.2</v>
      </c>
      <c r="AN331" s="1">
        <v>542.6</v>
      </c>
      <c r="AO331" s="3" t="str">
        <f xml:space="preserve"> IFERROR(Table1[[#This Row],[GP 2012]]/Table1[[#This Row],[Total Assets 2012]], "x")</f>
        <v>x</v>
      </c>
      <c r="AP331" s="3" t="str">
        <f xml:space="preserve"> IFERROR(Table1[[#This Row],[GP 2013]]/Table1[[#This Row],[Total Assets 2013]], "x")</f>
        <v>x</v>
      </c>
      <c r="AQ331" s="3" t="str">
        <f xml:space="preserve"> IFERROR(Table1[[#This Row],[GP 2014]]/Table1[[#This Row],[Total Assets 2014]], "x")</f>
        <v>x</v>
      </c>
      <c r="AR331" s="3" t="str">
        <f xml:space="preserve"> IFERROR(Table1[[#This Row],[GP 2015]]/Table1[[#This Row],[Total Assets 2015]], "x")</f>
        <v>x</v>
      </c>
      <c r="AS331" s="3">
        <f xml:space="preserve"> IFERROR(Table1[[#This Row],[GP 2016]]/Table1[[#This Row],[Total Assets 2016]], "x")</f>
        <v>0.75075803517283202</v>
      </c>
      <c r="AT331" s="3">
        <f xml:space="preserve"> IFERROR(Table1[[#This Row],[GP 2017]]/Table1[[#This Row],[Total Assets 2017]], "x")</f>
        <v>0.43710407239819005</v>
      </c>
      <c r="AU331" s="3">
        <f xml:space="preserve"> IFERROR(Table1[[#This Row],[GP 2018]]/Table1[[#This Row],[Total Assets 2018]], "x")</f>
        <v>0.41797361214836948</v>
      </c>
      <c r="AV331" s="3">
        <f xml:space="preserve"> IFERROR(Table1[[#This Row],[GP 2019]]/Table1[[#This Row],[Total Assets 2019]], "x")</f>
        <v>0.35660885167464118</v>
      </c>
      <c r="AW331" s="3">
        <f xml:space="preserve"> IFERROR(Table1[[#This Row],[GP 2020]]/Table1[[#This Row],[Total Assets 2020]], "x")</f>
        <v>0.48102956893480586</v>
      </c>
      <c r="AX331" s="3">
        <f xml:space="preserve"> IFERROR(Table1[[#This Row],[GP 2021]]/Table1[[#This Row],[Total Assets 2021]], "x")</f>
        <v>0.46024636058230678</v>
      </c>
      <c r="AY331" s="3">
        <f xml:space="preserve"> IFERROR(Table1[[#This Row],[GP TTM]]/Table1[[#This Row],[Total Assets TTM]], "x")</f>
        <v>0.3762263136675178</v>
      </c>
      <c r="BA331" s="3" t="str">
        <f xml:space="preserve"> IFERROR(ABS(Table1[[#This Row],[ROA 2013]]-Table1[[#This Row],[ROA 2012]]), "x")</f>
        <v>x</v>
      </c>
      <c r="BB331" s="3" t="str">
        <f xml:space="preserve"> IFERROR(ABS(Table1[[#This Row],[ROA 2014]]-Table1[[#This Row],[ROA 2013]]), "x")</f>
        <v>x</v>
      </c>
      <c r="BC331" s="3" t="str">
        <f xml:space="preserve"> IFERROR(ABS(Table1[[#This Row],[ROA 2015]]-Table1[[#This Row],[ROA 2014]]), "x")</f>
        <v>x</v>
      </c>
      <c r="BD331" s="3" t="str">
        <f xml:space="preserve"> IFERROR(ABS(Table1[[#This Row],[ROA 2016]]-Table1[[#This Row],[ROA 2015]]), "x")</f>
        <v>x</v>
      </c>
      <c r="BE331" s="3">
        <f xml:space="preserve"> IFERROR(ABS(Table1[[#This Row],[ROA 2017]]-Table1[[#This Row],[ROA 2016]]), "x")</f>
        <v>0.31365396277464197</v>
      </c>
      <c r="BF331" s="3">
        <f xml:space="preserve"> IFERROR(ABS(Table1[[#This Row],[ROA 2018]]-Table1[[#This Row],[ROA 2017]]), "x")</f>
        <v>1.9130460249820569E-2</v>
      </c>
      <c r="BG331" s="3">
        <f xml:space="preserve"> IFERROR(ABS(Table1[[#This Row],[ROA 2019]]-Table1[[#This Row],[ROA 2018]]), "x")</f>
        <v>6.1364760473728297E-2</v>
      </c>
      <c r="BH331" s="3">
        <f xml:space="preserve"> IFERROR(ABS(Table1[[#This Row],[ROA 2020]]-Table1[[#This Row],[ROA 2019]]), "x")</f>
        <v>0.12442071726016468</v>
      </c>
      <c r="BI331" s="3">
        <f xml:space="preserve"> IFERROR(ABS(Table1[[#This Row],[ROA 2021]]-Table1[[#This Row],[ROA 2020]]), "x")</f>
        <v>2.0783208352499083E-2</v>
      </c>
      <c r="BJ331" s="3">
        <f xml:space="preserve"> IFERROR(AVERAGE(Table1[[#This Row],[ROA 2013-2012]:[ROA 2021-2020]]), "x")</f>
        <v>0.10787062182217091</v>
      </c>
      <c r="BK331" s="3">
        <f>IFERROR(AVERAGE(Table1[[#This Row],[ROA 2012]:[ROA 2021]]), "x")</f>
        <v>0.48395341681852422</v>
      </c>
      <c r="BN331" s="1">
        <f>SUM(Table1[[#This Row],[B/M Rank]:[ROA Rank]])</f>
        <v>0</v>
      </c>
    </row>
    <row r="332" spans="1:66" x14ac:dyDescent="0.25">
      <c r="A332" s="1" t="s">
        <v>845</v>
      </c>
      <c r="B332" s="1" t="s">
        <v>846</v>
      </c>
      <c r="C332" s="1" t="s">
        <v>147</v>
      </c>
      <c r="D332" s="1" t="s">
        <v>116</v>
      </c>
      <c r="E332" s="1" t="s">
        <v>102</v>
      </c>
      <c r="F332" s="1">
        <v>3330</v>
      </c>
      <c r="G332" s="19"/>
      <c r="H332" s="19"/>
      <c r="I332" s="19"/>
      <c r="J332" s="19"/>
      <c r="K332" s="1"/>
      <c r="L332" s="19"/>
      <c r="M332" s="1">
        <v>2012</v>
      </c>
      <c r="N332" s="1">
        <v>385.9</v>
      </c>
      <c r="O332" s="1">
        <v>438.5</v>
      </c>
      <c r="P332" s="1">
        <v>520.20000000000005</v>
      </c>
      <c r="Q332" s="1">
        <v>698</v>
      </c>
      <c r="R332" s="1">
        <v>766.5</v>
      </c>
      <c r="S332" s="1">
        <v>754.3</v>
      </c>
      <c r="T332" s="1">
        <v>725.9</v>
      </c>
      <c r="U332" s="1">
        <v>677</v>
      </c>
      <c r="V332" s="1">
        <v>504.1</v>
      </c>
      <c r="W332" s="1">
        <v>696.7</v>
      </c>
      <c r="X332" s="1">
        <v>713.7</v>
      </c>
      <c r="Z332" s="3">
        <f xml:space="preserve"> IFERROR(AVEDEV(Table1[[#This Row],[GP 2012]:[GP 2021]]) / Table1[[#This Row],[Avg GP]], "x")</f>
        <v>0.20046375119586196</v>
      </c>
      <c r="AA332" s="2">
        <f xml:space="preserve"> IFERROR(AVERAGE(Table1[[#This Row],[GP 2012]:[GP 2021]]), "x")</f>
        <v>616.70999999999992</v>
      </c>
      <c r="AB332" s="11">
        <f>Table1[Equity]/Table1[Market Capital]</f>
        <v>0.4252552552552552</v>
      </c>
      <c r="AC332" s="15">
        <v>1137.4000000000001</v>
      </c>
      <c r="AD332" s="15">
        <v>1377.1</v>
      </c>
      <c r="AE332" s="15">
        <v>1979.5</v>
      </c>
      <c r="AF332" s="15">
        <v>2381.6999999999998</v>
      </c>
      <c r="AG332" s="15">
        <v>2543.9</v>
      </c>
      <c r="AH332" s="15">
        <v>2640.1</v>
      </c>
      <c r="AI332" s="15">
        <v>3352.5</v>
      </c>
      <c r="AJ332" s="15">
        <v>3426.6</v>
      </c>
      <c r="AK332" s="15">
        <v>3116.5</v>
      </c>
      <c r="AL332" s="15">
        <v>3709.1</v>
      </c>
      <c r="AM332" s="15">
        <v>3812.2</v>
      </c>
      <c r="AN332" s="15">
        <v>1416.1</v>
      </c>
      <c r="AO332" s="3">
        <f xml:space="preserve"> IFERROR(Table1[[#This Row],[GP 2012]]/Table1[[#This Row],[Total Assets 2012]], "x")</f>
        <v>0.3392825742922454</v>
      </c>
      <c r="AP332" s="3">
        <f xml:space="preserve"> IFERROR(Table1[[#This Row],[GP 2013]]/Table1[[#This Row],[Total Assets 2013]], "x")</f>
        <v>0.31842277249291995</v>
      </c>
      <c r="AQ332" s="3">
        <f xml:space="preserve"> IFERROR(Table1[[#This Row],[GP 2014]]/Table1[[#This Row],[Total Assets 2014]], "x")</f>
        <v>0.26279363475625162</v>
      </c>
      <c r="AR332" s="3">
        <f xml:space="preserve"> IFERROR(Table1[[#This Row],[GP 2015]]/Table1[[#This Row],[Total Assets 2015]], "x")</f>
        <v>0.29306797665533024</v>
      </c>
      <c r="AS332" s="3">
        <f xml:space="preserve"> IFERROR(Table1[[#This Row],[GP 2016]]/Table1[[#This Row],[Total Assets 2016]], "x")</f>
        <v>0.30130901371909274</v>
      </c>
      <c r="AT332" s="3">
        <f xml:space="preserve"> IFERROR(Table1[[#This Row],[GP 2017]]/Table1[[#This Row],[Total Assets 2017]], "x")</f>
        <v>0.28570887466383849</v>
      </c>
      <c r="AU332" s="3">
        <f xml:space="preserve"> IFERROR(Table1[[#This Row],[GP 2018]]/Table1[[#This Row],[Total Assets 2018]], "x")</f>
        <v>0.21652498135719611</v>
      </c>
      <c r="AV332" s="3">
        <f xml:space="preserve"> IFERROR(Table1[[#This Row],[GP 2019]]/Table1[[#This Row],[Total Assets 2019]], "x")</f>
        <v>0.19757193719722174</v>
      </c>
      <c r="AW332" s="3">
        <f xml:space="preserve"> IFERROR(Table1[[#This Row],[GP 2020]]/Table1[[#This Row],[Total Assets 2020]], "x")</f>
        <v>0.16175196534574043</v>
      </c>
      <c r="AX332" s="3">
        <f xml:space="preserve"> IFERROR(Table1[[#This Row],[GP 2021]]/Table1[[#This Row],[Total Assets 2021]], "x")</f>
        <v>0.1878353239330296</v>
      </c>
      <c r="AY332" s="3">
        <f xml:space="preserve"> IFERROR(Table1[[#This Row],[GP TTM]]/Table1[[#This Row],[Total Assets TTM]], "x")</f>
        <v>0.18721473165101518</v>
      </c>
      <c r="BA332" s="3">
        <f xml:space="preserve"> IFERROR(ABS(Table1[[#This Row],[ROA 2013]]-Table1[[#This Row],[ROA 2012]]), "x")</f>
        <v>2.085980179932545E-2</v>
      </c>
      <c r="BB332" s="3">
        <f xml:space="preserve"> IFERROR(ABS(Table1[[#This Row],[ROA 2014]]-Table1[[#This Row],[ROA 2013]]), "x")</f>
        <v>5.5629137736668333E-2</v>
      </c>
      <c r="BC332" s="3">
        <f xml:space="preserve"> IFERROR(ABS(Table1[[#This Row],[ROA 2015]]-Table1[[#This Row],[ROA 2014]]), "x")</f>
        <v>3.0274341899078627E-2</v>
      </c>
      <c r="BD332" s="3">
        <f xml:space="preserve"> IFERROR(ABS(Table1[[#This Row],[ROA 2016]]-Table1[[#This Row],[ROA 2015]]), "x")</f>
        <v>8.2410370637625019E-3</v>
      </c>
      <c r="BE332" s="3">
        <f xml:space="preserve"> IFERROR(ABS(Table1[[#This Row],[ROA 2017]]-Table1[[#This Row],[ROA 2016]]), "x")</f>
        <v>1.5600139055254258E-2</v>
      </c>
      <c r="BF332" s="3">
        <f xml:space="preserve"> IFERROR(ABS(Table1[[#This Row],[ROA 2018]]-Table1[[#This Row],[ROA 2017]]), "x")</f>
        <v>6.9183893306642374E-2</v>
      </c>
      <c r="BG332" s="3">
        <f xml:space="preserve"> IFERROR(ABS(Table1[[#This Row],[ROA 2019]]-Table1[[#This Row],[ROA 2018]]), "x")</f>
        <v>1.8953044159974369E-2</v>
      </c>
      <c r="BH332" s="3">
        <f xml:space="preserve"> IFERROR(ABS(Table1[[#This Row],[ROA 2020]]-Table1[[#This Row],[ROA 2019]]), "x")</f>
        <v>3.5819971851481308E-2</v>
      </c>
      <c r="BI332" s="3">
        <f xml:space="preserve"> IFERROR(ABS(Table1[[#This Row],[ROA 2021]]-Table1[[#This Row],[ROA 2020]]), "x")</f>
        <v>2.6083358587289163E-2</v>
      </c>
      <c r="BJ332" s="3">
        <f xml:space="preserve"> IFERROR(AVERAGE(Table1[[#This Row],[ROA 2013-2012]:[ROA 2021-2020]]), "x")</f>
        <v>3.1182747273275153E-2</v>
      </c>
      <c r="BK332" s="3">
        <f>IFERROR(AVERAGE(Table1[[#This Row],[ROA 2012]:[ROA 2021]]), "x")</f>
        <v>0.2564269054412866</v>
      </c>
      <c r="BN332" s="1">
        <f>SUM(Table1[[#This Row],[B/M Rank]:[ROA Rank]])</f>
        <v>0</v>
      </c>
    </row>
    <row r="333" spans="1:66" x14ac:dyDescent="0.25">
      <c r="A333" s="1" t="s">
        <v>930</v>
      </c>
      <c r="B333" s="1" t="s">
        <v>931</v>
      </c>
      <c r="C333" s="1" t="s">
        <v>567</v>
      </c>
      <c r="D333" s="1" t="s">
        <v>103</v>
      </c>
      <c r="E333" s="1" t="s">
        <v>102</v>
      </c>
      <c r="F333" s="1">
        <v>3360</v>
      </c>
      <c r="G333" s="19"/>
      <c r="H333" s="19"/>
      <c r="I333" s="19"/>
      <c r="J333" s="19"/>
      <c r="K333" s="1"/>
      <c r="L333" s="19"/>
      <c r="M333" s="1">
        <v>2012</v>
      </c>
      <c r="N333" s="15">
        <v>4278.7</v>
      </c>
      <c r="O333" s="15">
        <v>4306.3</v>
      </c>
      <c r="P333" s="15">
        <v>3727.6</v>
      </c>
      <c r="Q333" s="15">
        <v>3701</v>
      </c>
      <c r="R333" s="15">
        <v>3874.2</v>
      </c>
      <c r="S333" s="15">
        <v>4804.6000000000004</v>
      </c>
      <c r="T333" s="15">
        <v>5058.6000000000004</v>
      </c>
      <c r="U333" s="15">
        <v>5262.4</v>
      </c>
      <c r="V333" s="15">
        <v>4421</v>
      </c>
      <c r="W333" s="15">
        <v>5316</v>
      </c>
      <c r="X333" s="15">
        <v>5703</v>
      </c>
      <c r="Z333" s="3">
        <f xml:space="preserve"> IFERROR(AVEDEV(Table1[[#This Row],[GP 2012]:[GP 2021]]) / Table1[[#This Row],[Avg GP]], "x")</f>
        <v>0.11358289534842149</v>
      </c>
      <c r="AA333" s="2">
        <f xml:space="preserve"> IFERROR(AVERAGE(Table1[[#This Row],[GP 2012]:[GP 2021]]), "x")</f>
        <v>4475.04</v>
      </c>
      <c r="AB333" s="11">
        <f>Table1[Equity]/Table1[Market Capital]</f>
        <v>4.7059523809523807</v>
      </c>
      <c r="AC333" s="15">
        <v>136116</v>
      </c>
      <c r="AD333" s="15">
        <v>130639.8</v>
      </c>
      <c r="AE333" s="15">
        <v>121499.8</v>
      </c>
      <c r="AF333" s="15">
        <v>114426.6</v>
      </c>
      <c r="AG333" s="15">
        <v>111863.8</v>
      </c>
      <c r="AH333" s="15">
        <v>135146.29999999999</v>
      </c>
      <c r="AI333" s="15">
        <v>140115.20000000001</v>
      </c>
      <c r="AJ333" s="15">
        <v>152199.5</v>
      </c>
      <c r="AK333" s="15">
        <v>165959</v>
      </c>
      <c r="AL333" s="15">
        <v>192101</v>
      </c>
      <c r="AM333" s="15">
        <v>192624</v>
      </c>
      <c r="AN333" s="15">
        <v>15812</v>
      </c>
      <c r="AO333" s="3">
        <f xml:space="preserve"> IFERROR(Table1[[#This Row],[GP 2012]]/Table1[[#This Row],[Total Assets 2012]], "x")</f>
        <v>3.143421787299068E-2</v>
      </c>
      <c r="AP333" s="3">
        <f xml:space="preserve"> IFERROR(Table1[[#This Row],[GP 2013]]/Table1[[#This Row],[Total Assets 2013]], "x")</f>
        <v>3.2963155179355753E-2</v>
      </c>
      <c r="AQ333" s="3">
        <f xml:space="preserve"> IFERROR(Table1[[#This Row],[GP 2014]]/Table1[[#This Row],[Total Assets 2014]], "x")</f>
        <v>3.0679885892816283E-2</v>
      </c>
      <c r="AR333" s="3">
        <f xml:space="preserve"> IFERROR(Table1[[#This Row],[GP 2015]]/Table1[[#This Row],[Total Assets 2015]], "x")</f>
        <v>3.2343878084291587E-2</v>
      </c>
      <c r="AS333" s="3">
        <f xml:space="preserve"> IFERROR(Table1[[#This Row],[GP 2016]]/Table1[[#This Row],[Total Assets 2016]], "x")</f>
        <v>3.4633187858806869E-2</v>
      </c>
      <c r="AT333" s="3">
        <f xml:space="preserve"> IFERROR(Table1[[#This Row],[GP 2017]]/Table1[[#This Row],[Total Assets 2017]], "x")</f>
        <v>3.5551102767889323E-2</v>
      </c>
      <c r="AU333" s="3">
        <f xml:space="preserve"> IFERROR(Table1[[#This Row],[GP 2018]]/Table1[[#This Row],[Total Assets 2018]], "x")</f>
        <v>3.6103149408486732E-2</v>
      </c>
      <c r="AV333" s="3">
        <f xml:space="preserve"> IFERROR(Table1[[#This Row],[GP 2019]]/Table1[[#This Row],[Total Assets 2019]], "x")</f>
        <v>3.4575672061997575E-2</v>
      </c>
      <c r="AW333" s="3">
        <f xml:space="preserve"> IFERROR(Table1[[#This Row],[GP 2020]]/Table1[[#This Row],[Total Assets 2020]], "x")</f>
        <v>2.6639109659614725E-2</v>
      </c>
      <c r="AX333" s="3">
        <f xml:space="preserve"> IFERROR(Table1[[#This Row],[GP 2021]]/Table1[[#This Row],[Total Assets 2021]], "x")</f>
        <v>2.7672942879006356E-2</v>
      </c>
      <c r="AY333" s="3">
        <f xml:space="preserve"> IFERROR(Table1[[#This Row],[GP TTM]]/Table1[[#This Row],[Total Assets TTM]], "x")</f>
        <v>2.960690256665836E-2</v>
      </c>
      <c r="BA333" s="3">
        <f xml:space="preserve"> IFERROR(ABS(Table1[[#This Row],[ROA 2013]]-Table1[[#This Row],[ROA 2012]]), "x")</f>
        <v>1.5289373063650732E-3</v>
      </c>
      <c r="BB333" s="3">
        <f xml:space="preserve"> IFERROR(ABS(Table1[[#This Row],[ROA 2014]]-Table1[[#This Row],[ROA 2013]]), "x")</f>
        <v>2.2832692865394702E-3</v>
      </c>
      <c r="BC333" s="3">
        <f xml:space="preserve"> IFERROR(ABS(Table1[[#This Row],[ROA 2015]]-Table1[[#This Row],[ROA 2014]]), "x")</f>
        <v>1.6639921914753039E-3</v>
      </c>
      <c r="BD333" s="3">
        <f xml:space="preserve"> IFERROR(ABS(Table1[[#This Row],[ROA 2016]]-Table1[[#This Row],[ROA 2015]]), "x")</f>
        <v>2.2893097745152816E-3</v>
      </c>
      <c r="BE333" s="3">
        <f xml:space="preserve"> IFERROR(ABS(Table1[[#This Row],[ROA 2017]]-Table1[[#This Row],[ROA 2016]]), "x")</f>
        <v>9.1791490908245399E-4</v>
      </c>
      <c r="BF333" s="3">
        <f xml:space="preserve"> IFERROR(ABS(Table1[[#This Row],[ROA 2018]]-Table1[[#This Row],[ROA 2017]]), "x")</f>
        <v>5.5204664059740893E-4</v>
      </c>
      <c r="BG333" s="3">
        <f xml:space="preserve"> IFERROR(ABS(Table1[[#This Row],[ROA 2019]]-Table1[[#This Row],[ROA 2018]]), "x")</f>
        <v>1.5274773464891561E-3</v>
      </c>
      <c r="BH333" s="3">
        <f xml:space="preserve"> IFERROR(ABS(Table1[[#This Row],[ROA 2020]]-Table1[[#This Row],[ROA 2019]]), "x")</f>
        <v>7.9365624023828504E-3</v>
      </c>
      <c r="BI333" s="3">
        <f xml:space="preserve"> IFERROR(ABS(Table1[[#This Row],[ROA 2021]]-Table1[[#This Row],[ROA 2020]]), "x")</f>
        <v>1.0338332193916312E-3</v>
      </c>
      <c r="BJ333" s="3">
        <f xml:space="preserve"> IFERROR(AVERAGE(Table1[[#This Row],[ROA 2013-2012]:[ROA 2021-2020]]), "x")</f>
        <v>2.1925936752042923E-3</v>
      </c>
      <c r="BK333" s="3">
        <f>IFERROR(AVERAGE(Table1[[#This Row],[ROA 2012]:[ROA 2021]]), "x")</f>
        <v>3.2259630166525596E-2</v>
      </c>
      <c r="BN333" s="1">
        <f>SUM(Table1[[#This Row],[B/M Rank]:[ROA Rank]])</f>
        <v>0</v>
      </c>
    </row>
    <row r="334" spans="1:66" x14ac:dyDescent="0.25">
      <c r="A334" s="1" t="s">
        <v>670</v>
      </c>
      <c r="B334" s="1" t="s">
        <v>671</v>
      </c>
      <c r="C334" s="1" t="s">
        <v>567</v>
      </c>
      <c r="D334" s="1" t="s">
        <v>103</v>
      </c>
      <c r="E334" s="1" t="s">
        <v>102</v>
      </c>
      <c r="F334" s="1">
        <v>3440</v>
      </c>
      <c r="G334" s="19"/>
      <c r="H334" s="19"/>
      <c r="I334" s="19"/>
      <c r="J334" s="19"/>
      <c r="K334" s="1"/>
      <c r="L334" s="19"/>
      <c r="M334" s="1">
        <v>2012</v>
      </c>
      <c r="N334" s="1">
        <v>782.7</v>
      </c>
      <c r="O334" s="1">
        <v>903.6</v>
      </c>
      <c r="P334" s="1">
        <v>821.5</v>
      </c>
      <c r="Q334" s="1">
        <v>890.7</v>
      </c>
      <c r="R334" s="1">
        <v>816.2</v>
      </c>
      <c r="S334" s="1">
        <v>847.8</v>
      </c>
      <c r="T334" s="15">
        <v>1068.5999999999999</v>
      </c>
      <c r="U334" s="15">
        <v>1121.8</v>
      </c>
      <c r="V334" s="1">
        <v>903</v>
      </c>
      <c r="W334" s="15">
        <v>1010.3</v>
      </c>
      <c r="X334" s="15">
        <v>1043.7</v>
      </c>
      <c r="Z334" s="3">
        <f xml:space="preserve"> IFERROR(AVEDEV(Table1[[#This Row],[GP 2012]:[GP 2021]]) / Table1[[#This Row],[Avg GP]], "x")</f>
        <v>9.8370098841395567E-2</v>
      </c>
      <c r="AA334" s="2">
        <f xml:space="preserve"> IFERROR(AVERAGE(Table1[[#This Row],[GP 2012]:[GP 2021]]), "x")</f>
        <v>916.62000000000012</v>
      </c>
      <c r="AB334" s="11">
        <f>Table1[Equity]/Table1[Market Capital]</f>
        <v>1.2212209302325581</v>
      </c>
      <c r="AC334" s="15">
        <v>41265</v>
      </c>
      <c r="AD334" s="15">
        <v>36402</v>
      </c>
      <c r="AE334" s="15">
        <v>34651</v>
      </c>
      <c r="AF334" s="15">
        <v>35708</v>
      </c>
      <c r="AG334" s="15">
        <v>39761</v>
      </c>
      <c r="AH334" s="15">
        <v>46056</v>
      </c>
      <c r="AI334" s="15">
        <v>44698</v>
      </c>
      <c r="AJ334" s="15">
        <v>45662</v>
      </c>
      <c r="AK334" s="15">
        <v>53122</v>
      </c>
      <c r="AL334" s="15">
        <v>56325</v>
      </c>
      <c r="AM334" s="15">
        <v>54475</v>
      </c>
      <c r="AN334" s="15">
        <v>4201</v>
      </c>
      <c r="AO334" s="3">
        <f xml:space="preserve"> IFERROR(Table1[[#This Row],[GP 2012]]/Table1[[#This Row],[Total Assets 2012]], "x")</f>
        <v>1.8967648127953471E-2</v>
      </c>
      <c r="AP334" s="3">
        <f xml:space="preserve"> IFERROR(Table1[[#This Row],[GP 2013]]/Table1[[#This Row],[Total Assets 2013]], "x")</f>
        <v>2.4822811933410252E-2</v>
      </c>
      <c r="AQ334" s="3">
        <f xml:space="preserve"> IFERROR(Table1[[#This Row],[GP 2014]]/Table1[[#This Row],[Total Assets 2014]], "x")</f>
        <v>2.3707829499870135E-2</v>
      </c>
      <c r="AR334" s="3">
        <f xml:space="preserve"> IFERROR(Table1[[#This Row],[GP 2015]]/Table1[[#This Row],[Total Assets 2015]], "x")</f>
        <v>2.4943990142265039E-2</v>
      </c>
      <c r="AS334" s="3">
        <f xml:space="preserve"> IFERROR(Table1[[#This Row],[GP 2016]]/Table1[[#This Row],[Total Assets 2016]], "x")</f>
        <v>2.0527652725032066E-2</v>
      </c>
      <c r="AT334" s="3">
        <f xml:space="preserve"> IFERROR(Table1[[#This Row],[GP 2017]]/Table1[[#This Row],[Total Assets 2017]], "x")</f>
        <v>1.8408025013027619E-2</v>
      </c>
      <c r="AU334" s="3">
        <f xml:space="preserve"> IFERROR(Table1[[#This Row],[GP 2018]]/Table1[[#This Row],[Total Assets 2018]], "x")</f>
        <v>2.3907109937804823E-2</v>
      </c>
      <c r="AV334" s="3">
        <f xml:space="preserve"> IFERROR(Table1[[#This Row],[GP 2019]]/Table1[[#This Row],[Total Assets 2019]], "x")</f>
        <v>2.4567474048442905E-2</v>
      </c>
      <c r="AW334" s="3">
        <f xml:space="preserve"> IFERROR(Table1[[#This Row],[GP 2020]]/Table1[[#This Row],[Total Assets 2020]], "x")</f>
        <v>1.6998606980158881E-2</v>
      </c>
      <c r="AX334" s="3">
        <f xml:space="preserve"> IFERROR(Table1[[#This Row],[GP 2021]]/Table1[[#This Row],[Total Assets 2021]], "x")</f>
        <v>1.7936972924988904E-2</v>
      </c>
      <c r="AY334" s="3">
        <f xml:space="preserve"> IFERROR(Table1[[#This Row],[GP TTM]]/Table1[[#This Row],[Total Assets TTM]], "x")</f>
        <v>1.9159247361174851E-2</v>
      </c>
      <c r="BA334" s="3">
        <f xml:space="preserve"> IFERROR(ABS(Table1[[#This Row],[ROA 2013]]-Table1[[#This Row],[ROA 2012]]), "x")</f>
        <v>5.8551638054567812E-3</v>
      </c>
      <c r="BB334" s="3">
        <f xml:space="preserve"> IFERROR(ABS(Table1[[#This Row],[ROA 2014]]-Table1[[#This Row],[ROA 2013]]), "x")</f>
        <v>1.1149824335401175E-3</v>
      </c>
      <c r="BC334" s="3">
        <f xml:space="preserve"> IFERROR(ABS(Table1[[#This Row],[ROA 2015]]-Table1[[#This Row],[ROA 2014]]), "x")</f>
        <v>1.2361606423949047E-3</v>
      </c>
      <c r="BD334" s="3">
        <f xml:space="preserve"> IFERROR(ABS(Table1[[#This Row],[ROA 2016]]-Table1[[#This Row],[ROA 2015]]), "x")</f>
        <v>4.4163374172329732E-3</v>
      </c>
      <c r="BE334" s="3">
        <f xml:space="preserve"> IFERROR(ABS(Table1[[#This Row],[ROA 2017]]-Table1[[#This Row],[ROA 2016]]), "x")</f>
        <v>2.1196277120044474E-3</v>
      </c>
      <c r="BF334" s="3">
        <f xml:space="preserve"> IFERROR(ABS(Table1[[#This Row],[ROA 2018]]-Table1[[#This Row],[ROA 2017]]), "x")</f>
        <v>5.499084924777204E-3</v>
      </c>
      <c r="BG334" s="3">
        <f xml:space="preserve"> IFERROR(ABS(Table1[[#This Row],[ROA 2019]]-Table1[[#This Row],[ROA 2018]]), "x")</f>
        <v>6.6036411063808212E-4</v>
      </c>
      <c r="BH334" s="3">
        <f xml:space="preserve"> IFERROR(ABS(Table1[[#This Row],[ROA 2020]]-Table1[[#This Row],[ROA 2019]]), "x")</f>
        <v>7.5688670682840242E-3</v>
      </c>
      <c r="BI334" s="3">
        <f xml:space="preserve"> IFERROR(ABS(Table1[[#This Row],[ROA 2021]]-Table1[[#This Row],[ROA 2020]]), "x")</f>
        <v>9.3836594483002328E-4</v>
      </c>
      <c r="BJ334" s="3">
        <f xml:space="preserve"> IFERROR(AVERAGE(Table1[[#This Row],[ROA 2013-2012]:[ROA 2021-2020]]), "x")</f>
        <v>3.2676615621287288E-3</v>
      </c>
      <c r="BK334" s="3">
        <f>IFERROR(AVERAGE(Table1[[#This Row],[ROA 2012]:[ROA 2021]]), "x")</f>
        <v>2.1478812133295409E-2</v>
      </c>
      <c r="BN334" s="1">
        <f>SUM(Table1[[#This Row],[B/M Rank]:[ROA Rank]])</f>
        <v>0</v>
      </c>
    </row>
    <row r="335" spans="1:66" x14ac:dyDescent="0.25">
      <c r="A335" s="1" t="s">
        <v>368</v>
      </c>
      <c r="B335" s="1" t="s">
        <v>369</v>
      </c>
      <c r="C335" s="1" t="s">
        <v>268</v>
      </c>
      <c r="D335" s="1" t="s">
        <v>130</v>
      </c>
      <c r="E335" s="1" t="s">
        <v>102</v>
      </c>
      <c r="F335" s="1">
        <v>3450</v>
      </c>
      <c r="G335" s="19"/>
      <c r="H335" s="19"/>
      <c r="I335" s="19"/>
      <c r="J335" s="19"/>
      <c r="K335" s="1"/>
      <c r="L335" s="19"/>
      <c r="M335" s="1">
        <v>2012</v>
      </c>
      <c r="N335" s="1">
        <v>222.9</v>
      </c>
      <c r="O335" s="1">
        <v>230</v>
      </c>
      <c r="P335" s="1">
        <v>293.60000000000002</v>
      </c>
      <c r="Q335" s="1">
        <v>363.6</v>
      </c>
      <c r="R335" s="1">
        <v>435.7</v>
      </c>
      <c r="S335" s="1">
        <v>402.7</v>
      </c>
      <c r="T335" s="1">
        <v>466</v>
      </c>
      <c r="U335" s="1">
        <v>525.79999999999995</v>
      </c>
      <c r="V335" s="1">
        <v>286.2</v>
      </c>
      <c r="W335" s="1">
        <v>411.7</v>
      </c>
      <c r="X335" s="1">
        <v>466.9</v>
      </c>
      <c r="Z335" s="3">
        <f xml:space="preserve"> IFERROR(AVEDEV(Table1[[#This Row],[GP 2012]:[GP 2021]]) / Table1[[#This Row],[Avg GP]], "x")</f>
        <v>0.23242262657358032</v>
      </c>
      <c r="AA335" s="2">
        <f xml:space="preserve"> IFERROR(AVERAGE(Table1[[#This Row],[GP 2012]:[GP 2021]]), "x")</f>
        <v>363.82</v>
      </c>
      <c r="AB335" s="11">
        <f>Table1[Equity]/Table1[Market Capital]</f>
        <v>0.68307246376811592</v>
      </c>
      <c r="AC335" s="15">
        <v>2234.9</v>
      </c>
      <c r="AD335" s="15">
        <v>2376.1999999999998</v>
      </c>
      <c r="AE335" s="15">
        <v>3045.4</v>
      </c>
      <c r="AF335" s="15">
        <v>3883.1</v>
      </c>
      <c r="AG335" s="15">
        <v>4622.3</v>
      </c>
      <c r="AH335" s="15">
        <v>5160.6000000000004</v>
      </c>
      <c r="AI335" s="15">
        <v>5352.1</v>
      </c>
      <c r="AJ335" s="15">
        <v>5863.9</v>
      </c>
      <c r="AK335" s="15">
        <v>5488</v>
      </c>
      <c r="AL335" s="15">
        <v>5096.8999999999996</v>
      </c>
      <c r="AM335" s="15">
        <v>5259</v>
      </c>
      <c r="AN335" s="15">
        <v>2356.6</v>
      </c>
      <c r="AO335" s="3">
        <f xml:space="preserve"> IFERROR(Table1[[#This Row],[GP 2012]]/Table1[[#This Row],[Total Assets 2012]], "x")</f>
        <v>9.9736006085283463E-2</v>
      </c>
      <c r="AP335" s="3">
        <f xml:space="preserve"> IFERROR(Table1[[#This Row],[GP 2013]]/Table1[[#This Row],[Total Assets 2013]], "x")</f>
        <v>9.6793199225654408E-2</v>
      </c>
      <c r="AQ335" s="3">
        <f xml:space="preserve"> IFERROR(Table1[[#This Row],[GP 2014]]/Table1[[#This Row],[Total Assets 2014]], "x")</f>
        <v>9.6407696854272015E-2</v>
      </c>
      <c r="AR335" s="3">
        <f xml:space="preserve"> IFERROR(Table1[[#This Row],[GP 2015]]/Table1[[#This Row],[Total Assets 2015]], "x")</f>
        <v>9.3636527516674825E-2</v>
      </c>
      <c r="AS335" s="3">
        <f xml:space="preserve"> IFERROR(Table1[[#This Row],[GP 2016]]/Table1[[#This Row],[Total Assets 2016]], "x")</f>
        <v>9.4260433117711956E-2</v>
      </c>
      <c r="AT335" s="3">
        <f xml:space="preserve"> IFERROR(Table1[[#This Row],[GP 2017]]/Table1[[#This Row],[Total Assets 2017]], "x")</f>
        <v>7.8033561988916006E-2</v>
      </c>
      <c r="AU335" s="3">
        <f xml:space="preserve"> IFERROR(Table1[[#This Row],[GP 2018]]/Table1[[#This Row],[Total Assets 2018]], "x")</f>
        <v>8.7068627267801416E-2</v>
      </c>
      <c r="AV335" s="3">
        <f xml:space="preserve"> IFERROR(Table1[[#This Row],[GP 2019]]/Table1[[#This Row],[Total Assets 2019]], "x")</f>
        <v>8.9667286277051103E-2</v>
      </c>
      <c r="AW335" s="3">
        <f xml:space="preserve"> IFERROR(Table1[[#This Row],[GP 2020]]/Table1[[#This Row],[Total Assets 2020]], "x")</f>
        <v>5.2150145772594747E-2</v>
      </c>
      <c r="AX335" s="3">
        <f xml:space="preserve"> IFERROR(Table1[[#This Row],[GP 2021]]/Table1[[#This Row],[Total Assets 2021]], "x")</f>
        <v>8.0774588475347769E-2</v>
      </c>
      <c r="AY335" s="3">
        <f xml:space="preserve"> IFERROR(Table1[[#This Row],[GP TTM]]/Table1[[#This Row],[Total Assets TTM]], "x")</f>
        <v>8.8781137098307664E-2</v>
      </c>
      <c r="BA335" s="3">
        <f xml:space="preserve"> IFERROR(ABS(Table1[[#This Row],[ROA 2013]]-Table1[[#This Row],[ROA 2012]]), "x")</f>
        <v>2.9428068596290546E-3</v>
      </c>
      <c r="BB335" s="3">
        <f xml:space="preserve"> IFERROR(ABS(Table1[[#This Row],[ROA 2014]]-Table1[[#This Row],[ROA 2013]]), "x")</f>
        <v>3.8550237138239296E-4</v>
      </c>
      <c r="BC335" s="3">
        <f xml:space="preserve"> IFERROR(ABS(Table1[[#This Row],[ROA 2015]]-Table1[[#This Row],[ROA 2014]]), "x")</f>
        <v>2.7711693375971902E-3</v>
      </c>
      <c r="BD335" s="3">
        <f xml:space="preserve"> IFERROR(ABS(Table1[[#This Row],[ROA 2016]]-Table1[[#This Row],[ROA 2015]]), "x")</f>
        <v>6.2390560103713077E-4</v>
      </c>
      <c r="BE335" s="3">
        <f xml:space="preserve"> IFERROR(ABS(Table1[[#This Row],[ROA 2017]]-Table1[[#This Row],[ROA 2016]]), "x")</f>
        <v>1.622687112879595E-2</v>
      </c>
      <c r="BF335" s="3">
        <f xml:space="preserve"> IFERROR(ABS(Table1[[#This Row],[ROA 2018]]-Table1[[#This Row],[ROA 2017]]), "x")</f>
        <v>9.0350652788854097E-3</v>
      </c>
      <c r="BG335" s="3">
        <f xml:space="preserve"> IFERROR(ABS(Table1[[#This Row],[ROA 2019]]-Table1[[#This Row],[ROA 2018]]), "x")</f>
        <v>2.5986590092496875E-3</v>
      </c>
      <c r="BH335" s="3">
        <f xml:space="preserve"> IFERROR(ABS(Table1[[#This Row],[ROA 2020]]-Table1[[#This Row],[ROA 2019]]), "x")</f>
        <v>3.7517140504456356E-2</v>
      </c>
      <c r="BI335" s="3">
        <f xml:space="preserve"> IFERROR(ABS(Table1[[#This Row],[ROA 2021]]-Table1[[#This Row],[ROA 2020]]), "x")</f>
        <v>2.8624442702753022E-2</v>
      </c>
      <c r="BJ335" s="3">
        <f xml:space="preserve"> IFERROR(AVERAGE(Table1[[#This Row],[ROA 2013-2012]:[ROA 2021-2020]]), "x")</f>
        <v>1.1191729199309577E-2</v>
      </c>
      <c r="BK335" s="3">
        <f>IFERROR(AVERAGE(Table1[[#This Row],[ROA 2012]:[ROA 2021]]), "x")</f>
        <v>8.6852807258130771E-2</v>
      </c>
      <c r="BN335" s="1">
        <f>SUM(Table1[[#This Row],[B/M Rank]:[ROA Rank]])</f>
        <v>0</v>
      </c>
    </row>
    <row r="336" spans="1:66" x14ac:dyDescent="0.25">
      <c r="A336" s="1" t="s">
        <v>370</v>
      </c>
      <c r="B336" s="1" t="s">
        <v>371</v>
      </c>
      <c r="C336" s="1" t="s">
        <v>233</v>
      </c>
      <c r="D336" s="1" t="s">
        <v>101</v>
      </c>
      <c r="E336" s="1" t="s">
        <v>102</v>
      </c>
      <c r="F336" s="1">
        <v>3460</v>
      </c>
      <c r="G336" s="19"/>
      <c r="H336" s="19"/>
      <c r="I336" s="19"/>
      <c r="J336" s="19"/>
      <c r="K336" s="1"/>
      <c r="L336" s="19"/>
      <c r="M336" s="1">
        <v>2012</v>
      </c>
      <c r="N336" s="1">
        <v>660.7</v>
      </c>
      <c r="O336" s="1">
        <v>684.6</v>
      </c>
      <c r="P336" s="1">
        <v>687.4</v>
      </c>
      <c r="Q336" s="1">
        <v>785</v>
      </c>
      <c r="R336" s="1">
        <v>843</v>
      </c>
      <c r="S336" s="1">
        <v>876</v>
      </c>
      <c r="T336" s="1">
        <v>892</v>
      </c>
      <c r="U336" s="1">
        <v>882</v>
      </c>
      <c r="V336" s="1">
        <v>848</v>
      </c>
      <c r="W336" s="1">
        <v>957</v>
      </c>
      <c r="X336" s="1">
        <v>964</v>
      </c>
      <c r="Z336" s="3">
        <f xml:space="preserve"> IFERROR(AVEDEV(Table1[[#This Row],[GP 2012]:[GP 2021]]) / Table1[[#This Row],[Avg GP]], "x")</f>
        <v>0.10561750680779228</v>
      </c>
      <c r="AA336" s="2">
        <f xml:space="preserve"> IFERROR(AVERAGE(Table1[[#This Row],[GP 2012]:[GP 2021]]), "x")</f>
        <v>811.57</v>
      </c>
      <c r="AB336" s="11">
        <f>Table1[Equity]/Table1[Market Capital]</f>
        <v>0.5332369942196532</v>
      </c>
      <c r="AC336" s="15">
        <v>1108.7</v>
      </c>
      <c r="AD336" s="15">
        <v>1162</v>
      </c>
      <c r="AE336" s="15">
        <v>1276.0999999999999</v>
      </c>
      <c r="AF336" s="15">
        <v>1490</v>
      </c>
      <c r="AG336" s="15">
        <v>1676</v>
      </c>
      <c r="AH336" s="15">
        <v>1751</v>
      </c>
      <c r="AI336" s="15">
        <v>1891</v>
      </c>
      <c r="AJ336" s="15">
        <v>2023</v>
      </c>
      <c r="AK336" s="15">
        <v>2120</v>
      </c>
      <c r="AL336" s="15">
        <v>2311</v>
      </c>
      <c r="AM336" s="15">
        <v>2428</v>
      </c>
      <c r="AN336" s="15">
        <v>1845</v>
      </c>
      <c r="AO336" s="3">
        <f xml:space="preserve"> IFERROR(Table1[[#This Row],[GP 2012]]/Table1[[#This Row],[Total Assets 2012]], "x")</f>
        <v>0.59592315324253631</v>
      </c>
      <c r="AP336" s="3">
        <f xml:space="preserve"> IFERROR(Table1[[#This Row],[GP 2013]]/Table1[[#This Row],[Total Assets 2013]], "x")</f>
        <v>0.58915662650602407</v>
      </c>
      <c r="AQ336" s="3">
        <f xml:space="preserve"> IFERROR(Table1[[#This Row],[GP 2014]]/Table1[[#This Row],[Total Assets 2014]], "x")</f>
        <v>0.53867251782775649</v>
      </c>
      <c r="AR336" s="3">
        <f xml:space="preserve"> IFERROR(Table1[[#This Row],[GP 2015]]/Table1[[#This Row],[Total Assets 2015]], "x")</f>
        <v>0.52684563758389258</v>
      </c>
      <c r="AS336" s="3">
        <f xml:space="preserve"> IFERROR(Table1[[#This Row],[GP 2016]]/Table1[[#This Row],[Total Assets 2016]], "x")</f>
        <v>0.50298329355608595</v>
      </c>
      <c r="AT336" s="3">
        <f xml:space="preserve"> IFERROR(Table1[[#This Row],[GP 2017]]/Table1[[#This Row],[Total Assets 2017]], "x")</f>
        <v>0.50028555111364936</v>
      </c>
      <c r="AU336" s="3">
        <f xml:space="preserve"> IFERROR(Table1[[#This Row],[GP 2018]]/Table1[[#This Row],[Total Assets 2018]], "x")</f>
        <v>0.47170809095716554</v>
      </c>
      <c r="AV336" s="3">
        <f xml:space="preserve"> IFERROR(Table1[[#This Row],[GP 2019]]/Table1[[#This Row],[Total Assets 2019]], "x")</f>
        <v>0.43598615916955019</v>
      </c>
      <c r="AW336" s="3">
        <f xml:space="preserve"> IFERROR(Table1[[#This Row],[GP 2020]]/Table1[[#This Row],[Total Assets 2020]], "x")</f>
        <v>0.4</v>
      </c>
      <c r="AX336" s="3">
        <f xml:space="preserve"> IFERROR(Table1[[#This Row],[GP 2021]]/Table1[[#This Row],[Total Assets 2021]], "x")</f>
        <v>0.41410644742535702</v>
      </c>
      <c r="AY336" s="3">
        <f xml:space="preserve"> IFERROR(Table1[[#This Row],[GP TTM]]/Table1[[#This Row],[Total Assets TTM]], "x")</f>
        <v>0.39703459637561778</v>
      </c>
      <c r="BA336" s="3">
        <f xml:space="preserve"> IFERROR(ABS(Table1[[#This Row],[ROA 2013]]-Table1[[#This Row],[ROA 2012]]), "x")</f>
        <v>6.766526736512235E-3</v>
      </c>
      <c r="BB336" s="3">
        <f xml:space="preserve"> IFERROR(ABS(Table1[[#This Row],[ROA 2014]]-Table1[[#This Row],[ROA 2013]]), "x")</f>
        <v>5.0484108678267581E-2</v>
      </c>
      <c r="BC336" s="3">
        <f xml:space="preserve"> IFERROR(ABS(Table1[[#This Row],[ROA 2015]]-Table1[[#This Row],[ROA 2014]]), "x")</f>
        <v>1.1826880243863913E-2</v>
      </c>
      <c r="BD336" s="3">
        <f xml:space="preserve"> IFERROR(ABS(Table1[[#This Row],[ROA 2016]]-Table1[[#This Row],[ROA 2015]]), "x")</f>
        <v>2.3862344027806626E-2</v>
      </c>
      <c r="BE336" s="3">
        <f xml:space="preserve"> IFERROR(ABS(Table1[[#This Row],[ROA 2017]]-Table1[[#This Row],[ROA 2016]]), "x")</f>
        <v>2.6977424424365903E-3</v>
      </c>
      <c r="BF336" s="3">
        <f xml:space="preserve"> IFERROR(ABS(Table1[[#This Row],[ROA 2018]]-Table1[[#This Row],[ROA 2017]]), "x")</f>
        <v>2.8577460156483825E-2</v>
      </c>
      <c r="BG336" s="3">
        <f xml:space="preserve"> IFERROR(ABS(Table1[[#This Row],[ROA 2019]]-Table1[[#This Row],[ROA 2018]]), "x")</f>
        <v>3.5721931787615346E-2</v>
      </c>
      <c r="BH336" s="3">
        <f xml:space="preserve"> IFERROR(ABS(Table1[[#This Row],[ROA 2020]]-Table1[[#This Row],[ROA 2019]]), "x")</f>
        <v>3.5986159169550169E-2</v>
      </c>
      <c r="BI336" s="3">
        <f xml:space="preserve"> IFERROR(ABS(Table1[[#This Row],[ROA 2021]]-Table1[[#This Row],[ROA 2020]]), "x")</f>
        <v>1.4106447425356994E-2</v>
      </c>
      <c r="BJ336" s="3">
        <f xml:space="preserve"> IFERROR(AVERAGE(Table1[[#This Row],[ROA 2013-2012]:[ROA 2021-2020]]), "x")</f>
        <v>2.3336622296432588E-2</v>
      </c>
      <c r="BK336" s="3">
        <f>IFERROR(AVERAGE(Table1[[#This Row],[ROA 2012]:[ROA 2021]]), "x")</f>
        <v>0.4975667477382017</v>
      </c>
      <c r="BN336" s="1">
        <f>SUM(Table1[[#This Row],[B/M Rank]:[ROA Rank]])</f>
        <v>0</v>
      </c>
    </row>
    <row r="337" spans="1:66" x14ac:dyDescent="0.25">
      <c r="A337" s="1" t="s">
        <v>372</v>
      </c>
      <c r="B337" s="1" t="s">
        <v>373</v>
      </c>
      <c r="C337" s="1" t="s">
        <v>374</v>
      </c>
      <c r="D337" s="1" t="s">
        <v>106</v>
      </c>
      <c r="E337" s="1" t="s">
        <v>102</v>
      </c>
      <c r="F337" s="1">
        <v>3490</v>
      </c>
      <c r="G337" s="19"/>
      <c r="H337" s="19"/>
      <c r="I337" s="19"/>
      <c r="J337" s="19"/>
      <c r="K337" s="1"/>
      <c r="L337" s="19"/>
      <c r="M337" s="1">
        <v>2012</v>
      </c>
      <c r="N337" s="15">
        <v>1444.1</v>
      </c>
      <c r="O337" s="15">
        <v>1579.5</v>
      </c>
      <c r="P337" s="15">
        <v>1699.1</v>
      </c>
      <c r="Q337" s="15">
        <v>1852.8</v>
      </c>
      <c r="R337" s="15">
        <v>1777.5</v>
      </c>
      <c r="S337" s="15">
        <v>1808.3</v>
      </c>
      <c r="T337" s="15">
        <v>1823.3</v>
      </c>
      <c r="U337" s="15">
        <v>1875.4</v>
      </c>
      <c r="V337" s="15">
        <v>1187.2</v>
      </c>
      <c r="W337" s="15">
        <v>1720.8</v>
      </c>
      <c r="X337" s="15">
        <v>1896.8</v>
      </c>
      <c r="Z337" s="3">
        <f xml:space="preserve"> IFERROR(AVEDEV(Table1[[#This Row],[GP 2012]:[GP 2021]]) / Table1[[#This Row],[Avg GP]], "x")</f>
        <v>9.7757633587786275E-2</v>
      </c>
      <c r="AA337" s="2">
        <f xml:space="preserve"> IFERROR(AVERAGE(Table1[[#This Row],[GP 2012]:[GP 2021]]), "x")</f>
        <v>1676.8</v>
      </c>
      <c r="AB337" s="11">
        <f>Table1[Equity]/Table1[Market Capital]</f>
        <v>0.28252148997134668</v>
      </c>
      <c r="AC337" s="15">
        <v>1577.2</v>
      </c>
      <c r="AD337" s="15">
        <v>1501.3</v>
      </c>
      <c r="AE337" s="15">
        <v>1661.8</v>
      </c>
      <c r="AF337" s="15">
        <v>1800.3</v>
      </c>
      <c r="AG337" s="15">
        <v>1798.6</v>
      </c>
      <c r="AH337" s="15">
        <v>1720</v>
      </c>
      <c r="AI337" s="15">
        <v>1858.6</v>
      </c>
      <c r="AJ337" s="15">
        <v>2877.5</v>
      </c>
      <c r="AK337" s="15">
        <v>2570.5</v>
      </c>
      <c r="AL337" s="15">
        <v>2735.5</v>
      </c>
      <c r="AM337" s="15">
        <v>2686</v>
      </c>
      <c r="AN337" s="1">
        <v>986</v>
      </c>
      <c r="AO337" s="3">
        <f xml:space="preserve"> IFERROR(Table1[[#This Row],[GP 2012]]/Table1[[#This Row],[Total Assets 2012]], "x")</f>
        <v>0.91560994166878007</v>
      </c>
      <c r="AP337" s="3">
        <f xml:space="preserve"> IFERROR(Table1[[#This Row],[GP 2013]]/Table1[[#This Row],[Total Assets 2013]], "x")</f>
        <v>1.0520881902351296</v>
      </c>
      <c r="AQ337" s="3">
        <f xml:space="preserve"> IFERROR(Table1[[#This Row],[GP 2014]]/Table1[[#This Row],[Total Assets 2014]], "x")</f>
        <v>1.0224455409796607</v>
      </c>
      <c r="AR337" s="3">
        <f xml:space="preserve"> IFERROR(Table1[[#This Row],[GP 2015]]/Table1[[#This Row],[Total Assets 2015]], "x")</f>
        <v>1.0291618063656058</v>
      </c>
      <c r="AS337" s="3">
        <f xml:space="preserve"> IFERROR(Table1[[#This Row],[GP 2016]]/Table1[[#This Row],[Total Assets 2016]], "x")</f>
        <v>0.98826865339708669</v>
      </c>
      <c r="AT337" s="3">
        <f xml:space="preserve"> IFERROR(Table1[[#This Row],[GP 2017]]/Table1[[#This Row],[Total Assets 2017]], "x")</f>
        <v>1.0513372093023257</v>
      </c>
      <c r="AU337" s="3">
        <f xml:space="preserve"> IFERROR(Table1[[#This Row],[GP 2018]]/Table1[[#This Row],[Total Assets 2018]], "x")</f>
        <v>0.98100720972775213</v>
      </c>
      <c r="AV337" s="3">
        <f xml:space="preserve"> IFERROR(Table1[[#This Row],[GP 2019]]/Table1[[#This Row],[Total Assets 2019]], "x")</f>
        <v>0.65174630755864471</v>
      </c>
      <c r="AW337" s="3">
        <f xml:space="preserve"> IFERROR(Table1[[#This Row],[GP 2020]]/Table1[[#This Row],[Total Assets 2020]], "x")</f>
        <v>0.46185567010309281</v>
      </c>
      <c r="AX337" s="3">
        <f xml:space="preserve"> IFERROR(Table1[[#This Row],[GP 2021]]/Table1[[#This Row],[Total Assets 2021]], "x")</f>
        <v>0.62906232864193012</v>
      </c>
      <c r="AY337" s="3">
        <f xml:space="preserve"> IFERROR(Table1[[#This Row],[GP TTM]]/Table1[[#This Row],[Total Assets TTM]], "x")</f>
        <v>0.70618019359642592</v>
      </c>
      <c r="BA337" s="3">
        <f xml:space="preserve"> IFERROR(ABS(Table1[[#This Row],[ROA 2013]]-Table1[[#This Row],[ROA 2012]]), "x")</f>
        <v>0.13647824856634949</v>
      </c>
      <c r="BB337" s="3">
        <f xml:space="preserve"> IFERROR(ABS(Table1[[#This Row],[ROA 2014]]-Table1[[#This Row],[ROA 2013]]), "x")</f>
        <v>2.9642649255468889E-2</v>
      </c>
      <c r="BC337" s="3">
        <f xml:space="preserve"> IFERROR(ABS(Table1[[#This Row],[ROA 2015]]-Table1[[#This Row],[ROA 2014]]), "x")</f>
        <v>6.7162653859451638E-3</v>
      </c>
      <c r="BD337" s="3">
        <f xml:space="preserve"> IFERROR(ABS(Table1[[#This Row],[ROA 2016]]-Table1[[#This Row],[ROA 2015]]), "x")</f>
        <v>4.0893152968519142E-2</v>
      </c>
      <c r="BE337" s="3">
        <f xml:space="preserve"> IFERROR(ABS(Table1[[#This Row],[ROA 2017]]-Table1[[#This Row],[ROA 2016]]), "x")</f>
        <v>6.3068555905238965E-2</v>
      </c>
      <c r="BF337" s="3">
        <f xml:space="preserve"> IFERROR(ABS(Table1[[#This Row],[ROA 2018]]-Table1[[#This Row],[ROA 2017]]), "x")</f>
        <v>7.0329999574573532E-2</v>
      </c>
      <c r="BG337" s="3">
        <f xml:space="preserve"> IFERROR(ABS(Table1[[#This Row],[ROA 2019]]-Table1[[#This Row],[ROA 2018]]), "x")</f>
        <v>0.32926090216910742</v>
      </c>
      <c r="BH337" s="3">
        <f xml:space="preserve"> IFERROR(ABS(Table1[[#This Row],[ROA 2020]]-Table1[[#This Row],[ROA 2019]]), "x")</f>
        <v>0.1898906374555519</v>
      </c>
      <c r="BI337" s="3">
        <f xml:space="preserve"> IFERROR(ABS(Table1[[#This Row],[ROA 2021]]-Table1[[#This Row],[ROA 2020]]), "x")</f>
        <v>0.16720665853883732</v>
      </c>
      <c r="BJ337" s="3">
        <f xml:space="preserve"> IFERROR(AVERAGE(Table1[[#This Row],[ROA 2013-2012]:[ROA 2021-2020]]), "x")</f>
        <v>0.11483189664662133</v>
      </c>
      <c r="BK337" s="3">
        <f>IFERROR(AVERAGE(Table1[[#This Row],[ROA 2012]:[ROA 2021]]), "x")</f>
        <v>0.8782582857980008</v>
      </c>
      <c r="BN337" s="1">
        <f>SUM(Table1[[#This Row],[B/M Rank]:[ROA Rank]])</f>
        <v>0</v>
      </c>
    </row>
    <row r="338" spans="1:66" x14ac:dyDescent="0.25">
      <c r="A338" s="1" t="s">
        <v>727</v>
      </c>
      <c r="B338" s="1" t="s">
        <v>728</v>
      </c>
      <c r="C338" s="1" t="s">
        <v>1037</v>
      </c>
      <c r="D338" s="1" t="s">
        <v>101</v>
      </c>
      <c r="E338" s="1" t="s">
        <v>102</v>
      </c>
      <c r="F338" s="1">
        <v>3490</v>
      </c>
      <c r="G338" s="19"/>
      <c r="H338" s="19"/>
      <c r="I338" s="19"/>
      <c r="J338" s="19"/>
      <c r="K338" s="1"/>
      <c r="L338" s="19"/>
      <c r="M338" s="1">
        <v>2012</v>
      </c>
      <c r="O338" s="15">
        <v>2303.4</v>
      </c>
      <c r="P338" s="15">
        <v>2210.1</v>
      </c>
      <c r="Q338" s="15">
        <v>2303.3000000000002</v>
      </c>
      <c r="R338" s="15">
        <v>2437</v>
      </c>
      <c r="S338" s="15">
        <v>2517.4</v>
      </c>
      <c r="T338" s="15">
        <v>2974.5</v>
      </c>
      <c r="U338" s="15">
        <v>2783.1</v>
      </c>
      <c r="V338" s="15">
        <v>2158</v>
      </c>
      <c r="W338" s="15">
        <v>1834.6</v>
      </c>
      <c r="X338" s="15">
        <v>3362.2</v>
      </c>
      <c r="Z338" s="3">
        <f xml:space="preserve"> IFERROR(AVEDEV(Table1[[#This Row],[GP 2012]:[GP 2021]]) / Table1[[#This Row],[Avg GP]], "x")</f>
        <v>0.10658538323095461</v>
      </c>
      <c r="AA338" s="2">
        <f xml:space="preserve"> IFERROR(AVERAGE(Table1[[#This Row],[GP 2012]:[GP 2021]]), "x")</f>
        <v>2391.2666666666664</v>
      </c>
      <c r="AB338" s="11">
        <f>Table1[Equity]/Table1[Market Capital]</f>
        <v>2.0255873925501433</v>
      </c>
      <c r="AD338" s="15">
        <v>13079.3</v>
      </c>
      <c r="AE338" s="15">
        <v>12634.9</v>
      </c>
      <c r="AF338" s="15">
        <v>13204.7</v>
      </c>
      <c r="AG338" s="15">
        <v>14006.6</v>
      </c>
      <c r="AH338" s="15">
        <v>14707.5</v>
      </c>
      <c r="AI338" s="15">
        <v>15455</v>
      </c>
      <c r="AJ338" s="15">
        <v>15651.6</v>
      </c>
      <c r="AK338" s="15">
        <v>14968.1</v>
      </c>
      <c r="AL338" s="15">
        <v>14910.2</v>
      </c>
      <c r="AM338" s="15">
        <v>17024.7</v>
      </c>
      <c r="AN338" s="15">
        <v>7069.3</v>
      </c>
      <c r="AO338" s="3" t="str">
        <f xml:space="preserve"> IFERROR(Table1[[#This Row],[GP 2012]]/Table1[[#This Row],[Total Assets 2012]], "x")</f>
        <v>x</v>
      </c>
      <c r="AP338" s="3">
        <f xml:space="preserve"> IFERROR(Table1[[#This Row],[GP 2013]]/Table1[[#This Row],[Total Assets 2013]], "x")</f>
        <v>0.1761103422966061</v>
      </c>
      <c r="AQ338" s="3">
        <f xml:space="preserve"> IFERROR(Table1[[#This Row],[GP 2014]]/Table1[[#This Row],[Total Assets 2014]], "x")</f>
        <v>0.1749202605481642</v>
      </c>
      <c r="AR338" s="3">
        <f xml:space="preserve"> IFERROR(Table1[[#This Row],[GP 2015]]/Table1[[#This Row],[Total Assets 2015]], "x")</f>
        <v>0.17443031647822366</v>
      </c>
      <c r="AS338" s="3">
        <f xml:space="preserve"> IFERROR(Table1[[#This Row],[GP 2016]]/Table1[[#This Row],[Total Assets 2016]], "x")</f>
        <v>0.17398940499478815</v>
      </c>
      <c r="AT338" s="3">
        <f xml:space="preserve"> IFERROR(Table1[[#This Row],[GP 2017]]/Table1[[#This Row],[Total Assets 2017]], "x")</f>
        <v>0.1711643719190889</v>
      </c>
      <c r="AU338" s="3">
        <f xml:space="preserve"> IFERROR(Table1[[#This Row],[GP 2018]]/Table1[[#This Row],[Total Assets 2018]], "x")</f>
        <v>0.19246198641216436</v>
      </c>
      <c r="AV338" s="3">
        <f xml:space="preserve"> IFERROR(Table1[[#This Row],[GP 2019]]/Table1[[#This Row],[Total Assets 2019]], "x")</f>
        <v>0.17781568657517441</v>
      </c>
      <c r="AW338" s="3">
        <f xml:space="preserve"> IFERROR(Table1[[#This Row],[GP 2020]]/Table1[[#This Row],[Total Assets 2020]], "x")</f>
        <v>0.14417327516518463</v>
      </c>
      <c r="AX338" s="3">
        <f xml:space="preserve"> IFERROR(Table1[[#This Row],[GP 2021]]/Table1[[#This Row],[Total Assets 2021]], "x")</f>
        <v>0.12304328580434869</v>
      </c>
      <c r="AY338" s="3">
        <f xml:space="preserve"> IFERROR(Table1[[#This Row],[GP TTM]]/Table1[[#This Row],[Total Assets TTM]], "x")</f>
        <v>0.19748952991829516</v>
      </c>
      <c r="BA338" s="3" t="str">
        <f xml:space="preserve"> IFERROR(ABS(Table1[[#This Row],[ROA 2013]]-Table1[[#This Row],[ROA 2012]]), "x")</f>
        <v>x</v>
      </c>
      <c r="BB338" s="3">
        <f xml:space="preserve"> IFERROR(ABS(Table1[[#This Row],[ROA 2014]]-Table1[[#This Row],[ROA 2013]]), "x")</f>
        <v>1.1900817484419013E-3</v>
      </c>
      <c r="BC338" s="3">
        <f xml:space="preserve"> IFERROR(ABS(Table1[[#This Row],[ROA 2015]]-Table1[[#This Row],[ROA 2014]]), "x")</f>
        <v>4.8994406994054551E-4</v>
      </c>
      <c r="BD338" s="3">
        <f xml:space="preserve"> IFERROR(ABS(Table1[[#This Row],[ROA 2016]]-Table1[[#This Row],[ROA 2015]]), "x")</f>
        <v>4.4091148343550213E-4</v>
      </c>
      <c r="BE338" s="3">
        <f xml:space="preserve"> IFERROR(ABS(Table1[[#This Row],[ROA 2017]]-Table1[[#This Row],[ROA 2016]]), "x")</f>
        <v>2.825033075699257E-3</v>
      </c>
      <c r="BF338" s="3">
        <f xml:space="preserve"> IFERROR(ABS(Table1[[#This Row],[ROA 2018]]-Table1[[#This Row],[ROA 2017]]), "x")</f>
        <v>2.1297614493075462E-2</v>
      </c>
      <c r="BG338" s="3">
        <f xml:space="preserve"> IFERROR(ABS(Table1[[#This Row],[ROA 2019]]-Table1[[#This Row],[ROA 2018]]), "x")</f>
        <v>1.4646299836989951E-2</v>
      </c>
      <c r="BH338" s="3">
        <f xml:space="preserve"> IFERROR(ABS(Table1[[#This Row],[ROA 2020]]-Table1[[#This Row],[ROA 2019]]), "x")</f>
        <v>3.3642411409989775E-2</v>
      </c>
      <c r="BI338" s="3">
        <f xml:space="preserve"> IFERROR(ABS(Table1[[#This Row],[ROA 2021]]-Table1[[#This Row],[ROA 2020]]), "x")</f>
        <v>2.1129989360835946E-2</v>
      </c>
      <c r="BJ338" s="3">
        <f xml:space="preserve"> IFERROR(AVERAGE(Table1[[#This Row],[ROA 2013-2012]:[ROA 2021-2020]]), "x")</f>
        <v>1.1957785684801043E-2</v>
      </c>
      <c r="BK338" s="3">
        <f>IFERROR(AVERAGE(Table1[[#This Row],[ROA 2012]:[ROA 2021]]), "x")</f>
        <v>0.16756765891041589</v>
      </c>
      <c r="BN338" s="1">
        <f>SUM(Table1[[#This Row],[B/M Rank]:[ROA Rank]])</f>
        <v>0</v>
      </c>
    </row>
    <row r="339" spans="1:66" x14ac:dyDescent="0.25">
      <c r="A339" s="1" t="s">
        <v>375</v>
      </c>
      <c r="B339" s="1" t="s">
        <v>376</v>
      </c>
      <c r="C339" s="1" t="s">
        <v>1037</v>
      </c>
      <c r="D339" s="1" t="s">
        <v>101</v>
      </c>
      <c r="E339" s="1" t="s">
        <v>102</v>
      </c>
      <c r="F339" s="1">
        <v>3560</v>
      </c>
      <c r="G339" s="19"/>
      <c r="H339" s="19"/>
      <c r="I339" s="19"/>
      <c r="J339" s="19"/>
      <c r="K339" s="1"/>
      <c r="L339" s="19"/>
      <c r="M339" s="1">
        <v>2012</v>
      </c>
      <c r="N339" s="15">
        <v>1640</v>
      </c>
      <c r="O339" s="15">
        <v>5073</v>
      </c>
      <c r="P339" s="15">
        <v>6211</v>
      </c>
      <c r="Q339" s="15">
        <v>7067</v>
      </c>
      <c r="R339" s="15">
        <v>6587</v>
      </c>
      <c r="S339" s="15">
        <v>5473</v>
      </c>
      <c r="T339" s="15">
        <v>6594</v>
      </c>
      <c r="U339" s="15">
        <v>3700</v>
      </c>
      <c r="V339" s="1">
        <v>-285</v>
      </c>
      <c r="W339" s="15">
        <v>4356</v>
      </c>
      <c r="X339" s="15">
        <v>5457</v>
      </c>
      <c r="Z339" s="3">
        <f xml:space="preserve"> IFERROR(AVEDEV(Table1[[#This Row],[GP 2012]:[GP 2021]]) / Table1[[#This Row],[Avg GP]], "x")</f>
        <v>0.39449327817993779</v>
      </c>
      <c r="AA339" s="2">
        <f xml:space="preserve"> IFERROR(AVERAGE(Table1[[#This Row],[GP 2012]:[GP 2021]]), "x")</f>
        <v>4641.6000000000004</v>
      </c>
      <c r="AB339" s="11">
        <f>Table1[Equity]/Table1[Market Capital]</f>
        <v>3.5825842696629215</v>
      </c>
      <c r="AC339" s="15">
        <v>38284</v>
      </c>
      <c r="AD339" s="15">
        <v>35297</v>
      </c>
      <c r="AE339" s="15">
        <v>36430</v>
      </c>
      <c r="AF339" s="15">
        <v>35694</v>
      </c>
      <c r="AG339" s="15">
        <v>35072</v>
      </c>
      <c r="AH339" s="15">
        <v>35048</v>
      </c>
      <c r="AI339" s="15">
        <v>34426</v>
      </c>
      <c r="AJ339" s="15">
        <v>36475</v>
      </c>
      <c r="AK339" s="15">
        <v>36490</v>
      </c>
      <c r="AL339" s="15">
        <v>36811</v>
      </c>
      <c r="AM339" s="15">
        <v>36329</v>
      </c>
      <c r="AN339" s="15">
        <v>12754</v>
      </c>
      <c r="AO339" s="3">
        <f xml:space="preserve"> IFERROR(Table1[[#This Row],[GP 2012]]/Table1[[#This Row],[Total Assets 2012]], "x")</f>
        <v>4.283773900323895E-2</v>
      </c>
      <c r="AP339" s="3">
        <f xml:space="preserve"> IFERROR(Table1[[#This Row],[GP 2013]]/Table1[[#This Row],[Total Assets 2013]], "x")</f>
        <v>0.14372326260022097</v>
      </c>
      <c r="AQ339" s="3">
        <f xml:space="preserve"> IFERROR(Table1[[#This Row],[GP 2014]]/Table1[[#This Row],[Total Assets 2014]], "x")</f>
        <v>0.17049135328026352</v>
      </c>
      <c r="AR339" s="3">
        <f xml:space="preserve"> IFERROR(Table1[[#This Row],[GP 2015]]/Table1[[#This Row],[Total Assets 2015]], "x")</f>
        <v>0.19798845744382809</v>
      </c>
      <c r="AS339" s="3">
        <f xml:space="preserve"> IFERROR(Table1[[#This Row],[GP 2016]]/Table1[[#This Row],[Total Assets 2016]], "x")</f>
        <v>0.1878136405109489</v>
      </c>
      <c r="AT339" s="3">
        <f xml:space="preserve"> IFERROR(Table1[[#This Row],[GP 2017]]/Table1[[#This Row],[Total Assets 2017]], "x")</f>
        <v>0.15615727002967358</v>
      </c>
      <c r="AU339" s="3">
        <f xml:space="preserve"> IFERROR(Table1[[#This Row],[GP 2018]]/Table1[[#This Row],[Total Assets 2018]], "x")</f>
        <v>0.19154127694184628</v>
      </c>
      <c r="AV339" s="3">
        <f xml:space="preserve"> IFERROR(Table1[[#This Row],[GP 2019]]/Table1[[#This Row],[Total Assets 2019]], "x")</f>
        <v>0.10143934201507881</v>
      </c>
      <c r="AW339" s="3">
        <f xml:space="preserve"> IFERROR(Table1[[#This Row],[GP 2020]]/Table1[[#This Row],[Total Assets 2020]], "x")</f>
        <v>-7.8103590024664292E-3</v>
      </c>
      <c r="AX339" s="3">
        <f xml:space="preserve"> IFERROR(Table1[[#This Row],[GP 2021]]/Table1[[#This Row],[Total Assets 2021]], "x")</f>
        <v>0.11833419358343973</v>
      </c>
      <c r="AY339" s="3">
        <f xml:space="preserve"> IFERROR(Table1[[#This Row],[GP TTM]]/Table1[[#This Row],[Total Assets TTM]], "x")</f>
        <v>0.1502105755732335</v>
      </c>
      <c r="BA339" s="3">
        <f xml:space="preserve"> IFERROR(ABS(Table1[[#This Row],[ROA 2013]]-Table1[[#This Row],[ROA 2012]]), "x")</f>
        <v>0.10088552359698202</v>
      </c>
      <c r="BB339" s="3">
        <f xml:space="preserve"> IFERROR(ABS(Table1[[#This Row],[ROA 2014]]-Table1[[#This Row],[ROA 2013]]), "x")</f>
        <v>2.6768090680042544E-2</v>
      </c>
      <c r="BC339" s="3">
        <f xml:space="preserve"> IFERROR(ABS(Table1[[#This Row],[ROA 2015]]-Table1[[#This Row],[ROA 2014]]), "x")</f>
        <v>2.7497104163564573E-2</v>
      </c>
      <c r="BD339" s="3">
        <f xml:space="preserve"> IFERROR(ABS(Table1[[#This Row],[ROA 2016]]-Table1[[#This Row],[ROA 2015]]), "x")</f>
        <v>1.0174816932879194E-2</v>
      </c>
      <c r="BE339" s="3">
        <f xml:space="preserve"> IFERROR(ABS(Table1[[#This Row],[ROA 2017]]-Table1[[#This Row],[ROA 2016]]), "x")</f>
        <v>3.1656370481275314E-2</v>
      </c>
      <c r="BF339" s="3">
        <f xml:space="preserve"> IFERROR(ABS(Table1[[#This Row],[ROA 2018]]-Table1[[#This Row],[ROA 2017]]), "x")</f>
        <v>3.5384006912172694E-2</v>
      </c>
      <c r="BG339" s="3">
        <f xml:space="preserve"> IFERROR(ABS(Table1[[#This Row],[ROA 2019]]-Table1[[#This Row],[ROA 2018]]), "x")</f>
        <v>9.0101934926767463E-2</v>
      </c>
      <c r="BH339" s="3">
        <f xml:space="preserve"> IFERROR(ABS(Table1[[#This Row],[ROA 2020]]-Table1[[#This Row],[ROA 2019]]), "x")</f>
        <v>0.10924970101754525</v>
      </c>
      <c r="BI339" s="3">
        <f xml:space="preserve"> IFERROR(ABS(Table1[[#This Row],[ROA 2021]]-Table1[[#This Row],[ROA 2020]]), "x")</f>
        <v>0.12614455258590615</v>
      </c>
      <c r="BJ339" s="3">
        <f xml:space="preserve"> IFERROR(AVERAGE(Table1[[#This Row],[ROA 2013-2012]:[ROA 2021-2020]]), "x")</f>
        <v>6.1984677921903909E-2</v>
      </c>
      <c r="BK339" s="3">
        <f>IFERROR(AVERAGE(Table1[[#This Row],[ROA 2012]:[ROA 2021]]), "x")</f>
        <v>0.13025161764060722</v>
      </c>
      <c r="BN339" s="1">
        <f>SUM(Table1[[#This Row],[B/M Rank]:[ROA Rank]])</f>
        <v>0</v>
      </c>
    </row>
    <row r="340" spans="1:66" x14ac:dyDescent="0.25">
      <c r="A340" s="1" t="s">
        <v>379</v>
      </c>
      <c r="B340" s="1" t="s">
        <v>380</v>
      </c>
      <c r="C340" s="1" t="s">
        <v>1040</v>
      </c>
      <c r="D340" s="1" t="s">
        <v>130</v>
      </c>
      <c r="E340" s="1" t="s">
        <v>102</v>
      </c>
      <c r="F340" s="1">
        <v>3720</v>
      </c>
      <c r="G340" s="19"/>
      <c r="H340" s="19"/>
      <c r="I340" s="19"/>
      <c r="J340" s="19"/>
      <c r="K340" s="1"/>
      <c r="L340" s="19"/>
      <c r="M340" s="1">
        <v>2013</v>
      </c>
      <c r="O340" s="1">
        <v>82</v>
      </c>
      <c r="P340" s="1">
        <v>140.69999999999999</v>
      </c>
      <c r="Q340" s="1">
        <v>96.6</v>
      </c>
      <c r="R340" s="1">
        <v>395.4</v>
      </c>
      <c r="S340" s="1">
        <v>608.4</v>
      </c>
      <c r="T340" s="1">
        <v>779.6</v>
      </c>
      <c r="U340" s="1">
        <v>965.6</v>
      </c>
      <c r="V340" s="15">
        <v>1053.4000000000001</v>
      </c>
      <c r="W340" s="15">
        <v>1108.5999999999999</v>
      </c>
      <c r="X340" s="15">
        <v>1151.9000000000001</v>
      </c>
      <c r="Z340" s="3">
        <f xml:space="preserve"> IFERROR(AVEDEV(Table1[[#This Row],[GP 2012]:[GP 2021]]) / Table1[[#This Row],[Avg GP]], "x")</f>
        <v>0.61559672591544567</v>
      </c>
      <c r="AA340" s="2">
        <f xml:space="preserve"> IFERROR(AVERAGE(Table1[[#This Row],[GP 2012]:[GP 2021]]), "x")</f>
        <v>581.14444444444439</v>
      </c>
      <c r="AB340" s="11">
        <f>Table1[Equity]/Table1[Market Capital]</f>
        <v>5.1064247311827957</v>
      </c>
      <c r="AD340" s="15">
        <v>1883</v>
      </c>
      <c r="AE340" s="15">
        <v>1721.6</v>
      </c>
      <c r="AF340" s="15">
        <v>4440.1000000000004</v>
      </c>
      <c r="AG340" s="15">
        <v>8089</v>
      </c>
      <c r="AH340" s="15">
        <v>13770.4</v>
      </c>
      <c r="AI340" s="15">
        <v>19040.8</v>
      </c>
      <c r="AJ340" s="15">
        <v>25444.7</v>
      </c>
      <c r="AK340" s="15">
        <v>30880.3</v>
      </c>
      <c r="AL340" s="15">
        <v>39383.1</v>
      </c>
      <c r="AM340" s="15">
        <v>38602.1</v>
      </c>
      <c r="AN340" s="15">
        <v>18995.900000000001</v>
      </c>
      <c r="AO340" s="3" t="str">
        <f xml:space="preserve"> IFERROR(Table1[[#This Row],[GP 2012]]/Table1[[#This Row],[Total Assets 2012]], "x")</f>
        <v>x</v>
      </c>
      <c r="AP340" s="3">
        <f xml:space="preserve"> IFERROR(Table1[[#This Row],[GP 2013]]/Table1[[#This Row],[Total Assets 2013]], "x")</f>
        <v>4.3547530536378123E-2</v>
      </c>
      <c r="AQ340" s="3">
        <f xml:space="preserve"> IFERROR(Table1[[#This Row],[GP 2014]]/Table1[[#This Row],[Total Assets 2014]], "x")</f>
        <v>8.1726301115241637E-2</v>
      </c>
      <c r="AR340" s="3">
        <f xml:space="preserve"> IFERROR(Table1[[#This Row],[GP 2015]]/Table1[[#This Row],[Total Assets 2015]], "x")</f>
        <v>2.1756266750748855E-2</v>
      </c>
      <c r="AS340" s="3">
        <f xml:space="preserve"> IFERROR(Table1[[#This Row],[GP 2016]]/Table1[[#This Row],[Total Assets 2016]], "x")</f>
        <v>4.8881196686858697E-2</v>
      </c>
      <c r="AT340" s="3">
        <f xml:space="preserve"> IFERROR(Table1[[#This Row],[GP 2017]]/Table1[[#This Row],[Total Assets 2017]], "x")</f>
        <v>4.4181723116249343E-2</v>
      </c>
      <c r="AU340" s="3">
        <f xml:space="preserve"> IFERROR(Table1[[#This Row],[GP 2018]]/Table1[[#This Row],[Total Assets 2018]], "x")</f>
        <v>4.0943657829502968E-2</v>
      </c>
      <c r="AV340" s="3">
        <f xml:space="preserve"> IFERROR(Table1[[#This Row],[GP 2019]]/Table1[[#This Row],[Total Assets 2019]], "x")</f>
        <v>3.794896383136763E-2</v>
      </c>
      <c r="AW340" s="3">
        <f xml:space="preserve"> IFERROR(Table1[[#This Row],[GP 2020]]/Table1[[#This Row],[Total Assets 2020]], "x")</f>
        <v>3.4112362898028846E-2</v>
      </c>
      <c r="AX340" s="3">
        <f xml:space="preserve"> IFERROR(Table1[[#This Row],[GP 2021]]/Table1[[#This Row],[Total Assets 2021]], "x")</f>
        <v>2.8149129956758102E-2</v>
      </c>
      <c r="AY340" s="3">
        <f xml:space="preserve"> IFERROR(Table1[[#This Row],[GP TTM]]/Table1[[#This Row],[Total Assets TTM]], "x")</f>
        <v>2.9840345473432797E-2</v>
      </c>
      <c r="BA340" s="3" t="str">
        <f xml:space="preserve"> IFERROR(ABS(Table1[[#This Row],[ROA 2013]]-Table1[[#This Row],[ROA 2012]]), "x")</f>
        <v>x</v>
      </c>
      <c r="BB340" s="3">
        <f xml:space="preserve"> IFERROR(ABS(Table1[[#This Row],[ROA 2014]]-Table1[[#This Row],[ROA 2013]]), "x")</f>
        <v>3.8178770578863513E-2</v>
      </c>
      <c r="BC340" s="3">
        <f xml:space="preserve"> IFERROR(ABS(Table1[[#This Row],[ROA 2015]]-Table1[[#This Row],[ROA 2014]]), "x")</f>
        <v>5.9970034364492782E-2</v>
      </c>
      <c r="BD340" s="3">
        <f xml:space="preserve"> IFERROR(ABS(Table1[[#This Row],[ROA 2016]]-Table1[[#This Row],[ROA 2015]]), "x")</f>
        <v>2.7124929936109841E-2</v>
      </c>
      <c r="BE340" s="3">
        <f xml:space="preserve"> IFERROR(ABS(Table1[[#This Row],[ROA 2017]]-Table1[[#This Row],[ROA 2016]]), "x")</f>
        <v>4.6994735706093541E-3</v>
      </c>
      <c r="BF340" s="3">
        <f xml:space="preserve"> IFERROR(ABS(Table1[[#This Row],[ROA 2018]]-Table1[[#This Row],[ROA 2017]]), "x")</f>
        <v>3.2380652867463749E-3</v>
      </c>
      <c r="BG340" s="3">
        <f xml:space="preserve"> IFERROR(ABS(Table1[[#This Row],[ROA 2019]]-Table1[[#This Row],[ROA 2018]]), "x")</f>
        <v>2.9946939981353379E-3</v>
      </c>
      <c r="BH340" s="3">
        <f xml:space="preserve"> IFERROR(ABS(Table1[[#This Row],[ROA 2020]]-Table1[[#This Row],[ROA 2019]]), "x")</f>
        <v>3.8366009333387838E-3</v>
      </c>
      <c r="BI340" s="3">
        <f xml:space="preserve"> IFERROR(ABS(Table1[[#This Row],[ROA 2021]]-Table1[[#This Row],[ROA 2020]]), "x")</f>
        <v>5.9632329412707442E-3</v>
      </c>
      <c r="BJ340" s="3">
        <f xml:space="preserve"> IFERROR(AVERAGE(Table1[[#This Row],[ROA 2013-2012]:[ROA 2021-2020]]), "x")</f>
        <v>1.825072520119584E-2</v>
      </c>
      <c r="BK340" s="3">
        <f>IFERROR(AVERAGE(Table1[[#This Row],[ROA 2012]:[ROA 2021]]), "x")</f>
        <v>4.2360792524570465E-2</v>
      </c>
      <c r="BN340" s="1">
        <f>SUM(Table1[[#This Row],[B/M Rank]:[ROA Rank]])</f>
        <v>0</v>
      </c>
    </row>
    <row r="341" spans="1:66" x14ac:dyDescent="0.25">
      <c r="A341" s="1" t="s">
        <v>381</v>
      </c>
      <c r="B341" s="1" t="s">
        <v>382</v>
      </c>
      <c r="C341" s="1" t="s">
        <v>124</v>
      </c>
      <c r="D341" s="1" t="s">
        <v>11</v>
      </c>
      <c r="E341" s="1" t="s">
        <v>102</v>
      </c>
      <c r="F341" s="1">
        <v>3870</v>
      </c>
      <c r="G341" s="19"/>
      <c r="H341" s="19"/>
      <c r="I341" s="19"/>
      <c r="J341" s="19"/>
      <c r="K341" s="1"/>
      <c r="L341" s="19"/>
      <c r="M341" s="1">
        <v>2015</v>
      </c>
      <c r="Q341" s="1">
        <v>651.20000000000005</v>
      </c>
      <c r="R341" s="15">
        <v>1218.8</v>
      </c>
      <c r="S341" s="15">
        <v>1422.6</v>
      </c>
      <c r="T341" s="15">
        <v>1395.4</v>
      </c>
      <c r="U341" s="15">
        <v>1469.1</v>
      </c>
      <c r="V341" s="15">
        <v>1936.7</v>
      </c>
      <c r="W341" s="15">
        <v>2822.5</v>
      </c>
      <c r="X341" s="15">
        <v>2932.8</v>
      </c>
      <c r="Z341" s="3">
        <f xml:space="preserve"> IFERROR(AVEDEV(Table1[[#This Row],[GP 2012]:[GP 2021]]) / Table1[[#This Row],[Avg GP]], "x")</f>
        <v>0.30051521904988737</v>
      </c>
      <c r="AA341" s="2">
        <f xml:space="preserve"> IFERROR(AVERAGE(Table1[[#This Row],[GP 2012]:[GP 2021]]), "x")</f>
        <v>1559.4714285714285</v>
      </c>
      <c r="AB341" s="11">
        <f>Table1[Equity]/Table1[Market Capital]</f>
        <v>0.64478036175710596</v>
      </c>
      <c r="AF341" s="15">
        <v>3616.3</v>
      </c>
      <c r="AG341" s="15">
        <v>3885.6</v>
      </c>
      <c r="AH341" s="15">
        <v>4325</v>
      </c>
      <c r="AI341" s="15">
        <v>4642.8</v>
      </c>
      <c r="AJ341" s="15">
        <v>4785.2</v>
      </c>
      <c r="AK341" s="15">
        <v>5283.2</v>
      </c>
      <c r="AL341" s="15">
        <v>5425.9</v>
      </c>
      <c r="AM341" s="15">
        <v>5753.4</v>
      </c>
      <c r="AN341" s="15">
        <v>2495.3000000000002</v>
      </c>
      <c r="AO341" s="3" t="str">
        <f xml:space="preserve"> IFERROR(Table1[[#This Row],[GP 2012]]/Table1[[#This Row],[Total Assets 2012]], "x")</f>
        <v>x</v>
      </c>
      <c r="AP341" s="3" t="str">
        <f xml:space="preserve"> IFERROR(Table1[[#This Row],[GP 2013]]/Table1[[#This Row],[Total Assets 2013]], "x")</f>
        <v>x</v>
      </c>
      <c r="AQ341" s="3" t="str">
        <f xml:space="preserve"> IFERROR(Table1[[#This Row],[GP 2014]]/Table1[[#This Row],[Total Assets 2014]], "x")</f>
        <v>x</v>
      </c>
      <c r="AR341" s="3">
        <f xml:space="preserve"> IFERROR(Table1[[#This Row],[GP 2015]]/Table1[[#This Row],[Total Assets 2015]], "x")</f>
        <v>0.18007355584437132</v>
      </c>
      <c r="AS341" s="3">
        <f xml:space="preserve"> IFERROR(Table1[[#This Row],[GP 2016]]/Table1[[#This Row],[Total Assets 2016]], "x")</f>
        <v>0.3136709903232448</v>
      </c>
      <c r="AT341" s="3">
        <f xml:space="preserve"> IFERROR(Table1[[#This Row],[GP 2017]]/Table1[[#This Row],[Total Assets 2017]], "x")</f>
        <v>0.32892485549132944</v>
      </c>
      <c r="AU341" s="3">
        <f xml:space="preserve"> IFERROR(Table1[[#This Row],[GP 2018]]/Table1[[#This Row],[Total Assets 2018]], "x")</f>
        <v>0.30055139140174036</v>
      </c>
      <c r="AV341" s="3">
        <f xml:space="preserve"> IFERROR(Table1[[#This Row],[GP 2019]]/Table1[[#This Row],[Total Assets 2019]], "x")</f>
        <v>0.30700911142689957</v>
      </c>
      <c r="AW341" s="3">
        <f xml:space="preserve"> IFERROR(Table1[[#This Row],[GP 2020]]/Table1[[#This Row],[Total Assets 2020]], "x")</f>
        <v>0.36657707450030286</v>
      </c>
      <c r="AX341" s="3">
        <f xml:space="preserve"> IFERROR(Table1[[#This Row],[GP 2021]]/Table1[[#This Row],[Total Assets 2021]], "x")</f>
        <v>0.52019019886101847</v>
      </c>
      <c r="AY341" s="3">
        <f xml:space="preserve"> IFERROR(Table1[[#This Row],[GP TTM]]/Table1[[#This Row],[Total Assets TTM]], "x")</f>
        <v>0.50975075607466891</v>
      </c>
      <c r="BA341" s="3" t="str">
        <f xml:space="preserve"> IFERROR(ABS(Table1[[#This Row],[ROA 2013]]-Table1[[#This Row],[ROA 2012]]), "x")</f>
        <v>x</v>
      </c>
      <c r="BB341" s="3" t="str">
        <f xml:space="preserve"> IFERROR(ABS(Table1[[#This Row],[ROA 2014]]-Table1[[#This Row],[ROA 2013]]), "x")</f>
        <v>x</v>
      </c>
      <c r="BC341" s="3" t="str">
        <f xml:space="preserve"> IFERROR(ABS(Table1[[#This Row],[ROA 2015]]-Table1[[#This Row],[ROA 2014]]), "x")</f>
        <v>x</v>
      </c>
      <c r="BD341" s="3">
        <f xml:space="preserve"> IFERROR(ABS(Table1[[#This Row],[ROA 2016]]-Table1[[#This Row],[ROA 2015]]), "x")</f>
        <v>0.13359743447887348</v>
      </c>
      <c r="BE341" s="3">
        <f xml:space="preserve"> IFERROR(ABS(Table1[[#This Row],[ROA 2017]]-Table1[[#This Row],[ROA 2016]]), "x")</f>
        <v>1.5253865168084635E-2</v>
      </c>
      <c r="BF341" s="3">
        <f xml:space="preserve"> IFERROR(ABS(Table1[[#This Row],[ROA 2018]]-Table1[[#This Row],[ROA 2017]]), "x")</f>
        <v>2.8373464089589073E-2</v>
      </c>
      <c r="BG341" s="3">
        <f xml:space="preserve"> IFERROR(ABS(Table1[[#This Row],[ROA 2019]]-Table1[[#This Row],[ROA 2018]]), "x")</f>
        <v>6.4577200251592082E-3</v>
      </c>
      <c r="BH341" s="3">
        <f xml:space="preserve"> IFERROR(ABS(Table1[[#This Row],[ROA 2020]]-Table1[[#This Row],[ROA 2019]]), "x")</f>
        <v>5.9567963073403285E-2</v>
      </c>
      <c r="BI341" s="3">
        <f xml:space="preserve"> IFERROR(ABS(Table1[[#This Row],[ROA 2021]]-Table1[[#This Row],[ROA 2020]]), "x")</f>
        <v>0.15361312436071561</v>
      </c>
      <c r="BJ341" s="3">
        <f xml:space="preserve"> IFERROR(AVERAGE(Table1[[#This Row],[ROA 2013-2012]:[ROA 2021-2020]]), "x")</f>
        <v>6.614392853263755E-2</v>
      </c>
      <c r="BK341" s="3">
        <f>IFERROR(AVERAGE(Table1[[#This Row],[ROA 2012]:[ROA 2021]]), "x")</f>
        <v>0.33099959683555813</v>
      </c>
      <c r="BN341" s="1">
        <f>SUM(Table1[[#This Row],[B/M Rank]:[ROA Rank]])</f>
        <v>0</v>
      </c>
    </row>
    <row r="342" spans="1:66" x14ac:dyDescent="0.25">
      <c r="A342" s="1" t="s">
        <v>383</v>
      </c>
      <c r="B342" s="1" t="s">
        <v>384</v>
      </c>
      <c r="C342" s="1" t="s">
        <v>1046</v>
      </c>
      <c r="D342" s="1" t="s">
        <v>263</v>
      </c>
      <c r="E342" s="1" t="s">
        <v>102</v>
      </c>
      <c r="F342" s="1">
        <v>3910</v>
      </c>
      <c r="G342" s="19"/>
      <c r="H342" s="19"/>
      <c r="I342" s="19"/>
      <c r="J342" s="19"/>
      <c r="K342" s="1"/>
      <c r="L342" s="19"/>
      <c r="M342" s="1">
        <v>2014</v>
      </c>
      <c r="O342" s="1">
        <v>296.8</v>
      </c>
      <c r="P342" s="1">
        <v>90.3</v>
      </c>
      <c r="Q342" s="1">
        <v>301.2</v>
      </c>
      <c r="R342" s="1">
        <v>341.8</v>
      </c>
      <c r="S342" s="1">
        <v>378.4</v>
      </c>
      <c r="T342" s="1">
        <v>246.4</v>
      </c>
      <c r="U342" s="1">
        <v>256.10000000000002</v>
      </c>
      <c r="V342" s="1">
        <v>295.60000000000002</v>
      </c>
      <c r="W342" s="1">
        <v>318</v>
      </c>
      <c r="X342" s="1">
        <v>330.8</v>
      </c>
      <c r="Z342" s="3">
        <f xml:space="preserve"> IFERROR(AVEDEV(Table1[[#This Row],[GP 2012]:[GP 2021]]) / Table1[[#This Row],[Avg GP]], "x")</f>
        <v>0.19704771713010641</v>
      </c>
      <c r="AA342" s="2">
        <f xml:space="preserve"> IFERROR(AVERAGE(Table1[[#This Row],[GP 2012]:[GP 2021]]), "x")</f>
        <v>280.51111111111112</v>
      </c>
      <c r="AB342" s="11">
        <f>Table1[Equity]/Table1[Market Capital]</f>
        <v>0.41675191815856777</v>
      </c>
      <c r="AD342" s="15">
        <v>2195.1</v>
      </c>
      <c r="AE342" s="15">
        <v>2213.6</v>
      </c>
      <c r="AF342" s="15">
        <v>2173.1999999999998</v>
      </c>
      <c r="AG342" s="15">
        <v>2130.9</v>
      </c>
      <c r="AH342" s="15">
        <v>2140.5</v>
      </c>
      <c r="AI342" s="15">
        <v>2464.3000000000002</v>
      </c>
      <c r="AJ342" s="15">
        <v>2431.1999999999998</v>
      </c>
      <c r="AK342" s="15">
        <v>3520.4</v>
      </c>
      <c r="AL342" s="15">
        <v>2421.4</v>
      </c>
      <c r="AM342" s="15">
        <v>2224.8000000000002</v>
      </c>
      <c r="AN342" s="15">
        <v>1629.5</v>
      </c>
      <c r="AO342" s="3" t="str">
        <f xml:space="preserve"> IFERROR(Table1[[#This Row],[GP 2012]]/Table1[[#This Row],[Total Assets 2012]], "x")</f>
        <v>x</v>
      </c>
      <c r="AP342" s="3">
        <f xml:space="preserve"> IFERROR(Table1[[#This Row],[GP 2013]]/Table1[[#This Row],[Total Assets 2013]], "x")</f>
        <v>0.1352102409912988</v>
      </c>
      <c r="AQ342" s="3">
        <f xml:space="preserve"> IFERROR(Table1[[#This Row],[GP 2014]]/Table1[[#This Row],[Total Assets 2014]], "x")</f>
        <v>4.0793277918323094E-2</v>
      </c>
      <c r="AR342" s="3">
        <f xml:space="preserve"> IFERROR(Table1[[#This Row],[GP 2015]]/Table1[[#This Row],[Total Assets 2015]], "x")</f>
        <v>0.13859745996686915</v>
      </c>
      <c r="AS342" s="3">
        <f xml:space="preserve"> IFERROR(Table1[[#This Row],[GP 2016]]/Table1[[#This Row],[Total Assets 2016]], "x")</f>
        <v>0.16040170819841382</v>
      </c>
      <c r="AT342" s="3">
        <f xml:space="preserve"> IFERROR(Table1[[#This Row],[GP 2017]]/Table1[[#This Row],[Total Assets 2017]], "x")</f>
        <v>0.17678112590516235</v>
      </c>
      <c r="AU342" s="3">
        <f xml:space="preserve"> IFERROR(Table1[[#This Row],[GP 2018]]/Table1[[#This Row],[Total Assets 2018]], "x")</f>
        <v>9.9987826157529519E-2</v>
      </c>
      <c r="AV342" s="3">
        <f xml:space="preserve"> IFERROR(Table1[[#This Row],[GP 2019]]/Table1[[#This Row],[Total Assets 2019]], "x")</f>
        <v>0.10533892727871012</v>
      </c>
      <c r="AW342" s="3">
        <f xml:space="preserve"> IFERROR(Table1[[#This Row],[GP 2020]]/Table1[[#This Row],[Total Assets 2020]], "x")</f>
        <v>8.3967730939665947E-2</v>
      </c>
      <c r="AX342" s="3">
        <f xml:space="preserve"> IFERROR(Table1[[#This Row],[GP 2021]]/Table1[[#This Row],[Total Assets 2021]], "x")</f>
        <v>0.13132898323284051</v>
      </c>
      <c r="AY342" s="3">
        <f xml:space="preserve"> IFERROR(Table1[[#This Row],[GP TTM]]/Table1[[#This Row],[Total Assets TTM]], "x")</f>
        <v>0.14868752247393024</v>
      </c>
      <c r="BA342" s="3" t="str">
        <f xml:space="preserve"> IFERROR(ABS(Table1[[#This Row],[ROA 2013]]-Table1[[#This Row],[ROA 2012]]), "x")</f>
        <v>x</v>
      </c>
      <c r="BB342" s="3">
        <f xml:space="preserve"> IFERROR(ABS(Table1[[#This Row],[ROA 2014]]-Table1[[#This Row],[ROA 2013]]), "x")</f>
        <v>9.4416963072975701E-2</v>
      </c>
      <c r="BC342" s="3">
        <f xml:space="preserve"> IFERROR(ABS(Table1[[#This Row],[ROA 2015]]-Table1[[#This Row],[ROA 2014]]), "x")</f>
        <v>9.7804182048546046E-2</v>
      </c>
      <c r="BD342" s="3">
        <f xml:space="preserve"> IFERROR(ABS(Table1[[#This Row],[ROA 2016]]-Table1[[#This Row],[ROA 2015]]), "x")</f>
        <v>2.1804248231544671E-2</v>
      </c>
      <c r="BE342" s="3">
        <f xml:space="preserve"> IFERROR(ABS(Table1[[#This Row],[ROA 2017]]-Table1[[#This Row],[ROA 2016]]), "x")</f>
        <v>1.6379417706748528E-2</v>
      </c>
      <c r="BF342" s="3">
        <f xml:space="preserve"> IFERROR(ABS(Table1[[#This Row],[ROA 2018]]-Table1[[#This Row],[ROA 2017]]), "x")</f>
        <v>7.6793299747632826E-2</v>
      </c>
      <c r="BG342" s="3">
        <f xml:space="preserve"> IFERROR(ABS(Table1[[#This Row],[ROA 2019]]-Table1[[#This Row],[ROA 2018]]), "x")</f>
        <v>5.3511011211806042E-3</v>
      </c>
      <c r="BH342" s="3">
        <f xml:space="preserve"> IFERROR(ABS(Table1[[#This Row],[ROA 2020]]-Table1[[#This Row],[ROA 2019]]), "x")</f>
        <v>2.1371196339044177E-2</v>
      </c>
      <c r="BI342" s="3">
        <f xml:space="preserve"> IFERROR(ABS(Table1[[#This Row],[ROA 2021]]-Table1[[#This Row],[ROA 2020]]), "x")</f>
        <v>4.7361252293174561E-2</v>
      </c>
      <c r="BJ342" s="3">
        <f xml:space="preserve"> IFERROR(AVERAGE(Table1[[#This Row],[ROA 2013-2012]:[ROA 2021-2020]]), "x")</f>
        <v>4.7660207570105882E-2</v>
      </c>
      <c r="BK342" s="3">
        <f>IFERROR(AVERAGE(Table1[[#This Row],[ROA 2012]:[ROA 2021]]), "x")</f>
        <v>0.11915636450986816</v>
      </c>
      <c r="BN342" s="1">
        <f>SUM(Table1[[#This Row],[B/M Rank]:[ROA Rank]])</f>
        <v>0</v>
      </c>
    </row>
    <row r="343" spans="1:66" x14ac:dyDescent="0.25">
      <c r="A343" s="1" t="s">
        <v>385</v>
      </c>
      <c r="B343" s="1" t="s">
        <v>386</v>
      </c>
      <c r="C343" s="1" t="s">
        <v>158</v>
      </c>
      <c r="D343" s="1" t="s">
        <v>106</v>
      </c>
      <c r="E343" s="1" t="s">
        <v>102</v>
      </c>
      <c r="F343" s="1">
        <v>3990</v>
      </c>
      <c r="G343" s="19"/>
      <c r="H343" s="19"/>
      <c r="I343" s="19"/>
      <c r="J343" s="19"/>
      <c r="K343" s="1"/>
      <c r="L343" s="19"/>
      <c r="M343" s="1">
        <v>2012</v>
      </c>
      <c r="N343" s="1">
        <v>854.6</v>
      </c>
      <c r="O343" s="1">
        <v>907.4</v>
      </c>
      <c r="P343" s="1">
        <v>964</v>
      </c>
      <c r="Q343" s="15">
        <v>1030.2</v>
      </c>
      <c r="R343" s="15">
        <v>1056.7</v>
      </c>
      <c r="S343" s="15">
        <v>1109.0999999999999</v>
      </c>
      <c r="T343" s="15">
        <v>1139.9000000000001</v>
      </c>
      <c r="U343" s="15">
        <v>1215.0999999999999</v>
      </c>
      <c r="V343" s="15">
        <v>1146.7</v>
      </c>
      <c r="W343" s="15">
        <v>1337.5</v>
      </c>
      <c r="X343" s="15">
        <v>1360.8</v>
      </c>
      <c r="Z343" s="3">
        <f xml:space="preserve"> IFERROR(AVEDEV(Table1[[#This Row],[GP 2012]:[GP 2021]]) / Table1[[#This Row],[Avg GP]], "x")</f>
        <v>0.1055086793294428</v>
      </c>
      <c r="AA343" s="2">
        <f xml:space="preserve"> IFERROR(AVERAGE(Table1[[#This Row],[GP 2012]:[GP 2021]]), "x")</f>
        <v>1076.1200000000001</v>
      </c>
      <c r="AB343" s="11">
        <f>Table1[Equity]/Table1[Market Capital]</f>
        <v>0.22671679197994987</v>
      </c>
      <c r="AC343" s="1">
        <v>753.2</v>
      </c>
      <c r="AD343" s="1">
        <v>799.4</v>
      </c>
      <c r="AE343" s="1">
        <v>837.3</v>
      </c>
      <c r="AF343" s="1">
        <v>891.1</v>
      </c>
      <c r="AG343" s="1">
        <v>913.5</v>
      </c>
      <c r="AH343" s="1">
        <v>925.7</v>
      </c>
      <c r="AI343" s="1">
        <v>944.8</v>
      </c>
      <c r="AJ343" s="15">
        <v>1366.6</v>
      </c>
      <c r="AK343" s="15">
        <v>1669.2</v>
      </c>
      <c r="AL343" s="15">
        <v>1735.9</v>
      </c>
      <c r="AM343" s="15">
        <v>1784.9</v>
      </c>
      <c r="AN343" s="1">
        <v>904.6</v>
      </c>
      <c r="AO343" s="3">
        <f xml:space="preserve"> IFERROR(Table1[[#This Row],[GP 2012]]/Table1[[#This Row],[Total Assets 2012]], "x")</f>
        <v>1.1346255974508763</v>
      </c>
      <c r="AP343" s="3">
        <f xml:space="preserve"> IFERROR(Table1[[#This Row],[GP 2013]]/Table1[[#This Row],[Total Assets 2013]], "x")</f>
        <v>1.135101325994496</v>
      </c>
      <c r="AQ343" s="3">
        <f xml:space="preserve"> IFERROR(Table1[[#This Row],[GP 2014]]/Table1[[#This Row],[Total Assets 2014]], "x")</f>
        <v>1.1513197181416459</v>
      </c>
      <c r="AR343" s="3">
        <f xml:space="preserve"> IFERROR(Table1[[#This Row],[GP 2015]]/Table1[[#This Row],[Total Assets 2015]], "x")</f>
        <v>1.1560992032319606</v>
      </c>
      <c r="AS343" s="3">
        <f xml:space="preserve"> IFERROR(Table1[[#This Row],[GP 2016]]/Table1[[#This Row],[Total Assets 2016]], "x")</f>
        <v>1.156759715380405</v>
      </c>
      <c r="AT343" s="3">
        <f xml:space="preserve"> IFERROR(Table1[[#This Row],[GP 2017]]/Table1[[#This Row],[Total Assets 2017]], "x")</f>
        <v>1.1981203413632926</v>
      </c>
      <c r="AU343" s="3">
        <f xml:space="preserve"> IFERROR(Table1[[#This Row],[GP 2018]]/Table1[[#This Row],[Total Assets 2018]], "x")</f>
        <v>1.2064987298899239</v>
      </c>
      <c r="AV343" s="3">
        <f xml:space="preserve"> IFERROR(Table1[[#This Row],[GP 2019]]/Table1[[#This Row],[Total Assets 2019]], "x")</f>
        <v>0.88914093370408309</v>
      </c>
      <c r="AW343" s="3">
        <f xml:space="preserve"> IFERROR(Table1[[#This Row],[GP 2020]]/Table1[[#This Row],[Total Assets 2020]], "x")</f>
        <v>0.68697579678888088</v>
      </c>
      <c r="AX343" s="3">
        <f xml:space="preserve"> IFERROR(Table1[[#This Row],[GP 2021]]/Table1[[#This Row],[Total Assets 2021]], "x")</f>
        <v>0.77049369203295115</v>
      </c>
      <c r="AY343" s="3">
        <f xml:space="preserve"> IFERROR(Table1[[#This Row],[GP TTM]]/Table1[[#This Row],[Total Assets TTM]], "x")</f>
        <v>0.76239565241750229</v>
      </c>
      <c r="BA343" s="3">
        <f xml:space="preserve"> IFERROR(ABS(Table1[[#This Row],[ROA 2013]]-Table1[[#This Row],[ROA 2012]]), "x")</f>
        <v>4.7572854361965788E-4</v>
      </c>
      <c r="BB343" s="3">
        <f xml:space="preserve"> IFERROR(ABS(Table1[[#This Row],[ROA 2014]]-Table1[[#This Row],[ROA 2013]]), "x")</f>
        <v>1.6218392147149929E-2</v>
      </c>
      <c r="BC343" s="3">
        <f xml:space="preserve"> IFERROR(ABS(Table1[[#This Row],[ROA 2015]]-Table1[[#This Row],[ROA 2014]]), "x")</f>
        <v>4.7794850903146724E-3</v>
      </c>
      <c r="BD343" s="3">
        <f xml:space="preserve"> IFERROR(ABS(Table1[[#This Row],[ROA 2016]]-Table1[[#This Row],[ROA 2015]]), "x")</f>
        <v>6.6051214844442541E-4</v>
      </c>
      <c r="BE343" s="3">
        <f xml:space="preserve"> IFERROR(ABS(Table1[[#This Row],[ROA 2017]]-Table1[[#This Row],[ROA 2016]]), "x")</f>
        <v>4.1360625982887589E-2</v>
      </c>
      <c r="BF343" s="3">
        <f xml:space="preserve"> IFERROR(ABS(Table1[[#This Row],[ROA 2018]]-Table1[[#This Row],[ROA 2017]]), "x")</f>
        <v>8.3783885266313085E-3</v>
      </c>
      <c r="BG343" s="3">
        <f xml:space="preserve"> IFERROR(ABS(Table1[[#This Row],[ROA 2019]]-Table1[[#This Row],[ROA 2018]]), "x")</f>
        <v>0.31735779618584081</v>
      </c>
      <c r="BH343" s="3">
        <f xml:space="preserve"> IFERROR(ABS(Table1[[#This Row],[ROA 2020]]-Table1[[#This Row],[ROA 2019]]), "x")</f>
        <v>0.20216513691520221</v>
      </c>
      <c r="BI343" s="3">
        <f xml:space="preserve"> IFERROR(ABS(Table1[[#This Row],[ROA 2021]]-Table1[[#This Row],[ROA 2020]]), "x")</f>
        <v>8.3517895244070273E-2</v>
      </c>
      <c r="BJ343" s="3">
        <f xml:space="preserve"> IFERROR(AVERAGE(Table1[[#This Row],[ROA 2013-2012]:[ROA 2021-2020]]), "x")</f>
        <v>7.499044008712899E-2</v>
      </c>
      <c r="BK343" s="3">
        <f>IFERROR(AVERAGE(Table1[[#This Row],[ROA 2012]:[ROA 2021]]), "x")</f>
        <v>1.0485135053978514</v>
      </c>
      <c r="BN343" s="1">
        <f>SUM(Table1[[#This Row],[B/M Rank]:[ROA Rank]])</f>
        <v>0</v>
      </c>
    </row>
    <row r="344" spans="1:66" x14ac:dyDescent="0.25">
      <c r="A344" s="1" t="s">
        <v>742</v>
      </c>
      <c r="B344" s="1" t="s">
        <v>743</v>
      </c>
      <c r="C344" s="1" t="s">
        <v>336</v>
      </c>
      <c r="D344" s="1" t="s">
        <v>116</v>
      </c>
      <c r="E344" s="1" t="s">
        <v>102</v>
      </c>
      <c r="F344" s="1">
        <v>3990</v>
      </c>
      <c r="G344" s="19"/>
      <c r="H344" s="19"/>
      <c r="I344" s="19"/>
      <c r="J344" s="19"/>
      <c r="K344" s="1"/>
      <c r="L344" s="19"/>
      <c r="M344" s="1">
        <v>2012</v>
      </c>
      <c r="N344" s="15">
        <v>4382.1000000000004</v>
      </c>
      <c r="O344" s="15">
        <v>4232.3</v>
      </c>
      <c r="P344" s="15">
        <v>4286.8</v>
      </c>
      <c r="Q344" s="15">
        <v>4484</v>
      </c>
      <c r="R344" s="15">
        <v>4476</v>
      </c>
      <c r="S344" s="15">
        <v>4620.8</v>
      </c>
      <c r="T344" s="15">
        <v>5063</v>
      </c>
      <c r="U344" s="15">
        <v>5588.1</v>
      </c>
      <c r="V344" s="15">
        <v>5468.9</v>
      </c>
      <c r="W344" s="15">
        <v>5773.6</v>
      </c>
      <c r="X344" s="15">
        <v>5773.6</v>
      </c>
      <c r="Z344" s="3">
        <f xml:space="preserve"> IFERROR(AVEDEV(Table1[[#This Row],[GP 2012]:[GP 2021]]) / Table1[[#This Row],[Avg GP]], "x")</f>
        <v>0.10515053043269745</v>
      </c>
      <c r="AA344" s="2">
        <f xml:space="preserve"> IFERROR(AVERAGE(Table1[[#This Row],[GP 2012]:[GP 2021]]), "x")</f>
        <v>4837.5599999999995</v>
      </c>
      <c r="AB344" s="11">
        <f>Table1[Equity]/Table1[Market Capital]</f>
        <v>1.0205012531328321</v>
      </c>
      <c r="AC344" s="15">
        <v>10137.700000000001</v>
      </c>
      <c r="AD344" s="15">
        <v>10560.8</v>
      </c>
      <c r="AE344" s="15">
        <v>10275.5</v>
      </c>
      <c r="AF344" s="15">
        <v>10728.9</v>
      </c>
      <c r="AG344" s="15">
        <v>10378.4</v>
      </c>
      <c r="AH344" s="15">
        <v>11054.1</v>
      </c>
      <c r="AI344" s="15">
        <v>11567.6</v>
      </c>
      <c r="AJ344" s="15">
        <v>12250.8</v>
      </c>
      <c r="AK344" s="15">
        <v>12134.4</v>
      </c>
      <c r="AL344" s="15">
        <v>12225.8</v>
      </c>
      <c r="AM344" s="15">
        <v>12225.8</v>
      </c>
      <c r="AN344" s="15">
        <v>4071.8</v>
      </c>
      <c r="AO344" s="3">
        <f xml:space="preserve"> IFERROR(Table1[[#This Row],[GP 2012]]/Table1[[#This Row],[Total Assets 2012]], "x")</f>
        <v>0.43225780995689356</v>
      </c>
      <c r="AP344" s="3">
        <f xml:space="preserve"> IFERROR(Table1[[#This Row],[GP 2013]]/Table1[[#This Row],[Total Assets 2013]], "x")</f>
        <v>0.40075562457389596</v>
      </c>
      <c r="AQ344" s="3">
        <f xml:space="preserve"> IFERROR(Table1[[#This Row],[GP 2014]]/Table1[[#This Row],[Total Assets 2014]], "x")</f>
        <v>0.4171865116052747</v>
      </c>
      <c r="AR344" s="3">
        <f xml:space="preserve"> IFERROR(Table1[[#This Row],[GP 2015]]/Table1[[#This Row],[Total Assets 2015]], "x")</f>
        <v>0.41793660114270803</v>
      </c>
      <c r="AS344" s="3">
        <f xml:space="preserve"> IFERROR(Table1[[#This Row],[GP 2016]]/Table1[[#This Row],[Total Assets 2016]], "x")</f>
        <v>0.43128035149926774</v>
      </c>
      <c r="AT344" s="3">
        <f xml:space="preserve"> IFERROR(Table1[[#This Row],[GP 2017]]/Table1[[#This Row],[Total Assets 2017]], "x")</f>
        <v>0.41801684442876397</v>
      </c>
      <c r="AU344" s="3">
        <f xml:space="preserve"> IFERROR(Table1[[#This Row],[GP 2018]]/Table1[[#This Row],[Total Assets 2018]], "x")</f>
        <v>0.43768802517376121</v>
      </c>
      <c r="AV344" s="3">
        <f xml:space="preserve"> IFERROR(Table1[[#This Row],[GP 2019]]/Table1[[#This Row],[Total Assets 2019]], "x")</f>
        <v>0.45614163972965038</v>
      </c>
      <c r="AW344" s="3">
        <f xml:space="preserve"> IFERROR(Table1[[#This Row],[GP 2020]]/Table1[[#This Row],[Total Assets 2020]], "x")</f>
        <v>0.45069389504219409</v>
      </c>
      <c r="AX344" s="3">
        <f xml:space="preserve"> IFERROR(Table1[[#This Row],[GP 2021]]/Table1[[#This Row],[Total Assets 2021]], "x")</f>
        <v>0.47224721490618204</v>
      </c>
      <c r="AY344" s="3">
        <f xml:space="preserve"> IFERROR(Table1[[#This Row],[GP TTM]]/Table1[[#This Row],[Total Assets TTM]], "x")</f>
        <v>0.47224721490618204</v>
      </c>
      <c r="BA344" s="3">
        <f xml:space="preserve"> IFERROR(ABS(Table1[[#This Row],[ROA 2013]]-Table1[[#This Row],[ROA 2012]]), "x")</f>
        <v>3.1502185382997594E-2</v>
      </c>
      <c r="BB344" s="3">
        <f xml:space="preserve"> IFERROR(ABS(Table1[[#This Row],[ROA 2014]]-Table1[[#This Row],[ROA 2013]]), "x")</f>
        <v>1.6430887031378738E-2</v>
      </c>
      <c r="BC344" s="3">
        <f xml:space="preserve"> IFERROR(ABS(Table1[[#This Row],[ROA 2015]]-Table1[[#This Row],[ROA 2014]]), "x")</f>
        <v>7.500895374333294E-4</v>
      </c>
      <c r="BD344" s="3">
        <f xml:space="preserve"> IFERROR(ABS(Table1[[#This Row],[ROA 2016]]-Table1[[#This Row],[ROA 2015]]), "x")</f>
        <v>1.3343750356559714E-2</v>
      </c>
      <c r="BE344" s="3">
        <f xml:space="preserve"> IFERROR(ABS(Table1[[#This Row],[ROA 2017]]-Table1[[#This Row],[ROA 2016]]), "x")</f>
        <v>1.3263507070503777E-2</v>
      </c>
      <c r="BF344" s="3">
        <f xml:space="preserve"> IFERROR(ABS(Table1[[#This Row],[ROA 2018]]-Table1[[#This Row],[ROA 2017]]), "x")</f>
        <v>1.9671180744997241E-2</v>
      </c>
      <c r="BG344" s="3">
        <f xml:space="preserve"> IFERROR(ABS(Table1[[#This Row],[ROA 2019]]-Table1[[#This Row],[ROA 2018]]), "x")</f>
        <v>1.8453614555889175E-2</v>
      </c>
      <c r="BH344" s="3">
        <f xml:space="preserve"> IFERROR(ABS(Table1[[#This Row],[ROA 2020]]-Table1[[#This Row],[ROA 2019]]), "x")</f>
        <v>5.4477446874562907E-3</v>
      </c>
      <c r="BI344" s="3">
        <f xml:space="preserve"> IFERROR(ABS(Table1[[#This Row],[ROA 2021]]-Table1[[#This Row],[ROA 2020]]), "x")</f>
        <v>2.1553319863987952E-2</v>
      </c>
      <c r="BJ344" s="3">
        <f xml:space="preserve"> IFERROR(AVERAGE(Table1[[#This Row],[ROA 2013-2012]:[ROA 2021-2020]]), "x")</f>
        <v>1.560180880346709E-2</v>
      </c>
      <c r="BK344" s="3">
        <f>IFERROR(AVERAGE(Table1[[#This Row],[ROA 2012]:[ROA 2021]]), "x")</f>
        <v>0.43342045180585914</v>
      </c>
      <c r="BN344" s="1">
        <f>SUM(Table1[[#This Row],[B/M Rank]:[ROA Rank]])</f>
        <v>0</v>
      </c>
    </row>
    <row r="345" spans="1:66" x14ac:dyDescent="0.25">
      <c r="A345" s="1" t="s">
        <v>413</v>
      </c>
      <c r="B345" s="1" t="s">
        <v>414</v>
      </c>
      <c r="C345" s="1" t="s">
        <v>121</v>
      </c>
      <c r="D345" s="1" t="s">
        <v>116</v>
      </c>
      <c r="E345" s="1" t="s">
        <v>102</v>
      </c>
      <c r="F345" s="1">
        <v>4010</v>
      </c>
      <c r="G345" s="19"/>
      <c r="H345" s="19"/>
      <c r="I345" s="19"/>
      <c r="J345" s="19"/>
      <c r="K345" s="1"/>
      <c r="L345" s="19"/>
      <c r="M345" s="1">
        <v>2012</v>
      </c>
      <c r="N345" s="1">
        <v>985.5</v>
      </c>
      <c r="O345" s="1">
        <v>884.5</v>
      </c>
      <c r="P345" s="1">
        <v>919.8</v>
      </c>
      <c r="Q345" s="1">
        <v>992.2</v>
      </c>
      <c r="R345" s="1">
        <v>932.9</v>
      </c>
      <c r="S345" s="15">
        <v>1158.2</v>
      </c>
      <c r="T345" s="15">
        <v>1243.0999999999999</v>
      </c>
      <c r="U345" s="15">
        <v>1323.5</v>
      </c>
      <c r="V345" s="1">
        <v>113.2</v>
      </c>
      <c r="W345" s="1">
        <v>546.29999999999995</v>
      </c>
      <c r="X345" s="1">
        <v>594.6</v>
      </c>
      <c r="Z345" s="3">
        <f xml:space="preserve"> IFERROR(AVEDEV(Table1[[#This Row],[GP 2012]:[GP 2021]]) / Table1[[#This Row],[Avg GP]], "x")</f>
        <v>0.26062950589062783</v>
      </c>
      <c r="AA345" s="2">
        <f xml:space="preserve"> IFERROR(AVERAGE(Table1[[#This Row],[GP 2012]:[GP 2021]]), "x")</f>
        <v>909.91999999999985</v>
      </c>
      <c r="AB345" s="11">
        <f>Table1[Equity]/Table1[Market Capital]</f>
        <v>0.95822942643391518</v>
      </c>
      <c r="AC345" s="15">
        <v>9640.6</v>
      </c>
      <c r="AD345" s="15">
        <v>8816.7999999999993</v>
      </c>
      <c r="AE345" s="15">
        <v>9013.2000000000007</v>
      </c>
      <c r="AF345" s="15">
        <v>8847.2999999999993</v>
      </c>
      <c r="AG345" s="15">
        <v>8872.7999999999993</v>
      </c>
      <c r="AH345" s="15">
        <v>10832.4</v>
      </c>
      <c r="AI345" s="15">
        <v>11449.1</v>
      </c>
      <c r="AJ345" s="15">
        <v>12627.3</v>
      </c>
      <c r="AK345" s="15">
        <v>14081.2</v>
      </c>
      <c r="AL345" s="15">
        <v>16240</v>
      </c>
      <c r="AM345" s="15">
        <v>16546.2</v>
      </c>
      <c r="AN345" s="15">
        <v>3842.5</v>
      </c>
      <c r="AO345" s="3">
        <f xml:space="preserve"> IFERROR(Table1[[#This Row],[GP 2012]]/Table1[[#This Row],[Total Assets 2012]], "x")</f>
        <v>0.10222392797128808</v>
      </c>
      <c r="AP345" s="3">
        <f xml:space="preserve"> IFERROR(Table1[[#This Row],[GP 2013]]/Table1[[#This Row],[Total Assets 2013]], "x")</f>
        <v>0.10031984393430723</v>
      </c>
      <c r="AQ345" s="3">
        <f xml:space="preserve"> IFERROR(Table1[[#This Row],[GP 2014]]/Table1[[#This Row],[Total Assets 2014]], "x")</f>
        <v>0.10205032618825721</v>
      </c>
      <c r="AR345" s="3">
        <f xml:space="preserve"> IFERROR(Table1[[#This Row],[GP 2015]]/Table1[[#This Row],[Total Assets 2015]], "x")</f>
        <v>0.11214720875295289</v>
      </c>
      <c r="AS345" s="3">
        <f xml:space="preserve"> IFERROR(Table1[[#This Row],[GP 2016]]/Table1[[#This Row],[Total Assets 2016]], "x")</f>
        <v>0.10514155621675232</v>
      </c>
      <c r="AT345" s="3">
        <f xml:space="preserve"> IFERROR(Table1[[#This Row],[GP 2017]]/Table1[[#This Row],[Total Assets 2017]], "x")</f>
        <v>0.10691998079834571</v>
      </c>
      <c r="AU345" s="3">
        <f xml:space="preserve"> IFERROR(Table1[[#This Row],[GP 2018]]/Table1[[#This Row],[Total Assets 2018]], "x")</f>
        <v>0.10857621996488806</v>
      </c>
      <c r="AV345" s="3">
        <f xml:space="preserve"> IFERROR(Table1[[#This Row],[GP 2019]]/Table1[[#This Row],[Total Assets 2019]], "x")</f>
        <v>0.10481258859772082</v>
      </c>
      <c r="AW345" s="3">
        <f xml:space="preserve"> IFERROR(Table1[[#This Row],[GP 2020]]/Table1[[#This Row],[Total Assets 2020]], "x")</f>
        <v>8.0390875777632594E-3</v>
      </c>
      <c r="AX345" s="3">
        <f xml:space="preserve"> IFERROR(Table1[[#This Row],[GP 2021]]/Table1[[#This Row],[Total Assets 2021]], "x")</f>
        <v>3.3639162561576355E-2</v>
      </c>
      <c r="AY345" s="3">
        <f xml:space="preserve"> IFERROR(Table1[[#This Row],[GP TTM]]/Table1[[#This Row],[Total Assets TTM]], "x")</f>
        <v>3.5935743554411287E-2</v>
      </c>
      <c r="BA345" s="3">
        <f xml:space="preserve"> IFERROR(ABS(Table1[[#This Row],[ROA 2013]]-Table1[[#This Row],[ROA 2012]]), "x")</f>
        <v>1.9040840369808493E-3</v>
      </c>
      <c r="BB345" s="3">
        <f xml:space="preserve"> IFERROR(ABS(Table1[[#This Row],[ROA 2014]]-Table1[[#This Row],[ROA 2013]]), "x")</f>
        <v>1.7304822539499776E-3</v>
      </c>
      <c r="BC345" s="3">
        <f xml:space="preserve"> IFERROR(ABS(Table1[[#This Row],[ROA 2015]]-Table1[[#This Row],[ROA 2014]]), "x")</f>
        <v>1.0096882564695681E-2</v>
      </c>
      <c r="BD345" s="3">
        <f xml:space="preserve"> IFERROR(ABS(Table1[[#This Row],[ROA 2016]]-Table1[[#This Row],[ROA 2015]]), "x")</f>
        <v>7.0056525362005712E-3</v>
      </c>
      <c r="BE345" s="3">
        <f xml:space="preserve"> IFERROR(ABS(Table1[[#This Row],[ROA 2017]]-Table1[[#This Row],[ROA 2016]]), "x")</f>
        <v>1.7784245815933852E-3</v>
      </c>
      <c r="BF345" s="3">
        <f xml:space="preserve"> IFERROR(ABS(Table1[[#This Row],[ROA 2018]]-Table1[[#This Row],[ROA 2017]]), "x")</f>
        <v>1.6562391665423531E-3</v>
      </c>
      <c r="BG345" s="3">
        <f xml:space="preserve"> IFERROR(ABS(Table1[[#This Row],[ROA 2019]]-Table1[[#This Row],[ROA 2018]]), "x")</f>
        <v>3.7636313671672444E-3</v>
      </c>
      <c r="BH345" s="3">
        <f xml:space="preserve"> IFERROR(ABS(Table1[[#This Row],[ROA 2020]]-Table1[[#This Row],[ROA 2019]]), "x")</f>
        <v>9.6773501019957561E-2</v>
      </c>
      <c r="BI345" s="3">
        <f xml:space="preserve"> IFERROR(ABS(Table1[[#This Row],[ROA 2021]]-Table1[[#This Row],[ROA 2020]]), "x")</f>
        <v>2.5600074983813094E-2</v>
      </c>
      <c r="BJ345" s="3">
        <f xml:space="preserve"> IFERROR(AVERAGE(Table1[[#This Row],[ROA 2013-2012]:[ROA 2021-2020]]), "x")</f>
        <v>1.6700996945655636E-2</v>
      </c>
      <c r="BK345" s="3">
        <f>IFERROR(AVERAGE(Table1[[#This Row],[ROA 2012]:[ROA 2021]]), "x")</f>
        <v>8.8386990256385217E-2</v>
      </c>
      <c r="BN345" s="1">
        <f>SUM(Table1[[#This Row],[B/M Rank]:[ROA Rank]])</f>
        <v>0</v>
      </c>
    </row>
    <row r="346" spans="1:66" x14ac:dyDescent="0.25">
      <c r="A346" s="1" t="s">
        <v>956</v>
      </c>
      <c r="B346" s="1" t="s">
        <v>957</v>
      </c>
      <c r="C346" s="1" t="s">
        <v>147</v>
      </c>
      <c r="D346" s="1" t="s">
        <v>116</v>
      </c>
      <c r="E346" s="1" t="s">
        <v>102</v>
      </c>
      <c r="F346" s="1">
        <v>4040</v>
      </c>
      <c r="G346" s="19"/>
      <c r="H346" s="19"/>
      <c r="I346" s="19"/>
      <c r="J346" s="19"/>
      <c r="K346" s="1"/>
      <c r="L346" s="19"/>
      <c r="M346" s="1">
        <v>2012</v>
      </c>
      <c r="N346" s="15">
        <v>2083.6</v>
      </c>
      <c r="O346" s="15">
        <v>2407.9</v>
      </c>
      <c r="P346" s="15">
        <v>2634.6</v>
      </c>
      <c r="Q346" s="15">
        <v>2922.7</v>
      </c>
      <c r="R346" s="15">
        <v>2859.1</v>
      </c>
      <c r="S346" s="15">
        <v>2820.4</v>
      </c>
      <c r="T346" s="15">
        <v>2957.4</v>
      </c>
      <c r="U346" s="15">
        <v>3227.6</v>
      </c>
      <c r="V346" s="15">
        <v>2934.9</v>
      </c>
      <c r="W346" s="15">
        <v>3040.7</v>
      </c>
      <c r="X346" s="15">
        <v>3091.3</v>
      </c>
      <c r="Z346" s="3">
        <f xml:space="preserve"> IFERROR(AVEDEV(Table1[[#This Row],[GP 2012]:[GP 2021]]) / Table1[[#This Row],[Avg GP]], "x")</f>
        <v>8.8965143838588057E-2</v>
      </c>
      <c r="AA346" s="2">
        <f xml:space="preserve"> IFERROR(AVERAGE(Table1[[#This Row],[GP 2012]:[GP 2021]]), "x")</f>
        <v>2788.8900000000003</v>
      </c>
      <c r="AB346" s="11">
        <f>Table1[Equity]/Table1[Market Capital]</f>
        <v>0.42297029702970296</v>
      </c>
      <c r="AC346" s="15">
        <v>5161</v>
      </c>
      <c r="AD346" s="15">
        <v>5571.4</v>
      </c>
      <c r="AE346" s="15">
        <v>5995.2</v>
      </c>
      <c r="AF346" s="15">
        <v>5778</v>
      </c>
      <c r="AG346" s="15">
        <v>6198.6</v>
      </c>
      <c r="AH346" s="15">
        <v>6265.3</v>
      </c>
      <c r="AI346" s="15">
        <v>6918.6</v>
      </c>
      <c r="AJ346" s="15">
        <v>7234.1</v>
      </c>
      <c r="AK346" s="15">
        <v>7056.7</v>
      </c>
      <c r="AL346" s="15">
        <v>7672.8</v>
      </c>
      <c r="AM346" s="15">
        <v>7998.4</v>
      </c>
      <c r="AN346" s="15">
        <v>1708.8</v>
      </c>
      <c r="AO346" s="3">
        <f xml:space="preserve"> IFERROR(Table1[[#This Row],[GP 2012]]/Table1[[#This Row],[Total Assets 2012]], "x")</f>
        <v>0.40372020926177093</v>
      </c>
      <c r="AP346" s="3">
        <f xml:space="preserve"> IFERROR(Table1[[#This Row],[GP 2013]]/Table1[[#This Row],[Total Assets 2013]], "x")</f>
        <v>0.43218939584305566</v>
      </c>
      <c r="AQ346" s="3">
        <f xml:space="preserve"> IFERROR(Table1[[#This Row],[GP 2014]]/Table1[[#This Row],[Total Assets 2014]], "x")</f>
        <v>0.4394515612489992</v>
      </c>
      <c r="AR346" s="3">
        <f xml:space="preserve"> IFERROR(Table1[[#This Row],[GP 2015]]/Table1[[#This Row],[Total Assets 2015]], "x")</f>
        <v>0.50583246798200066</v>
      </c>
      <c r="AS346" s="3">
        <f xml:space="preserve"> IFERROR(Table1[[#This Row],[GP 2016]]/Table1[[#This Row],[Total Assets 2016]], "x")</f>
        <v>0.46124931436130734</v>
      </c>
      <c r="AT346" s="3">
        <f xml:space="preserve"> IFERROR(Table1[[#This Row],[GP 2017]]/Table1[[#This Row],[Total Assets 2017]], "x")</f>
        <v>0.4501620034156385</v>
      </c>
      <c r="AU346" s="3">
        <f xml:space="preserve"> IFERROR(Table1[[#This Row],[GP 2018]]/Table1[[#This Row],[Total Assets 2018]], "x")</f>
        <v>0.42745642181944321</v>
      </c>
      <c r="AV346" s="3">
        <f xml:space="preserve"> IFERROR(Table1[[#This Row],[GP 2019]]/Table1[[#This Row],[Total Assets 2019]], "x")</f>
        <v>0.44616469222156174</v>
      </c>
      <c r="AW346" s="3">
        <f xml:space="preserve"> IFERROR(Table1[[#This Row],[GP 2020]]/Table1[[#This Row],[Total Assets 2020]], "x")</f>
        <v>0.4159026173707257</v>
      </c>
      <c r="AX346" s="3">
        <f xml:space="preserve"> IFERROR(Table1[[#This Row],[GP 2021]]/Table1[[#This Row],[Total Assets 2021]], "x")</f>
        <v>0.39629600667292247</v>
      </c>
      <c r="AY346" s="3">
        <f xml:space="preserve"> IFERROR(Table1[[#This Row],[GP TTM]]/Table1[[#This Row],[Total Assets TTM]], "x")</f>
        <v>0.38648979795959199</v>
      </c>
      <c r="BA346" s="3">
        <f xml:space="preserve"> IFERROR(ABS(Table1[[#This Row],[ROA 2013]]-Table1[[#This Row],[ROA 2012]]), "x")</f>
        <v>2.8469186581284722E-2</v>
      </c>
      <c r="BB346" s="3">
        <f xml:space="preserve"> IFERROR(ABS(Table1[[#This Row],[ROA 2014]]-Table1[[#This Row],[ROA 2013]]), "x")</f>
        <v>7.2621654059435437E-3</v>
      </c>
      <c r="BC346" s="3">
        <f xml:space="preserve"> IFERROR(ABS(Table1[[#This Row],[ROA 2015]]-Table1[[#This Row],[ROA 2014]]), "x")</f>
        <v>6.6380906733001455E-2</v>
      </c>
      <c r="BD346" s="3">
        <f xml:space="preserve"> IFERROR(ABS(Table1[[#This Row],[ROA 2016]]-Table1[[#This Row],[ROA 2015]]), "x")</f>
        <v>4.4583153620693317E-2</v>
      </c>
      <c r="BE346" s="3">
        <f xml:space="preserve"> IFERROR(ABS(Table1[[#This Row],[ROA 2017]]-Table1[[#This Row],[ROA 2016]]), "x")</f>
        <v>1.1087310945668838E-2</v>
      </c>
      <c r="BF346" s="3">
        <f xml:space="preserve"> IFERROR(ABS(Table1[[#This Row],[ROA 2018]]-Table1[[#This Row],[ROA 2017]]), "x")</f>
        <v>2.270558159619529E-2</v>
      </c>
      <c r="BG346" s="3">
        <f xml:space="preserve"> IFERROR(ABS(Table1[[#This Row],[ROA 2019]]-Table1[[#This Row],[ROA 2018]]), "x")</f>
        <v>1.8708270402118532E-2</v>
      </c>
      <c r="BH346" s="3">
        <f xml:space="preserve"> IFERROR(ABS(Table1[[#This Row],[ROA 2020]]-Table1[[#This Row],[ROA 2019]]), "x")</f>
        <v>3.026207485083604E-2</v>
      </c>
      <c r="BI346" s="3">
        <f xml:space="preserve"> IFERROR(ABS(Table1[[#This Row],[ROA 2021]]-Table1[[#This Row],[ROA 2020]]), "x")</f>
        <v>1.9606610697803228E-2</v>
      </c>
      <c r="BJ346" s="3">
        <f xml:space="preserve"> IFERROR(AVERAGE(Table1[[#This Row],[ROA 2013-2012]:[ROA 2021-2020]]), "x")</f>
        <v>2.7673917870393885E-2</v>
      </c>
      <c r="BK346" s="3">
        <f>IFERROR(AVERAGE(Table1[[#This Row],[ROA 2012]:[ROA 2021]]), "x")</f>
        <v>0.43784246901974255</v>
      </c>
      <c r="BN346" s="1">
        <f>SUM(Table1[[#This Row],[B/M Rank]:[ROA Rank]])</f>
        <v>0</v>
      </c>
    </row>
    <row r="347" spans="1:66" x14ac:dyDescent="0.25">
      <c r="A347" s="1" t="s">
        <v>899</v>
      </c>
      <c r="B347" s="1" t="s">
        <v>900</v>
      </c>
      <c r="C347" s="1" t="s">
        <v>458</v>
      </c>
      <c r="D347" s="1" t="s">
        <v>263</v>
      </c>
      <c r="E347" s="1" t="s">
        <v>102</v>
      </c>
      <c r="F347" s="1">
        <v>4059.9999999999995</v>
      </c>
      <c r="G347" s="19"/>
      <c r="H347" s="19"/>
      <c r="I347" s="19"/>
      <c r="J347" s="19"/>
      <c r="K347" s="1"/>
      <c r="L347" s="19"/>
      <c r="M347" s="1">
        <v>2012</v>
      </c>
      <c r="N347" s="15">
        <v>2885.6</v>
      </c>
      <c r="O347" s="15">
        <v>2654.3</v>
      </c>
      <c r="P347" s="15">
        <v>2482.4</v>
      </c>
      <c r="Q347" s="15">
        <v>2349.1</v>
      </c>
      <c r="R347" s="15">
        <v>2321.6</v>
      </c>
      <c r="S347" s="15">
        <v>2404</v>
      </c>
      <c r="T347" s="15">
        <v>2407.9</v>
      </c>
      <c r="U347" s="15">
        <v>2513</v>
      </c>
      <c r="V347" s="15">
        <v>2499.6</v>
      </c>
      <c r="W347" s="15">
        <v>2624.8</v>
      </c>
      <c r="X347" s="15">
        <v>2685.1</v>
      </c>
      <c r="Z347" s="3">
        <f xml:space="preserve"> IFERROR(AVEDEV(Table1[[#This Row],[GP 2012]:[GP 2021]]) / Table1[[#This Row],[Avg GP]], "x")</f>
        <v>4.9479164595124567E-2</v>
      </c>
      <c r="AA347" s="2">
        <f xml:space="preserve"> IFERROR(AVERAGE(Table1[[#This Row],[GP 2012]:[GP 2021]]), "x")</f>
        <v>2514.23</v>
      </c>
      <c r="AB347" s="11">
        <f>Table1[Equity]/Table1[Market Capital]</f>
        <v>0.79022167487684747</v>
      </c>
      <c r="AC347" s="15">
        <v>7257.1</v>
      </c>
      <c r="AD347" s="15">
        <v>7800.6</v>
      </c>
      <c r="AE347" s="15">
        <v>8316.4</v>
      </c>
      <c r="AF347" s="15">
        <v>8304.5</v>
      </c>
      <c r="AG347" s="15">
        <v>7943.2</v>
      </c>
      <c r="AH347" s="15">
        <v>7666.1</v>
      </c>
      <c r="AI347" s="15">
        <v>8410.5</v>
      </c>
      <c r="AJ347" s="15">
        <v>8486</v>
      </c>
      <c r="AK347" s="15">
        <v>8212</v>
      </c>
      <c r="AL347" s="15">
        <v>8572.6</v>
      </c>
      <c r="AM347" s="1" t="s">
        <v>1035</v>
      </c>
      <c r="AN347" s="15">
        <v>3208.3</v>
      </c>
      <c r="AO347" s="3">
        <f xml:space="preserve"> IFERROR(Table1[[#This Row],[GP 2012]]/Table1[[#This Row],[Total Assets 2012]], "x")</f>
        <v>0.39762439541965794</v>
      </c>
      <c r="AP347" s="3">
        <f xml:space="preserve"> IFERROR(Table1[[#This Row],[GP 2013]]/Table1[[#This Row],[Total Assets 2013]], "x")</f>
        <v>0.34026869727969644</v>
      </c>
      <c r="AQ347" s="3">
        <f xml:space="preserve"> IFERROR(Table1[[#This Row],[GP 2014]]/Table1[[#This Row],[Total Assets 2014]], "x")</f>
        <v>0.2984945409071233</v>
      </c>
      <c r="AR347" s="3">
        <f xml:space="preserve"> IFERROR(Table1[[#This Row],[GP 2015]]/Table1[[#This Row],[Total Assets 2015]], "x")</f>
        <v>0.28287073273526403</v>
      </c>
      <c r="AS347" s="3">
        <f xml:space="preserve"> IFERROR(Table1[[#This Row],[GP 2016]]/Table1[[#This Row],[Total Assets 2016]], "x")</f>
        <v>0.2922751535904925</v>
      </c>
      <c r="AT347" s="3">
        <f xml:space="preserve"> IFERROR(Table1[[#This Row],[GP 2017]]/Table1[[#This Row],[Total Assets 2017]], "x")</f>
        <v>0.31358839566402735</v>
      </c>
      <c r="AU347" s="3">
        <f xml:space="preserve"> IFERROR(Table1[[#This Row],[GP 2018]]/Table1[[#This Row],[Total Assets 2018]], "x")</f>
        <v>0.28629689079127285</v>
      </c>
      <c r="AV347" s="3">
        <f xml:space="preserve"> IFERROR(Table1[[#This Row],[GP 2019]]/Table1[[#This Row],[Total Assets 2019]], "x")</f>
        <v>0.29613481027574828</v>
      </c>
      <c r="AW347" s="3">
        <f xml:space="preserve"> IFERROR(Table1[[#This Row],[GP 2020]]/Table1[[#This Row],[Total Assets 2020]], "x")</f>
        <v>0.30438382854359475</v>
      </c>
      <c r="AX347" s="3">
        <f xml:space="preserve"> IFERROR(Table1[[#This Row],[GP 2021]]/Table1[[#This Row],[Total Assets 2021]], "x")</f>
        <v>0.30618482140774095</v>
      </c>
      <c r="AY347" s="3" t="str">
        <f xml:space="preserve"> IFERROR(Table1[[#This Row],[GP TTM]]/Table1[[#This Row],[Total Assets TTM]], "x")</f>
        <v>x</v>
      </c>
      <c r="BA347" s="3">
        <f xml:space="preserve"> IFERROR(ABS(Table1[[#This Row],[ROA 2013]]-Table1[[#This Row],[ROA 2012]]), "x")</f>
        <v>5.7355698139961497E-2</v>
      </c>
      <c r="BB347" s="3">
        <f xml:space="preserve"> IFERROR(ABS(Table1[[#This Row],[ROA 2014]]-Table1[[#This Row],[ROA 2013]]), "x")</f>
        <v>4.1774156372573146E-2</v>
      </c>
      <c r="BC347" s="3">
        <f xml:space="preserve"> IFERROR(ABS(Table1[[#This Row],[ROA 2015]]-Table1[[#This Row],[ROA 2014]]), "x")</f>
        <v>1.5623808171859266E-2</v>
      </c>
      <c r="BD347" s="3">
        <f xml:space="preserve"> IFERROR(ABS(Table1[[#This Row],[ROA 2016]]-Table1[[#This Row],[ROA 2015]]), "x")</f>
        <v>9.404420855228468E-3</v>
      </c>
      <c r="BE347" s="3">
        <f xml:space="preserve"> IFERROR(ABS(Table1[[#This Row],[ROA 2017]]-Table1[[#This Row],[ROA 2016]]), "x")</f>
        <v>2.1313242073534855E-2</v>
      </c>
      <c r="BF347" s="3">
        <f xml:space="preserve"> IFERROR(ABS(Table1[[#This Row],[ROA 2018]]-Table1[[#This Row],[ROA 2017]]), "x")</f>
        <v>2.7291504872754502E-2</v>
      </c>
      <c r="BG347" s="3">
        <f xml:space="preserve"> IFERROR(ABS(Table1[[#This Row],[ROA 2019]]-Table1[[#This Row],[ROA 2018]]), "x")</f>
        <v>9.8379194844754325E-3</v>
      </c>
      <c r="BH347" s="3">
        <f xml:space="preserve"> IFERROR(ABS(Table1[[#This Row],[ROA 2020]]-Table1[[#This Row],[ROA 2019]]), "x")</f>
        <v>8.2490182678464641E-3</v>
      </c>
      <c r="BI347" s="3">
        <f xml:space="preserve"> IFERROR(ABS(Table1[[#This Row],[ROA 2021]]-Table1[[#This Row],[ROA 2020]]), "x")</f>
        <v>1.8009928641462003E-3</v>
      </c>
      <c r="BJ347" s="3">
        <f xml:space="preserve"> IFERROR(AVERAGE(Table1[[#This Row],[ROA 2013-2012]:[ROA 2021-2020]]), "x")</f>
        <v>2.1405640122486649E-2</v>
      </c>
      <c r="BK347" s="3">
        <f>IFERROR(AVERAGE(Table1[[#This Row],[ROA 2012]:[ROA 2021]]), "x")</f>
        <v>0.31181222666146186</v>
      </c>
      <c r="BN347" s="1">
        <f>SUM(Table1[[#This Row],[B/M Rank]:[ROA Rank]])</f>
        <v>0</v>
      </c>
    </row>
    <row r="348" spans="1:66" x14ac:dyDescent="0.25">
      <c r="A348" s="1" t="s">
        <v>415</v>
      </c>
      <c r="B348" s="1" t="s">
        <v>416</v>
      </c>
      <c r="C348" s="1" t="s">
        <v>354</v>
      </c>
      <c r="D348" s="1" t="s">
        <v>116</v>
      </c>
      <c r="E348" s="1" t="s">
        <v>102</v>
      </c>
      <c r="F348" s="1">
        <v>4100</v>
      </c>
      <c r="G348" s="19"/>
      <c r="H348" s="19"/>
      <c r="I348" s="19"/>
      <c r="J348" s="19"/>
      <c r="K348" s="1"/>
      <c r="L348" s="19"/>
      <c r="M348" s="1">
        <v>2012</v>
      </c>
      <c r="N348" s="1">
        <v>667.5</v>
      </c>
      <c r="O348" s="1">
        <v>728.2</v>
      </c>
      <c r="P348" s="1">
        <v>813.4</v>
      </c>
      <c r="Q348" s="15">
        <v>1001.4</v>
      </c>
      <c r="R348" s="15">
        <v>1113.9000000000001</v>
      </c>
      <c r="S348" s="15">
        <v>1258.5</v>
      </c>
      <c r="T348" s="15">
        <v>1446.3</v>
      </c>
      <c r="U348" s="15">
        <v>1518.7</v>
      </c>
      <c r="V348" s="1">
        <v>851</v>
      </c>
      <c r="W348" s="15">
        <v>1573.1</v>
      </c>
      <c r="X348" s="15">
        <v>1789.2</v>
      </c>
      <c r="Z348" s="3">
        <f xml:space="preserve"> IFERROR(AVEDEV(Table1[[#This Row],[GP 2012]:[GP 2021]]) / Table1[[#This Row],[Avg GP]], "x")</f>
        <v>0.25966095515858545</v>
      </c>
      <c r="AA348" s="2">
        <f xml:space="preserve"> IFERROR(AVERAGE(Table1[[#This Row],[GP 2012]:[GP 2021]]), "x")</f>
        <v>1097.2</v>
      </c>
      <c r="AB348" s="11">
        <f>Table1[Equity]/Table1[Market Capital]</f>
        <v>0.44397560975609757</v>
      </c>
      <c r="AC348" s="15">
        <v>2173.6999999999998</v>
      </c>
      <c r="AD348" s="15">
        <v>2370.6</v>
      </c>
      <c r="AE348" s="15">
        <v>2818.1</v>
      </c>
      <c r="AF348" s="15">
        <v>3660.5</v>
      </c>
      <c r="AG348" s="15">
        <v>4028.5</v>
      </c>
      <c r="AH348" s="15">
        <v>4491</v>
      </c>
      <c r="AI348" s="15">
        <v>5193.3</v>
      </c>
      <c r="AJ348" s="15">
        <v>6249.4</v>
      </c>
      <c r="AK348" s="15">
        <v>4428.5</v>
      </c>
      <c r="AL348" s="15">
        <v>4521.2</v>
      </c>
      <c r="AM348" s="15">
        <v>4621.8</v>
      </c>
      <c r="AN348" s="15">
        <v>1820.3</v>
      </c>
      <c r="AO348" s="3">
        <f xml:space="preserve"> IFERROR(Table1[[#This Row],[GP 2012]]/Table1[[#This Row],[Total Assets 2012]], "x")</f>
        <v>0.30708009384919727</v>
      </c>
      <c r="AP348" s="3">
        <f xml:space="preserve"> IFERROR(Table1[[#This Row],[GP 2013]]/Table1[[#This Row],[Total Assets 2013]], "x")</f>
        <v>0.30717961697460561</v>
      </c>
      <c r="AQ348" s="3">
        <f xml:space="preserve"> IFERROR(Table1[[#This Row],[GP 2014]]/Table1[[#This Row],[Total Assets 2014]], "x")</f>
        <v>0.28863418615379155</v>
      </c>
      <c r="AR348" s="3">
        <f xml:space="preserve"> IFERROR(Table1[[#This Row],[GP 2015]]/Table1[[#This Row],[Total Assets 2015]], "x")</f>
        <v>0.27356918453763146</v>
      </c>
      <c r="AS348" s="3">
        <f xml:space="preserve"> IFERROR(Table1[[#This Row],[GP 2016]]/Table1[[#This Row],[Total Assets 2016]], "x")</f>
        <v>0.27650490256919452</v>
      </c>
      <c r="AT348" s="3">
        <f xml:space="preserve"> IFERROR(Table1[[#This Row],[GP 2017]]/Table1[[#This Row],[Total Assets 2017]], "x")</f>
        <v>0.28022712090848362</v>
      </c>
      <c r="AU348" s="3">
        <f xml:space="preserve"> IFERROR(Table1[[#This Row],[GP 2018]]/Table1[[#This Row],[Total Assets 2018]], "x")</f>
        <v>0.27849344347524696</v>
      </c>
      <c r="AV348" s="3">
        <f xml:space="preserve"> IFERROR(Table1[[#This Row],[GP 2019]]/Table1[[#This Row],[Total Assets 2019]], "x")</f>
        <v>0.24301532947162929</v>
      </c>
      <c r="AW348" s="3">
        <f xml:space="preserve"> IFERROR(Table1[[#This Row],[GP 2020]]/Table1[[#This Row],[Total Assets 2020]], "x")</f>
        <v>0.19216438974822175</v>
      </c>
      <c r="AX348" s="3">
        <f xml:space="preserve"> IFERROR(Table1[[#This Row],[GP 2021]]/Table1[[#This Row],[Total Assets 2021]], "x")</f>
        <v>0.34793860037158275</v>
      </c>
      <c r="AY348" s="3">
        <f xml:space="preserve"> IFERROR(Table1[[#This Row],[GP TTM]]/Table1[[#This Row],[Total Assets TTM]], "x")</f>
        <v>0.38712190055822404</v>
      </c>
      <c r="BA348" s="3">
        <f xml:space="preserve"> IFERROR(ABS(Table1[[#This Row],[ROA 2013]]-Table1[[#This Row],[ROA 2012]]), "x")</f>
        <v>9.9523125408340629E-5</v>
      </c>
      <c r="BB348" s="3">
        <f xml:space="preserve"> IFERROR(ABS(Table1[[#This Row],[ROA 2014]]-Table1[[#This Row],[ROA 2013]]), "x")</f>
        <v>1.8545430820814057E-2</v>
      </c>
      <c r="BC348" s="3">
        <f xml:space="preserve"> IFERROR(ABS(Table1[[#This Row],[ROA 2015]]-Table1[[#This Row],[ROA 2014]]), "x")</f>
        <v>1.506500161616009E-2</v>
      </c>
      <c r="BD348" s="3">
        <f xml:space="preserve"> IFERROR(ABS(Table1[[#This Row],[ROA 2016]]-Table1[[#This Row],[ROA 2015]]), "x")</f>
        <v>2.9357180315630615E-3</v>
      </c>
      <c r="BE348" s="3">
        <f xml:space="preserve"> IFERROR(ABS(Table1[[#This Row],[ROA 2017]]-Table1[[#This Row],[ROA 2016]]), "x")</f>
        <v>3.7222183392890962E-3</v>
      </c>
      <c r="BF348" s="3">
        <f xml:space="preserve"> IFERROR(ABS(Table1[[#This Row],[ROA 2018]]-Table1[[#This Row],[ROA 2017]]), "x")</f>
        <v>1.7336774332366578E-3</v>
      </c>
      <c r="BG348" s="3">
        <f xml:space="preserve"> IFERROR(ABS(Table1[[#This Row],[ROA 2019]]-Table1[[#This Row],[ROA 2018]]), "x")</f>
        <v>3.5478114003617667E-2</v>
      </c>
      <c r="BH348" s="3">
        <f xml:space="preserve"> IFERROR(ABS(Table1[[#This Row],[ROA 2020]]-Table1[[#This Row],[ROA 2019]]), "x")</f>
        <v>5.085093972340754E-2</v>
      </c>
      <c r="BI348" s="3">
        <f xml:space="preserve"> IFERROR(ABS(Table1[[#This Row],[ROA 2021]]-Table1[[#This Row],[ROA 2020]]), "x")</f>
        <v>0.155774210623361</v>
      </c>
      <c r="BJ348" s="3">
        <f xml:space="preserve"> IFERROR(AVERAGE(Table1[[#This Row],[ROA 2013-2012]:[ROA 2021-2020]]), "x")</f>
        <v>3.157831485742861E-2</v>
      </c>
      <c r="BK348" s="3">
        <f>IFERROR(AVERAGE(Table1[[#This Row],[ROA 2012]:[ROA 2021]]), "x")</f>
        <v>0.27948068680595844</v>
      </c>
      <c r="BN348" s="1">
        <f>SUM(Table1[[#This Row],[B/M Rank]:[ROA Rank]])</f>
        <v>0</v>
      </c>
    </row>
    <row r="349" spans="1:66" x14ac:dyDescent="0.25">
      <c r="A349" s="1" t="s">
        <v>417</v>
      </c>
      <c r="B349" s="1" t="s">
        <v>418</v>
      </c>
      <c r="C349" s="1" t="s">
        <v>213</v>
      </c>
      <c r="D349" s="1" t="s">
        <v>11</v>
      </c>
      <c r="E349" s="1" t="s">
        <v>102</v>
      </c>
      <c r="F349" s="1">
        <v>4220</v>
      </c>
      <c r="G349" s="19"/>
      <c r="H349" s="19"/>
      <c r="I349" s="19"/>
      <c r="J349" s="19"/>
      <c r="K349" s="1"/>
      <c r="L349" s="19"/>
      <c r="M349" s="1">
        <v>2012</v>
      </c>
      <c r="N349" s="1">
        <v>31</v>
      </c>
      <c r="O349" s="1">
        <v>31.2</v>
      </c>
      <c r="P349" s="1">
        <v>29.4</v>
      </c>
      <c r="Q349" s="1">
        <v>35.1</v>
      </c>
      <c r="R349" s="1">
        <v>58.6</v>
      </c>
      <c r="S349" s="1">
        <v>81.8</v>
      </c>
      <c r="T349" s="1">
        <v>112</v>
      </c>
      <c r="U349" s="1">
        <v>132.9</v>
      </c>
      <c r="V349" s="1">
        <v>125.7</v>
      </c>
      <c r="W349" s="1">
        <v>151.5</v>
      </c>
      <c r="X349" s="1">
        <v>153.19999999999999</v>
      </c>
      <c r="Z349" s="3">
        <f xml:space="preserve"> IFERROR(AVEDEV(Table1[[#This Row],[GP 2012]:[GP 2021]]) / Table1[[#This Row],[Avg GP]], "x")</f>
        <v>0.530410542321338</v>
      </c>
      <c r="AA349" s="2">
        <f xml:space="preserve"> IFERROR(AVERAGE(Table1[[#This Row],[GP 2012]:[GP 2021]]), "x")</f>
        <v>78.92</v>
      </c>
      <c r="AB349" s="11">
        <f>Table1[Equity]/Table1[Market Capital]</f>
        <v>0.31040284360189574</v>
      </c>
      <c r="AC349" s="1">
        <v>225.4</v>
      </c>
      <c r="AD349" s="1">
        <v>227.4</v>
      </c>
      <c r="AE349" s="1">
        <v>224.6</v>
      </c>
      <c r="AF349" s="1">
        <v>288.5</v>
      </c>
      <c r="AG349" s="1">
        <v>354.1</v>
      </c>
      <c r="AH349" s="1">
        <v>666.5</v>
      </c>
      <c r="AI349" s="1">
        <v>771.9</v>
      </c>
      <c r="AJ349" s="15">
        <v>1180.9000000000001</v>
      </c>
      <c r="AK349" s="15">
        <v>1462.3</v>
      </c>
      <c r="AL349" s="15">
        <v>2235.1999999999998</v>
      </c>
      <c r="AM349" s="15">
        <v>2185</v>
      </c>
      <c r="AN349" s="15">
        <v>1309.9000000000001</v>
      </c>
      <c r="AO349" s="3">
        <f xml:space="preserve"> IFERROR(Table1[[#This Row],[GP 2012]]/Table1[[#This Row],[Total Assets 2012]], "x")</f>
        <v>0.13753327417923691</v>
      </c>
      <c r="AP349" s="3">
        <f xml:space="preserve"> IFERROR(Table1[[#This Row],[GP 2013]]/Table1[[#This Row],[Total Assets 2013]], "x")</f>
        <v>0.13720316622691292</v>
      </c>
      <c r="AQ349" s="3">
        <f xml:space="preserve"> IFERROR(Table1[[#This Row],[GP 2014]]/Table1[[#This Row],[Total Assets 2014]], "x")</f>
        <v>0.13089937666963491</v>
      </c>
      <c r="AR349" s="3">
        <f xml:space="preserve"> IFERROR(Table1[[#This Row],[GP 2015]]/Table1[[#This Row],[Total Assets 2015]], "x")</f>
        <v>0.12166377816291161</v>
      </c>
      <c r="AS349" s="3">
        <f xml:space="preserve"> IFERROR(Table1[[#This Row],[GP 2016]]/Table1[[#This Row],[Total Assets 2016]], "x")</f>
        <v>0.16548997458345099</v>
      </c>
      <c r="AT349" s="3">
        <f xml:space="preserve"> IFERROR(Table1[[#This Row],[GP 2017]]/Table1[[#This Row],[Total Assets 2017]], "x")</f>
        <v>0.12273068267066767</v>
      </c>
      <c r="AU349" s="3">
        <f xml:space="preserve"> IFERROR(Table1[[#This Row],[GP 2018]]/Table1[[#This Row],[Total Assets 2018]], "x")</f>
        <v>0.14509651509262858</v>
      </c>
      <c r="AV349" s="3">
        <f xml:space="preserve"> IFERROR(Table1[[#This Row],[GP 2019]]/Table1[[#This Row],[Total Assets 2019]], "x")</f>
        <v>0.11254128207299517</v>
      </c>
      <c r="AW349" s="3">
        <f xml:space="preserve"> IFERROR(Table1[[#This Row],[GP 2020]]/Table1[[#This Row],[Total Assets 2020]], "x")</f>
        <v>8.5960473227107981E-2</v>
      </c>
      <c r="AX349" s="3">
        <f xml:space="preserve"> IFERROR(Table1[[#This Row],[GP 2021]]/Table1[[#This Row],[Total Assets 2021]], "x")</f>
        <v>6.7779169649248391E-2</v>
      </c>
      <c r="AY349" s="3">
        <f xml:space="preserve"> IFERROR(Table1[[#This Row],[GP TTM]]/Table1[[#This Row],[Total Assets TTM]], "x")</f>
        <v>7.0114416475972538E-2</v>
      </c>
      <c r="BA349" s="3">
        <f xml:space="preserve"> IFERROR(ABS(Table1[[#This Row],[ROA 2013]]-Table1[[#This Row],[ROA 2012]]), "x")</f>
        <v>3.3010795232399359E-4</v>
      </c>
      <c r="BB349" s="3">
        <f xml:space="preserve"> IFERROR(ABS(Table1[[#This Row],[ROA 2014]]-Table1[[#This Row],[ROA 2013]]), "x")</f>
        <v>6.3037895572780056E-3</v>
      </c>
      <c r="BC349" s="3">
        <f xml:space="preserve"> IFERROR(ABS(Table1[[#This Row],[ROA 2015]]-Table1[[#This Row],[ROA 2014]]), "x")</f>
        <v>9.2355985067232998E-3</v>
      </c>
      <c r="BD349" s="3">
        <f xml:space="preserve"> IFERROR(ABS(Table1[[#This Row],[ROA 2016]]-Table1[[#This Row],[ROA 2015]]), "x")</f>
        <v>4.3826196420539379E-2</v>
      </c>
      <c r="BE349" s="3">
        <f xml:space="preserve"> IFERROR(ABS(Table1[[#This Row],[ROA 2017]]-Table1[[#This Row],[ROA 2016]]), "x")</f>
        <v>4.2759291912783326E-2</v>
      </c>
      <c r="BF349" s="3">
        <f xml:space="preserve"> IFERROR(ABS(Table1[[#This Row],[ROA 2018]]-Table1[[#This Row],[ROA 2017]]), "x")</f>
        <v>2.2365832421960913E-2</v>
      </c>
      <c r="BG349" s="3">
        <f xml:space="preserve"> IFERROR(ABS(Table1[[#This Row],[ROA 2019]]-Table1[[#This Row],[ROA 2018]]), "x")</f>
        <v>3.2555233019633409E-2</v>
      </c>
      <c r="BH349" s="3">
        <f xml:space="preserve"> IFERROR(ABS(Table1[[#This Row],[ROA 2020]]-Table1[[#This Row],[ROA 2019]]), "x")</f>
        <v>2.6580808845887191E-2</v>
      </c>
      <c r="BI349" s="3">
        <f xml:space="preserve"> IFERROR(ABS(Table1[[#This Row],[ROA 2021]]-Table1[[#This Row],[ROA 2020]]), "x")</f>
        <v>1.8181303577859589E-2</v>
      </c>
      <c r="BJ349" s="3">
        <f xml:space="preserve"> IFERROR(AVERAGE(Table1[[#This Row],[ROA 2013-2012]:[ROA 2021-2020]]), "x")</f>
        <v>2.2459795801665454E-2</v>
      </c>
      <c r="BK349" s="3">
        <f>IFERROR(AVERAGE(Table1[[#This Row],[ROA 2012]:[ROA 2021]]), "x")</f>
        <v>0.12268976925347952</v>
      </c>
      <c r="BN349" s="1">
        <f>SUM(Table1[[#This Row],[B/M Rank]:[ROA Rank]])</f>
        <v>0</v>
      </c>
    </row>
    <row r="350" spans="1:66" x14ac:dyDescent="0.25">
      <c r="A350" s="1" t="s">
        <v>419</v>
      </c>
      <c r="B350" s="1" t="s">
        <v>420</v>
      </c>
      <c r="C350" s="1" t="s">
        <v>233</v>
      </c>
      <c r="D350" s="1" t="s">
        <v>101</v>
      </c>
      <c r="E350" s="1" t="s">
        <v>102</v>
      </c>
      <c r="F350" s="1">
        <v>4540</v>
      </c>
      <c r="G350" s="19"/>
      <c r="H350" s="19"/>
      <c r="I350" s="19"/>
      <c r="J350" s="19"/>
      <c r="K350" s="1"/>
      <c r="L350" s="19"/>
      <c r="M350" s="1">
        <v>2012</v>
      </c>
      <c r="N350" s="15">
        <v>1776.6</v>
      </c>
      <c r="O350" s="15">
        <v>1704.6</v>
      </c>
      <c r="P350" s="15">
        <v>1610.7</v>
      </c>
      <c r="Q350" s="15">
        <v>1915</v>
      </c>
      <c r="R350" s="15">
        <v>1254.3</v>
      </c>
      <c r="S350" s="15">
        <v>1212.4000000000001</v>
      </c>
      <c r="T350" s="1">
        <v>628.70000000000005</v>
      </c>
      <c r="U350" s="1">
        <v>339.5</v>
      </c>
      <c r="V350" s="1">
        <v>127.6</v>
      </c>
      <c r="W350" s="1">
        <v>667.8</v>
      </c>
      <c r="X350" s="1">
        <v>878.3</v>
      </c>
      <c r="Z350" s="3">
        <f xml:space="preserve"> IFERROR(AVEDEV(Table1[[#This Row],[GP 2012]:[GP 2021]]) / Table1[[#This Row],[Avg GP]], "x")</f>
        <v>0.48611397857117439</v>
      </c>
      <c r="AA350" s="2">
        <f xml:space="preserve"> IFERROR(AVERAGE(Table1[[#This Row],[GP 2012]:[GP 2021]]), "x")</f>
        <v>1123.7199999999998</v>
      </c>
      <c r="AB350" s="11">
        <f>Table1[Equity]/Table1[Market Capital]</f>
        <v>1.2602202643171805</v>
      </c>
      <c r="AC350" s="15">
        <v>6596.6</v>
      </c>
      <c r="AD350" s="15">
        <v>7498.2</v>
      </c>
      <c r="AE350" s="15">
        <v>7855.2</v>
      </c>
      <c r="AF350" s="15">
        <v>8273.6</v>
      </c>
      <c r="AG350" s="15">
        <v>9645.5</v>
      </c>
      <c r="AH350" s="15">
        <v>9754.4</v>
      </c>
      <c r="AI350" s="15">
        <v>9966.2000000000007</v>
      </c>
      <c r="AJ350" s="15">
        <v>10592.2</v>
      </c>
      <c r="AK350" s="15">
        <v>8387.4</v>
      </c>
      <c r="AL350" s="15">
        <v>8736.2000000000007</v>
      </c>
      <c r="AM350" s="15">
        <v>9159.7000000000007</v>
      </c>
      <c r="AN350" s="15">
        <v>5721.4</v>
      </c>
      <c r="AO350" s="3">
        <f xml:space="preserve"> IFERROR(Table1[[#This Row],[GP 2012]]/Table1[[#This Row],[Total Assets 2012]], "x")</f>
        <v>0.26932055907588753</v>
      </c>
      <c r="AP350" s="3">
        <f xml:space="preserve"> IFERROR(Table1[[#This Row],[GP 2013]]/Table1[[#This Row],[Total Assets 2013]], "x")</f>
        <v>0.22733456029447066</v>
      </c>
      <c r="AQ350" s="3">
        <f xml:space="preserve"> IFERROR(Table1[[#This Row],[GP 2014]]/Table1[[#This Row],[Total Assets 2014]], "x")</f>
        <v>0.20504888481515429</v>
      </c>
      <c r="AR350" s="3">
        <f xml:space="preserve"> IFERROR(Table1[[#This Row],[GP 2015]]/Table1[[#This Row],[Total Assets 2015]], "x")</f>
        <v>0.23145909882034421</v>
      </c>
      <c r="AS350" s="3">
        <f xml:space="preserve"> IFERROR(Table1[[#This Row],[GP 2016]]/Table1[[#This Row],[Total Assets 2016]], "x")</f>
        <v>0.13003991498626302</v>
      </c>
      <c r="AT350" s="3">
        <f xml:space="preserve"> IFERROR(Table1[[#This Row],[GP 2017]]/Table1[[#This Row],[Total Assets 2017]], "x")</f>
        <v>0.12429262691708359</v>
      </c>
      <c r="AU350" s="3">
        <f xml:space="preserve"> IFERROR(Table1[[#This Row],[GP 2018]]/Table1[[#This Row],[Total Assets 2018]], "x")</f>
        <v>6.3083221287953281E-2</v>
      </c>
      <c r="AV350" s="3">
        <f xml:space="preserve"> IFERROR(Table1[[#This Row],[GP 2019]]/Table1[[#This Row],[Total Assets 2019]], "x")</f>
        <v>3.2051887237778742E-2</v>
      </c>
      <c r="AW350" s="3">
        <f xml:space="preserve"> IFERROR(Table1[[#This Row],[GP 2020]]/Table1[[#This Row],[Total Assets 2020]], "x")</f>
        <v>1.5213296134678207E-2</v>
      </c>
      <c r="AX350" s="3">
        <f xml:space="preserve"> IFERROR(Table1[[#This Row],[GP 2021]]/Table1[[#This Row],[Total Assets 2021]], "x")</f>
        <v>7.6440557679540291E-2</v>
      </c>
      <c r="AY350" s="3">
        <f xml:space="preserve"> IFERROR(Table1[[#This Row],[GP TTM]]/Table1[[#This Row],[Total Assets TTM]], "x")</f>
        <v>9.588741989366463E-2</v>
      </c>
      <c r="BA350" s="3">
        <f xml:space="preserve"> IFERROR(ABS(Table1[[#This Row],[ROA 2013]]-Table1[[#This Row],[ROA 2012]]), "x")</f>
        <v>4.1985998781416872E-2</v>
      </c>
      <c r="BB350" s="3">
        <f xml:space="preserve"> IFERROR(ABS(Table1[[#This Row],[ROA 2014]]-Table1[[#This Row],[ROA 2013]]), "x")</f>
        <v>2.2285675479316369E-2</v>
      </c>
      <c r="BC350" s="3">
        <f xml:space="preserve"> IFERROR(ABS(Table1[[#This Row],[ROA 2015]]-Table1[[#This Row],[ROA 2014]]), "x")</f>
        <v>2.6410214005189919E-2</v>
      </c>
      <c r="BD350" s="3">
        <f xml:space="preserve"> IFERROR(ABS(Table1[[#This Row],[ROA 2016]]-Table1[[#This Row],[ROA 2015]]), "x")</f>
        <v>0.10141918383408119</v>
      </c>
      <c r="BE350" s="3">
        <f xml:space="preserve"> IFERROR(ABS(Table1[[#This Row],[ROA 2017]]-Table1[[#This Row],[ROA 2016]]), "x")</f>
        <v>5.7472880691794292E-3</v>
      </c>
      <c r="BF350" s="3">
        <f xml:space="preserve"> IFERROR(ABS(Table1[[#This Row],[ROA 2018]]-Table1[[#This Row],[ROA 2017]]), "x")</f>
        <v>6.1209405629130312E-2</v>
      </c>
      <c r="BG350" s="3">
        <f xml:space="preserve"> IFERROR(ABS(Table1[[#This Row],[ROA 2019]]-Table1[[#This Row],[ROA 2018]]), "x")</f>
        <v>3.1031334050174539E-2</v>
      </c>
      <c r="BH350" s="3">
        <f xml:space="preserve"> IFERROR(ABS(Table1[[#This Row],[ROA 2020]]-Table1[[#This Row],[ROA 2019]]), "x")</f>
        <v>1.6838591103100535E-2</v>
      </c>
      <c r="BI350" s="3">
        <f xml:space="preserve"> IFERROR(ABS(Table1[[#This Row],[ROA 2021]]-Table1[[#This Row],[ROA 2020]]), "x")</f>
        <v>6.1227261544862084E-2</v>
      </c>
      <c r="BJ350" s="3">
        <f xml:space="preserve"> IFERROR(AVERAGE(Table1[[#This Row],[ROA 2013-2012]:[ROA 2021-2020]]), "x")</f>
        <v>4.0906105832939028E-2</v>
      </c>
      <c r="BK350" s="3">
        <f>IFERROR(AVERAGE(Table1[[#This Row],[ROA 2012]:[ROA 2021]]), "x")</f>
        <v>0.13742846072491541</v>
      </c>
      <c r="BN350" s="1">
        <f>SUM(Table1[[#This Row],[B/M Rank]:[ROA Rank]])</f>
        <v>0</v>
      </c>
    </row>
    <row r="351" spans="1:66" x14ac:dyDescent="0.25">
      <c r="A351" s="1" t="s">
        <v>421</v>
      </c>
      <c r="B351" s="1" t="s">
        <v>422</v>
      </c>
      <c r="C351" s="1" t="s">
        <v>410</v>
      </c>
      <c r="D351" s="1" t="s">
        <v>263</v>
      </c>
      <c r="E351" s="1" t="s">
        <v>102</v>
      </c>
      <c r="F351" s="1">
        <v>4810</v>
      </c>
      <c r="G351" s="19"/>
      <c r="H351" s="19"/>
      <c r="I351" s="19"/>
      <c r="J351" s="19"/>
      <c r="K351" s="1"/>
      <c r="L351" s="19"/>
      <c r="M351" s="1">
        <v>2012</v>
      </c>
      <c r="N351" s="1">
        <v>179.5</v>
      </c>
      <c r="O351" s="1">
        <v>207</v>
      </c>
      <c r="P351" s="1">
        <v>229.9</v>
      </c>
      <c r="Q351" s="1">
        <v>262.39999999999998</v>
      </c>
      <c r="R351" s="1">
        <v>284</v>
      </c>
      <c r="S351" s="1">
        <v>305.2</v>
      </c>
      <c r="T351" s="1">
        <v>340.6</v>
      </c>
      <c r="U351" s="1">
        <v>401.8</v>
      </c>
      <c r="V351" s="1">
        <v>9.8000000000000007</v>
      </c>
      <c r="W351" s="1">
        <v>80.7</v>
      </c>
      <c r="X351" s="1">
        <v>123.5</v>
      </c>
      <c r="Z351" s="3">
        <f xml:space="preserve"> IFERROR(AVEDEV(Table1[[#This Row],[GP 2012]:[GP 2021]]) / Table1[[#This Row],[Avg GP]], "x")</f>
        <v>0.38554478682254767</v>
      </c>
      <c r="AA351" s="2">
        <f xml:space="preserve"> IFERROR(AVERAGE(Table1[[#This Row],[GP 2012]:[GP 2021]]), "x")</f>
        <v>230.09</v>
      </c>
      <c r="AB351" s="11">
        <f>Table1[Equity]/Table1[Market Capital]</f>
        <v>0.12388773388773389</v>
      </c>
      <c r="AC351" s="1">
        <v>811.9</v>
      </c>
      <c r="AD351" s="1">
        <v>876.9</v>
      </c>
      <c r="AE351" s="15">
        <v>1100.9000000000001</v>
      </c>
      <c r="AF351" s="15">
        <v>1098.5</v>
      </c>
      <c r="AG351" s="15">
        <v>1197</v>
      </c>
      <c r="AH351" s="15">
        <v>1405.4</v>
      </c>
      <c r="AI351" s="15">
        <v>1725.1</v>
      </c>
      <c r="AJ351" s="15">
        <v>1898.9</v>
      </c>
      <c r="AK351" s="15">
        <v>1818.2</v>
      </c>
      <c r="AL351" s="15">
        <v>2287.8000000000002</v>
      </c>
      <c r="AM351" s="15">
        <v>2366.6</v>
      </c>
      <c r="AN351" s="1">
        <v>595.9</v>
      </c>
      <c r="AO351" s="3">
        <f xml:space="preserve"> IFERROR(Table1[[#This Row],[GP 2012]]/Table1[[#This Row],[Total Assets 2012]], "x")</f>
        <v>0.22108634068235006</v>
      </c>
      <c r="AP351" s="3">
        <f xml:space="preserve"> IFERROR(Table1[[#This Row],[GP 2013]]/Table1[[#This Row],[Total Assets 2013]], "x")</f>
        <v>0.23605884365378038</v>
      </c>
      <c r="AQ351" s="3">
        <f xml:space="preserve"> IFERROR(Table1[[#This Row],[GP 2014]]/Table1[[#This Row],[Total Assets 2014]], "x")</f>
        <v>0.2088291397947134</v>
      </c>
      <c r="AR351" s="3">
        <f xml:space="preserve"> IFERROR(Table1[[#This Row],[GP 2015]]/Table1[[#This Row],[Total Assets 2015]], "x")</f>
        <v>0.23887118798361401</v>
      </c>
      <c r="AS351" s="3">
        <f xml:space="preserve"> IFERROR(Table1[[#This Row],[GP 2016]]/Table1[[#This Row],[Total Assets 2016]], "x")</f>
        <v>0.23725981620718462</v>
      </c>
      <c r="AT351" s="3">
        <f xml:space="preserve"> IFERROR(Table1[[#This Row],[GP 2017]]/Table1[[#This Row],[Total Assets 2017]], "x")</f>
        <v>0.21716237370143729</v>
      </c>
      <c r="AU351" s="3">
        <f xml:space="preserve"> IFERROR(Table1[[#This Row],[GP 2018]]/Table1[[#This Row],[Total Assets 2018]], "x")</f>
        <v>0.19743782969103243</v>
      </c>
      <c r="AV351" s="3">
        <f xml:space="preserve"> IFERROR(Table1[[#This Row],[GP 2019]]/Table1[[#This Row],[Total Assets 2019]], "x")</f>
        <v>0.21159618726631207</v>
      </c>
      <c r="AW351" s="3">
        <f xml:space="preserve"> IFERROR(Table1[[#This Row],[GP 2020]]/Table1[[#This Row],[Total Assets 2020]], "x")</f>
        <v>5.3899461005389952E-3</v>
      </c>
      <c r="AX351" s="3">
        <f xml:space="preserve"> IFERROR(Table1[[#This Row],[GP 2021]]/Table1[[#This Row],[Total Assets 2021]], "x")</f>
        <v>3.5274062418043532E-2</v>
      </c>
      <c r="AY351" s="3">
        <f xml:space="preserve"> IFERROR(Table1[[#This Row],[GP TTM]]/Table1[[#This Row],[Total Assets TTM]], "x")</f>
        <v>5.2184568579396608E-2</v>
      </c>
      <c r="BA351" s="3">
        <f xml:space="preserve"> IFERROR(ABS(Table1[[#This Row],[ROA 2013]]-Table1[[#This Row],[ROA 2012]]), "x")</f>
        <v>1.4972502971430324E-2</v>
      </c>
      <c r="BB351" s="3">
        <f xml:space="preserve"> IFERROR(ABS(Table1[[#This Row],[ROA 2014]]-Table1[[#This Row],[ROA 2013]]), "x")</f>
        <v>2.7229703859066978E-2</v>
      </c>
      <c r="BC351" s="3">
        <f xml:space="preserve"> IFERROR(ABS(Table1[[#This Row],[ROA 2015]]-Table1[[#This Row],[ROA 2014]]), "x")</f>
        <v>3.0042048188900605E-2</v>
      </c>
      <c r="BD351" s="3">
        <f xml:space="preserve"> IFERROR(ABS(Table1[[#This Row],[ROA 2016]]-Table1[[#This Row],[ROA 2015]]), "x")</f>
        <v>1.6113717764293933E-3</v>
      </c>
      <c r="BE351" s="3">
        <f xml:space="preserve"> IFERROR(ABS(Table1[[#This Row],[ROA 2017]]-Table1[[#This Row],[ROA 2016]]), "x")</f>
        <v>2.0097442505747326E-2</v>
      </c>
      <c r="BF351" s="3">
        <f xml:space="preserve"> IFERROR(ABS(Table1[[#This Row],[ROA 2018]]-Table1[[#This Row],[ROA 2017]]), "x")</f>
        <v>1.9724544010404854E-2</v>
      </c>
      <c r="BG351" s="3">
        <f xml:space="preserve"> IFERROR(ABS(Table1[[#This Row],[ROA 2019]]-Table1[[#This Row],[ROA 2018]]), "x")</f>
        <v>1.415835757527964E-2</v>
      </c>
      <c r="BH351" s="3">
        <f xml:space="preserve"> IFERROR(ABS(Table1[[#This Row],[ROA 2020]]-Table1[[#This Row],[ROA 2019]]), "x")</f>
        <v>0.20620624116577307</v>
      </c>
      <c r="BI351" s="3">
        <f xml:space="preserve"> IFERROR(ABS(Table1[[#This Row],[ROA 2021]]-Table1[[#This Row],[ROA 2020]]), "x")</f>
        <v>2.9884116317504539E-2</v>
      </c>
      <c r="BJ351" s="3">
        <f xml:space="preserve"> IFERROR(AVERAGE(Table1[[#This Row],[ROA 2013-2012]:[ROA 2021-2020]]), "x")</f>
        <v>4.0436258707837416E-2</v>
      </c>
      <c r="BK351" s="3">
        <f>IFERROR(AVERAGE(Table1[[#This Row],[ROA 2012]:[ROA 2021]]), "x")</f>
        <v>0.18089657274990065</v>
      </c>
      <c r="BN351" s="1">
        <f>SUM(Table1[[#This Row],[B/M Rank]:[ROA Rank]])</f>
        <v>0</v>
      </c>
    </row>
    <row r="352" spans="1:66" x14ac:dyDescent="0.25">
      <c r="A352" s="1" t="s">
        <v>450</v>
      </c>
      <c r="B352" s="1" t="s">
        <v>451</v>
      </c>
      <c r="C352" s="1" t="s">
        <v>109</v>
      </c>
      <c r="D352" s="1" t="s">
        <v>110</v>
      </c>
      <c r="E352" s="1" t="s">
        <v>102</v>
      </c>
      <c r="F352" s="1">
        <v>5000</v>
      </c>
      <c r="G352" s="19"/>
      <c r="H352" s="19"/>
      <c r="I352" s="19"/>
      <c r="J352" s="19"/>
      <c r="K352" s="1"/>
      <c r="L352" s="19"/>
      <c r="M352" s="1">
        <v>2012</v>
      </c>
      <c r="N352" s="1">
        <v>318.7</v>
      </c>
      <c r="O352" s="1">
        <v>345.1</v>
      </c>
      <c r="P352" s="1">
        <v>388.6</v>
      </c>
      <c r="Q352" s="1">
        <v>429.4</v>
      </c>
      <c r="R352" s="1">
        <v>483.1</v>
      </c>
      <c r="S352" s="1">
        <v>543.79999999999995</v>
      </c>
      <c r="T352" s="1">
        <v>642.9</v>
      </c>
      <c r="U352" s="1">
        <v>767.8</v>
      </c>
      <c r="V352" s="1">
        <v>856.6</v>
      </c>
      <c r="W352" s="1">
        <v>920</v>
      </c>
      <c r="X352" s="1">
        <v>944</v>
      </c>
      <c r="Z352" s="3">
        <f xml:space="preserve"> IFERROR(AVEDEV(Table1[[#This Row],[GP 2012]:[GP 2021]]) / Table1[[#This Row],[Avg GP]], "x")</f>
        <v>0.31913623595505625</v>
      </c>
      <c r="AA352" s="2">
        <f xml:space="preserve"> IFERROR(AVERAGE(Table1[[#This Row],[GP 2012]:[GP 2021]]), "x")</f>
        <v>569.6</v>
      </c>
      <c r="AB352" s="11">
        <f>Table1[Equity]/Table1[Market Capital]</f>
        <v>0.28084000000000003</v>
      </c>
      <c r="AC352" s="1">
        <v>844</v>
      </c>
      <c r="AD352" s="1">
        <v>910.3</v>
      </c>
      <c r="AE352" s="15">
        <v>1016.6</v>
      </c>
      <c r="AF352" s="15">
        <v>1150.4000000000001</v>
      </c>
      <c r="AG352" s="15">
        <v>1269.3</v>
      </c>
      <c r="AH352" s="15">
        <v>1443.4</v>
      </c>
      <c r="AI352" s="15">
        <v>2027.2</v>
      </c>
      <c r="AJ352" s="15">
        <v>2394.6999999999998</v>
      </c>
      <c r="AK352" s="15">
        <v>2687.1</v>
      </c>
      <c r="AL352" s="15">
        <v>3019.8</v>
      </c>
      <c r="AM352" s="15">
        <v>3004.9</v>
      </c>
      <c r="AN352" s="15">
        <v>1404.2</v>
      </c>
      <c r="AO352" s="3">
        <f xml:space="preserve"> IFERROR(Table1[[#This Row],[GP 2012]]/Table1[[#This Row],[Total Assets 2012]], "x")</f>
        <v>0.37760663507109005</v>
      </c>
      <c r="AP352" s="3">
        <f xml:space="preserve"> IFERROR(Table1[[#This Row],[GP 2013]]/Table1[[#This Row],[Total Assets 2013]], "x")</f>
        <v>0.37910578930023076</v>
      </c>
      <c r="AQ352" s="3">
        <f xml:space="preserve"> IFERROR(Table1[[#This Row],[GP 2014]]/Table1[[#This Row],[Total Assets 2014]], "x")</f>
        <v>0.38225457407043084</v>
      </c>
      <c r="AR352" s="3">
        <f xml:space="preserve"> IFERROR(Table1[[#This Row],[GP 2015]]/Table1[[#This Row],[Total Assets 2015]], "x")</f>
        <v>0.37326147426981915</v>
      </c>
      <c r="AS352" s="3">
        <f xml:space="preserve"> IFERROR(Table1[[#This Row],[GP 2016]]/Table1[[#This Row],[Total Assets 2016]], "x")</f>
        <v>0.3806034822343024</v>
      </c>
      <c r="AT352" s="3">
        <f xml:space="preserve"> IFERROR(Table1[[#This Row],[GP 2017]]/Table1[[#This Row],[Total Assets 2017]], "x")</f>
        <v>0.37674934183178599</v>
      </c>
      <c r="AU352" s="3">
        <f xml:space="preserve"> IFERROR(Table1[[#This Row],[GP 2018]]/Table1[[#This Row],[Total Assets 2018]], "x")</f>
        <v>0.31713693764798734</v>
      </c>
      <c r="AV352" s="3">
        <f xml:space="preserve"> IFERROR(Table1[[#This Row],[GP 2019]]/Table1[[#This Row],[Total Assets 2019]], "x")</f>
        <v>0.32062471290767114</v>
      </c>
      <c r="AW352" s="3">
        <f xml:space="preserve"> IFERROR(Table1[[#This Row],[GP 2020]]/Table1[[#This Row],[Total Assets 2020]], "x")</f>
        <v>0.3187823303933609</v>
      </c>
      <c r="AX352" s="3">
        <f xml:space="preserve"> IFERROR(Table1[[#This Row],[GP 2021]]/Table1[[#This Row],[Total Assets 2021]], "x")</f>
        <v>0.30465593747930325</v>
      </c>
      <c r="AY352" s="3">
        <f xml:space="preserve"> IFERROR(Table1[[#This Row],[GP TTM]]/Table1[[#This Row],[Total Assets TTM]], "x")</f>
        <v>0.31415354920296845</v>
      </c>
      <c r="BA352" s="3">
        <f xml:space="preserve"> IFERROR(ABS(Table1[[#This Row],[ROA 2013]]-Table1[[#This Row],[ROA 2012]]), "x")</f>
        <v>1.4991542291407089E-3</v>
      </c>
      <c r="BB352" s="3">
        <f xml:space="preserve"> IFERROR(ABS(Table1[[#This Row],[ROA 2014]]-Table1[[#This Row],[ROA 2013]]), "x")</f>
        <v>3.148784770200086E-3</v>
      </c>
      <c r="BC352" s="3">
        <f xml:space="preserve"> IFERROR(ABS(Table1[[#This Row],[ROA 2015]]-Table1[[#This Row],[ROA 2014]]), "x")</f>
        <v>8.9930998006116925E-3</v>
      </c>
      <c r="BD352" s="3">
        <f xml:space="preserve"> IFERROR(ABS(Table1[[#This Row],[ROA 2016]]-Table1[[#This Row],[ROA 2015]]), "x")</f>
        <v>7.3420079644832548E-3</v>
      </c>
      <c r="BE352" s="3">
        <f xml:space="preserve"> IFERROR(ABS(Table1[[#This Row],[ROA 2017]]-Table1[[#This Row],[ROA 2016]]), "x")</f>
        <v>3.854140402516415E-3</v>
      </c>
      <c r="BF352" s="3">
        <f xml:space="preserve"> IFERROR(ABS(Table1[[#This Row],[ROA 2018]]-Table1[[#This Row],[ROA 2017]]), "x")</f>
        <v>5.9612404183798651E-2</v>
      </c>
      <c r="BG352" s="3">
        <f xml:space="preserve"> IFERROR(ABS(Table1[[#This Row],[ROA 2019]]-Table1[[#This Row],[ROA 2018]]), "x")</f>
        <v>3.4877752596838008E-3</v>
      </c>
      <c r="BH352" s="3">
        <f xml:space="preserve"> IFERROR(ABS(Table1[[#This Row],[ROA 2020]]-Table1[[#This Row],[ROA 2019]]), "x")</f>
        <v>1.8423825143102368E-3</v>
      </c>
      <c r="BI352" s="3">
        <f xml:space="preserve"> IFERROR(ABS(Table1[[#This Row],[ROA 2021]]-Table1[[#This Row],[ROA 2020]]), "x")</f>
        <v>1.4126392914057651E-2</v>
      </c>
      <c r="BJ352" s="3">
        <f xml:space="preserve"> IFERROR(AVERAGE(Table1[[#This Row],[ROA 2013-2012]:[ROA 2021-2020]]), "x")</f>
        <v>1.1545126893200277E-2</v>
      </c>
      <c r="BK352" s="3">
        <f>IFERROR(AVERAGE(Table1[[#This Row],[ROA 2012]:[ROA 2021]]), "x")</f>
        <v>0.35307812152059814</v>
      </c>
      <c r="BN352" s="1">
        <f>SUM(Table1[[#This Row],[B/M Rank]:[ROA Rank]])</f>
        <v>0</v>
      </c>
    </row>
    <row r="353" spans="1:66" x14ac:dyDescent="0.25">
      <c r="A353" s="1" t="s">
        <v>452</v>
      </c>
      <c r="B353" s="1" t="s">
        <v>453</v>
      </c>
      <c r="C353" s="1" t="s">
        <v>1038</v>
      </c>
      <c r="D353" s="1" t="s">
        <v>103</v>
      </c>
      <c r="E353" s="1" t="s">
        <v>102</v>
      </c>
      <c r="F353" s="1">
        <v>5080</v>
      </c>
      <c r="G353" s="19"/>
      <c r="H353" s="19"/>
      <c r="I353" s="19"/>
      <c r="J353" s="19"/>
      <c r="K353" s="1"/>
      <c r="L353" s="19"/>
      <c r="M353" s="1">
        <v>2015</v>
      </c>
      <c r="Q353" s="15">
        <v>1728</v>
      </c>
      <c r="R353" s="15">
        <v>1733</v>
      </c>
      <c r="S353" s="15">
        <v>1756</v>
      </c>
      <c r="T353" s="15">
        <v>1555</v>
      </c>
      <c r="U353" s="15">
        <v>1611</v>
      </c>
      <c r="V353" s="15">
        <v>1543</v>
      </c>
      <c r="W353" s="15">
        <v>1949</v>
      </c>
      <c r="X353" s="15">
        <v>1988</v>
      </c>
      <c r="Z353" s="3">
        <f xml:space="preserve"> IFERROR(AVEDEV(Table1[[#This Row],[GP 2012]:[GP 2021]]) / Table1[[#This Row],[Avg GP]], "x")</f>
        <v>6.4048120300751882E-2</v>
      </c>
      <c r="AA353" s="2">
        <f xml:space="preserve"> IFERROR(AVERAGE(Table1[[#This Row],[GP 2012]:[GP 2021]]), "x")</f>
        <v>1696.4285714285713</v>
      </c>
      <c r="AB353" s="11">
        <f>Table1[Equity]/Table1[Market Capital]</f>
        <v>1.4655511811023623</v>
      </c>
      <c r="AF353" s="15">
        <v>16729</v>
      </c>
      <c r="AG353" s="15">
        <v>15363</v>
      </c>
      <c r="AH353" s="15">
        <v>11226</v>
      </c>
      <c r="AI353" s="15">
        <v>10694</v>
      </c>
      <c r="AJ353" s="15">
        <v>10952</v>
      </c>
      <c r="AK353" s="15">
        <v>10448</v>
      </c>
      <c r="AL353" s="15">
        <v>11611</v>
      </c>
      <c r="AM353" s="1" t="s">
        <v>1035</v>
      </c>
      <c r="AN353" s="15">
        <v>7445</v>
      </c>
      <c r="AO353" s="3" t="str">
        <f xml:space="preserve"> IFERROR(Table1[[#This Row],[GP 2012]]/Table1[[#This Row],[Total Assets 2012]], "x")</f>
        <v>x</v>
      </c>
      <c r="AP353" s="3" t="str">
        <f xml:space="preserve"> IFERROR(Table1[[#This Row],[GP 2013]]/Table1[[#This Row],[Total Assets 2013]], "x")</f>
        <v>x</v>
      </c>
      <c r="AQ353" s="3" t="str">
        <f xml:space="preserve"> IFERROR(Table1[[#This Row],[GP 2014]]/Table1[[#This Row],[Total Assets 2014]], "x")</f>
        <v>x</v>
      </c>
      <c r="AR353" s="3">
        <f xml:space="preserve"> IFERROR(Table1[[#This Row],[GP 2015]]/Table1[[#This Row],[Total Assets 2015]], "x")</f>
        <v>0.10329368163070118</v>
      </c>
      <c r="AS353" s="3">
        <f xml:space="preserve"> IFERROR(Table1[[#This Row],[GP 2016]]/Table1[[#This Row],[Total Assets 2016]], "x")</f>
        <v>0.11280348890190718</v>
      </c>
      <c r="AT353" s="3">
        <f xml:space="preserve"> IFERROR(Table1[[#This Row],[GP 2017]]/Table1[[#This Row],[Total Assets 2017]], "x")</f>
        <v>0.15642259041510778</v>
      </c>
      <c r="AU353" s="3">
        <f xml:space="preserve"> IFERROR(Table1[[#This Row],[GP 2018]]/Table1[[#This Row],[Total Assets 2018]], "x")</f>
        <v>0.14540864035907985</v>
      </c>
      <c r="AV353" s="3">
        <f xml:space="preserve"> IFERROR(Table1[[#This Row],[GP 2019]]/Table1[[#This Row],[Total Assets 2019]], "x")</f>
        <v>0.1470964207450694</v>
      </c>
      <c r="AW353" s="3">
        <f xml:space="preserve"> IFERROR(Table1[[#This Row],[GP 2020]]/Table1[[#This Row],[Total Assets 2020]], "x")</f>
        <v>0.14768376722817764</v>
      </c>
      <c r="AX353" s="3">
        <f xml:space="preserve"> IFERROR(Table1[[#This Row],[GP 2021]]/Table1[[#This Row],[Total Assets 2021]], "x")</f>
        <v>0.16785806562742228</v>
      </c>
      <c r="AY353" s="3" t="str">
        <f xml:space="preserve"> IFERROR(Table1[[#This Row],[GP TTM]]/Table1[[#This Row],[Total Assets TTM]], "x")</f>
        <v>x</v>
      </c>
      <c r="BA353" s="3" t="str">
        <f xml:space="preserve"> IFERROR(ABS(Table1[[#This Row],[ROA 2013]]-Table1[[#This Row],[ROA 2012]]), "x")</f>
        <v>x</v>
      </c>
      <c r="BB353" s="3" t="str">
        <f xml:space="preserve"> IFERROR(ABS(Table1[[#This Row],[ROA 2014]]-Table1[[#This Row],[ROA 2013]]), "x")</f>
        <v>x</v>
      </c>
      <c r="BC353" s="3" t="str">
        <f xml:space="preserve"> IFERROR(ABS(Table1[[#This Row],[ROA 2015]]-Table1[[#This Row],[ROA 2014]]), "x")</f>
        <v>x</v>
      </c>
      <c r="BD353" s="3">
        <f xml:space="preserve"> IFERROR(ABS(Table1[[#This Row],[ROA 2016]]-Table1[[#This Row],[ROA 2015]]), "x")</f>
        <v>9.5098072712059972E-3</v>
      </c>
      <c r="BE353" s="3">
        <f xml:space="preserve"> IFERROR(ABS(Table1[[#This Row],[ROA 2017]]-Table1[[#This Row],[ROA 2016]]), "x")</f>
        <v>4.36191015132006E-2</v>
      </c>
      <c r="BF353" s="3">
        <f xml:space="preserve"> IFERROR(ABS(Table1[[#This Row],[ROA 2018]]-Table1[[#This Row],[ROA 2017]]), "x")</f>
        <v>1.1013950056027927E-2</v>
      </c>
      <c r="BG353" s="3">
        <f xml:space="preserve"> IFERROR(ABS(Table1[[#This Row],[ROA 2019]]-Table1[[#This Row],[ROA 2018]]), "x")</f>
        <v>1.6877803859895457E-3</v>
      </c>
      <c r="BH353" s="3">
        <f xml:space="preserve"> IFERROR(ABS(Table1[[#This Row],[ROA 2020]]-Table1[[#This Row],[ROA 2019]]), "x")</f>
        <v>5.8734648310823645E-4</v>
      </c>
      <c r="BI353" s="3">
        <f xml:space="preserve"> IFERROR(ABS(Table1[[#This Row],[ROA 2021]]-Table1[[#This Row],[ROA 2020]]), "x")</f>
        <v>2.0174298399244645E-2</v>
      </c>
      <c r="BJ353" s="3">
        <f xml:space="preserve"> IFERROR(AVERAGE(Table1[[#This Row],[ROA 2013-2012]:[ROA 2021-2020]]), "x")</f>
        <v>1.4432047351462826E-2</v>
      </c>
      <c r="BK353" s="3">
        <f>IFERROR(AVERAGE(Table1[[#This Row],[ROA 2012]:[ROA 2021]]), "x")</f>
        <v>0.14008095070106646</v>
      </c>
      <c r="BN353" s="1">
        <f>SUM(Table1[[#This Row],[B/M Rank]:[ROA Rank]])</f>
        <v>0</v>
      </c>
    </row>
    <row r="354" spans="1:66" x14ac:dyDescent="0.25">
      <c r="A354" s="1" t="s">
        <v>454</v>
      </c>
      <c r="B354" s="1" t="s">
        <v>455</v>
      </c>
      <c r="C354" s="1" t="s">
        <v>115</v>
      </c>
      <c r="D354" s="1" t="s">
        <v>116</v>
      </c>
      <c r="E354" s="1" t="s">
        <v>102</v>
      </c>
      <c r="F354" s="1">
        <v>5080</v>
      </c>
      <c r="G354" s="19"/>
      <c r="H354" s="19"/>
      <c r="I354" s="19"/>
      <c r="J354" s="19"/>
      <c r="K354" s="1"/>
      <c r="L354" s="19"/>
      <c r="M354" s="1">
        <v>2012</v>
      </c>
      <c r="O354" s="15">
        <v>1474.3</v>
      </c>
      <c r="P354" s="15">
        <v>1526.9</v>
      </c>
      <c r="Q354" s="15">
        <v>1625</v>
      </c>
      <c r="R354" s="15">
        <v>1174</v>
      </c>
      <c r="S354" s="15">
        <v>1353</v>
      </c>
      <c r="T354" s="15">
        <v>1436</v>
      </c>
      <c r="U354" s="15">
        <v>1234</v>
      </c>
      <c r="V354" s="1">
        <v>886</v>
      </c>
      <c r="W354" s="1">
        <v>650</v>
      </c>
      <c r="X354" s="1">
        <v>681</v>
      </c>
      <c r="Z354" s="3">
        <f xml:space="preserve"> IFERROR(AVEDEV(Table1[[#This Row],[GP 2012]:[GP 2021]]) / Table1[[#This Row],[Avg GP]], "x")</f>
        <v>0.19447378923398359</v>
      </c>
      <c r="AA354" s="2">
        <f xml:space="preserve"> IFERROR(AVERAGE(Table1[[#This Row],[GP 2012]:[GP 2021]]), "x")</f>
        <v>1262.1333333333334</v>
      </c>
      <c r="AB354" s="11">
        <f>Table1[Equity]/Table1[Market Capital]</f>
        <v>0.28051181102362205</v>
      </c>
      <c r="AD354" s="15">
        <v>5066.8999999999996</v>
      </c>
      <c r="AE354" s="15">
        <v>4425.3</v>
      </c>
      <c r="AF354" s="15">
        <v>4709.5</v>
      </c>
      <c r="AG354" s="15">
        <v>4765</v>
      </c>
      <c r="AH354" s="15">
        <v>4801</v>
      </c>
      <c r="AI354" s="15">
        <v>4238</v>
      </c>
      <c r="AJ354" s="15">
        <v>4730</v>
      </c>
      <c r="AK354" s="15">
        <v>4335</v>
      </c>
      <c r="AL354" s="15">
        <v>3987</v>
      </c>
      <c r="AM354" s="15">
        <v>3670</v>
      </c>
      <c r="AN354" s="15">
        <v>1425</v>
      </c>
      <c r="AO354" s="3" t="str">
        <f xml:space="preserve"> IFERROR(Table1[[#This Row],[GP 2012]]/Table1[[#This Row],[Total Assets 2012]], "x")</f>
        <v>x</v>
      </c>
      <c r="AP354" s="3">
        <f xml:space="preserve"> IFERROR(Table1[[#This Row],[GP 2013]]/Table1[[#This Row],[Total Assets 2013]], "x")</f>
        <v>0.29096686336813438</v>
      </c>
      <c r="AQ354" s="3">
        <f xml:space="preserve"> IFERROR(Table1[[#This Row],[GP 2014]]/Table1[[#This Row],[Total Assets 2014]], "x")</f>
        <v>0.34503875443472759</v>
      </c>
      <c r="AR354" s="3">
        <f xml:space="preserve"> IFERROR(Table1[[#This Row],[GP 2015]]/Table1[[#This Row],[Total Assets 2015]], "x")</f>
        <v>0.34504724493045968</v>
      </c>
      <c r="AS354" s="3">
        <f xml:space="preserve"> IFERROR(Table1[[#This Row],[GP 2016]]/Table1[[#This Row],[Total Assets 2016]], "x")</f>
        <v>0.24637985309548793</v>
      </c>
      <c r="AT354" s="3">
        <f xml:space="preserve"> IFERROR(Table1[[#This Row],[GP 2017]]/Table1[[#This Row],[Total Assets 2017]], "x")</f>
        <v>0.28181628827327643</v>
      </c>
      <c r="AU354" s="3">
        <f xml:space="preserve"> IFERROR(Table1[[#This Row],[GP 2018]]/Table1[[#This Row],[Total Assets 2018]], "x")</f>
        <v>0.33883907503539407</v>
      </c>
      <c r="AV354" s="3">
        <f xml:space="preserve"> IFERROR(Table1[[#This Row],[GP 2019]]/Table1[[#This Row],[Total Assets 2019]], "x")</f>
        <v>0.26088794926004227</v>
      </c>
      <c r="AW354" s="3">
        <f xml:space="preserve"> IFERROR(Table1[[#This Row],[GP 2020]]/Table1[[#This Row],[Total Assets 2020]], "x")</f>
        <v>0.20438292964244523</v>
      </c>
      <c r="AX354" s="3">
        <f xml:space="preserve"> IFERROR(Table1[[#This Row],[GP 2021]]/Table1[[#This Row],[Total Assets 2021]], "x")</f>
        <v>0.16302984700275897</v>
      </c>
      <c r="AY354" s="3">
        <f xml:space="preserve"> IFERROR(Table1[[#This Row],[GP TTM]]/Table1[[#This Row],[Total Assets TTM]], "x")</f>
        <v>0.18555858310626702</v>
      </c>
      <c r="BA354" s="3" t="str">
        <f xml:space="preserve"> IFERROR(ABS(Table1[[#This Row],[ROA 2013]]-Table1[[#This Row],[ROA 2012]]), "x")</f>
        <v>x</v>
      </c>
      <c r="BB354" s="3">
        <f xml:space="preserve"> IFERROR(ABS(Table1[[#This Row],[ROA 2014]]-Table1[[#This Row],[ROA 2013]]), "x")</f>
        <v>5.4071891066593214E-2</v>
      </c>
      <c r="BC354" s="3">
        <f xml:space="preserve"> IFERROR(ABS(Table1[[#This Row],[ROA 2015]]-Table1[[#This Row],[ROA 2014]]), "x")</f>
        <v>8.4904957320941499E-6</v>
      </c>
      <c r="BD354" s="3">
        <f xml:space="preserve"> IFERROR(ABS(Table1[[#This Row],[ROA 2016]]-Table1[[#This Row],[ROA 2015]]), "x")</f>
        <v>9.8667391834971752E-2</v>
      </c>
      <c r="BE354" s="3">
        <f xml:space="preserve"> IFERROR(ABS(Table1[[#This Row],[ROA 2017]]-Table1[[#This Row],[ROA 2016]]), "x")</f>
        <v>3.5436435177788494E-2</v>
      </c>
      <c r="BF354" s="3">
        <f xml:space="preserve"> IFERROR(ABS(Table1[[#This Row],[ROA 2018]]-Table1[[#This Row],[ROA 2017]]), "x")</f>
        <v>5.7022786762117639E-2</v>
      </c>
      <c r="BG354" s="3">
        <f xml:space="preserve"> IFERROR(ABS(Table1[[#This Row],[ROA 2019]]-Table1[[#This Row],[ROA 2018]]), "x")</f>
        <v>7.7951125775351793E-2</v>
      </c>
      <c r="BH354" s="3">
        <f xml:space="preserve"> IFERROR(ABS(Table1[[#This Row],[ROA 2020]]-Table1[[#This Row],[ROA 2019]]), "x")</f>
        <v>5.6505019617597046E-2</v>
      </c>
      <c r="BI354" s="3">
        <f xml:space="preserve"> IFERROR(ABS(Table1[[#This Row],[ROA 2021]]-Table1[[#This Row],[ROA 2020]]), "x")</f>
        <v>4.1353082639686262E-2</v>
      </c>
      <c r="BJ354" s="3">
        <f xml:space="preserve"> IFERROR(AVERAGE(Table1[[#This Row],[ROA 2013-2012]:[ROA 2021-2020]]), "x")</f>
        <v>5.2627027921229794E-2</v>
      </c>
      <c r="BK354" s="3">
        <f>IFERROR(AVERAGE(Table1[[#This Row],[ROA 2012]:[ROA 2021]]), "x")</f>
        <v>0.27515431167141402</v>
      </c>
      <c r="BN354" s="1">
        <f>SUM(Table1[[#This Row],[B/M Rank]:[ROA Rank]])</f>
        <v>0</v>
      </c>
    </row>
    <row r="355" spans="1:66" x14ac:dyDescent="0.25">
      <c r="A355" s="1" t="s">
        <v>456</v>
      </c>
      <c r="B355" s="1" t="s">
        <v>457</v>
      </c>
      <c r="C355" s="1" t="s">
        <v>458</v>
      </c>
      <c r="D355" s="1" t="s">
        <v>263</v>
      </c>
      <c r="E355" s="1" t="s">
        <v>102</v>
      </c>
      <c r="F355" s="1">
        <v>5130</v>
      </c>
      <c r="G355" s="19"/>
      <c r="H355" s="19"/>
      <c r="I355" s="19"/>
      <c r="J355" s="19"/>
      <c r="K355" s="1"/>
      <c r="L355" s="19"/>
      <c r="M355" s="1">
        <v>2012</v>
      </c>
      <c r="N355" s="1">
        <v>822</v>
      </c>
      <c r="O355" s="1">
        <v>912.9</v>
      </c>
      <c r="P355" s="15">
        <v>1030.5</v>
      </c>
      <c r="Q355" s="15">
        <v>1278.5</v>
      </c>
      <c r="R355" s="15">
        <v>1346.4</v>
      </c>
      <c r="S355" s="15">
        <v>1515.2</v>
      </c>
      <c r="T355" s="15">
        <v>1752.8</v>
      </c>
      <c r="U355" s="15">
        <v>1767.1</v>
      </c>
      <c r="V355" s="15">
        <v>1727.8</v>
      </c>
      <c r="W355" s="15">
        <v>1921.8</v>
      </c>
      <c r="X355" s="15">
        <v>1924.7</v>
      </c>
      <c r="Z355" s="3">
        <f xml:space="preserve"> IFERROR(AVEDEV(Table1[[#This Row],[GP 2012]:[GP 2021]]) / Table1[[#This Row],[Avg GP]], "x")</f>
        <v>0.23406039076376553</v>
      </c>
      <c r="AA355" s="2">
        <f xml:space="preserve"> IFERROR(AVERAGE(Table1[[#This Row],[GP 2012]:[GP 2021]]), "x")</f>
        <v>1407.4999999999998</v>
      </c>
      <c r="AB355" s="11">
        <f>Table1[Equity]/Table1[Market Capital]</f>
        <v>0.98530214424951279</v>
      </c>
      <c r="AC355" s="15">
        <v>1107.7</v>
      </c>
      <c r="AD355" s="15">
        <v>1270.3</v>
      </c>
      <c r="AE355" s="15">
        <v>3673.4</v>
      </c>
      <c r="AF355" s="15">
        <v>3885.4</v>
      </c>
      <c r="AG355" s="15">
        <v>4073.7</v>
      </c>
      <c r="AH355" s="15">
        <v>7605.2</v>
      </c>
      <c r="AI355" s="15">
        <v>8173.8</v>
      </c>
      <c r="AJ355" s="15">
        <v>9128.7999999999993</v>
      </c>
      <c r="AK355" s="15">
        <v>9230.7999999999993</v>
      </c>
      <c r="AL355" s="15">
        <v>9669.1</v>
      </c>
      <c r="AM355" s="15">
        <v>9655.5</v>
      </c>
      <c r="AN355" s="15">
        <v>5054.6000000000004</v>
      </c>
      <c r="AO355" s="3">
        <f xml:space="preserve"> IFERROR(Table1[[#This Row],[GP 2012]]/Table1[[#This Row],[Total Assets 2012]], "x")</f>
        <v>0.74207818001263881</v>
      </c>
      <c r="AP355" s="3">
        <f xml:space="preserve"> IFERROR(Table1[[#This Row],[GP 2013]]/Table1[[#This Row],[Total Assets 2013]], "x")</f>
        <v>0.71864913799889796</v>
      </c>
      <c r="AQ355" s="3">
        <f xml:space="preserve"> IFERROR(Table1[[#This Row],[GP 2014]]/Table1[[#This Row],[Total Assets 2014]], "x")</f>
        <v>0.28053029890564601</v>
      </c>
      <c r="AR355" s="3">
        <f xml:space="preserve"> IFERROR(Table1[[#This Row],[GP 2015]]/Table1[[#This Row],[Total Assets 2015]], "x")</f>
        <v>0.3290523498224121</v>
      </c>
      <c r="AS355" s="3">
        <f xml:space="preserve"> IFERROR(Table1[[#This Row],[GP 2016]]/Table1[[#This Row],[Total Assets 2016]], "x")</f>
        <v>0.33051034685912073</v>
      </c>
      <c r="AT355" s="3">
        <f xml:space="preserve"> IFERROR(Table1[[#This Row],[GP 2017]]/Table1[[#This Row],[Total Assets 2017]], "x")</f>
        <v>0.19923210434965552</v>
      </c>
      <c r="AU355" s="3">
        <f xml:space="preserve"> IFERROR(Table1[[#This Row],[GP 2018]]/Table1[[#This Row],[Total Assets 2018]], "x")</f>
        <v>0.2144412635493895</v>
      </c>
      <c r="AV355" s="3">
        <f xml:space="preserve"> IFERROR(Table1[[#This Row],[GP 2019]]/Table1[[#This Row],[Total Assets 2019]], "x")</f>
        <v>0.19357418280606434</v>
      </c>
      <c r="AW355" s="3">
        <f xml:space="preserve"> IFERROR(Table1[[#This Row],[GP 2020]]/Table1[[#This Row],[Total Assets 2020]], "x")</f>
        <v>0.18717770940763531</v>
      </c>
      <c r="AX355" s="3">
        <f xml:space="preserve"> IFERROR(Table1[[#This Row],[GP 2021]]/Table1[[#This Row],[Total Assets 2021]], "x")</f>
        <v>0.1987568646513119</v>
      </c>
      <c r="AY355" s="3">
        <f xml:space="preserve"> IFERROR(Table1[[#This Row],[GP TTM]]/Table1[[#This Row],[Total Assets TTM]], "x")</f>
        <v>0.19933716534617577</v>
      </c>
      <c r="BA355" s="3">
        <f xml:space="preserve"> IFERROR(ABS(Table1[[#This Row],[ROA 2013]]-Table1[[#This Row],[ROA 2012]]), "x")</f>
        <v>2.3429042013740853E-2</v>
      </c>
      <c r="BB355" s="3">
        <f xml:space="preserve"> IFERROR(ABS(Table1[[#This Row],[ROA 2014]]-Table1[[#This Row],[ROA 2013]]), "x")</f>
        <v>0.43811883909325194</v>
      </c>
      <c r="BC355" s="3">
        <f xml:space="preserve"> IFERROR(ABS(Table1[[#This Row],[ROA 2015]]-Table1[[#This Row],[ROA 2014]]), "x")</f>
        <v>4.8522050916766091E-2</v>
      </c>
      <c r="BD355" s="3">
        <f xml:space="preserve"> IFERROR(ABS(Table1[[#This Row],[ROA 2016]]-Table1[[#This Row],[ROA 2015]]), "x")</f>
        <v>1.4579970367086248E-3</v>
      </c>
      <c r="BE355" s="3">
        <f xml:space="preserve"> IFERROR(ABS(Table1[[#This Row],[ROA 2017]]-Table1[[#This Row],[ROA 2016]]), "x")</f>
        <v>0.13127824250946521</v>
      </c>
      <c r="BF355" s="3">
        <f xml:space="preserve"> IFERROR(ABS(Table1[[#This Row],[ROA 2018]]-Table1[[#This Row],[ROA 2017]]), "x")</f>
        <v>1.5209159199733979E-2</v>
      </c>
      <c r="BG355" s="3">
        <f xml:space="preserve"> IFERROR(ABS(Table1[[#This Row],[ROA 2019]]-Table1[[#This Row],[ROA 2018]]), "x")</f>
        <v>2.0867080743325161E-2</v>
      </c>
      <c r="BH355" s="3">
        <f xml:space="preserve"> IFERROR(ABS(Table1[[#This Row],[ROA 2020]]-Table1[[#This Row],[ROA 2019]]), "x")</f>
        <v>6.3964733984290256E-3</v>
      </c>
      <c r="BI355" s="3">
        <f xml:space="preserve"> IFERROR(ABS(Table1[[#This Row],[ROA 2021]]-Table1[[#This Row],[ROA 2020]]), "x")</f>
        <v>1.1579155243676587E-2</v>
      </c>
      <c r="BJ355" s="3">
        <f xml:space="preserve"> IFERROR(AVERAGE(Table1[[#This Row],[ROA 2013-2012]:[ROA 2021-2020]]), "x")</f>
        <v>7.7428671128344159E-2</v>
      </c>
      <c r="BK355" s="3">
        <f>IFERROR(AVERAGE(Table1[[#This Row],[ROA 2012]:[ROA 2021]]), "x")</f>
        <v>0.3394002438362772</v>
      </c>
      <c r="BN355" s="1">
        <f>SUM(Table1[[#This Row],[B/M Rank]:[ROA Rank]])</f>
        <v>0</v>
      </c>
    </row>
    <row r="356" spans="1:66" x14ac:dyDescent="0.25">
      <c r="A356" s="1" t="s">
        <v>459</v>
      </c>
      <c r="B356" s="1" t="s">
        <v>460</v>
      </c>
      <c r="C356" s="1" t="s">
        <v>147</v>
      </c>
      <c r="D356" s="1" t="s">
        <v>116</v>
      </c>
      <c r="E356" s="1" t="s">
        <v>102</v>
      </c>
      <c r="F356" s="1">
        <v>5250</v>
      </c>
      <c r="G356" s="19"/>
      <c r="H356" s="19"/>
      <c r="I356" s="19"/>
      <c r="J356" s="19"/>
      <c r="K356" s="1"/>
      <c r="L356" s="19"/>
      <c r="M356" s="1">
        <v>2012</v>
      </c>
      <c r="N356" s="15">
        <v>1295.9000000000001</v>
      </c>
      <c r="O356" s="15">
        <v>1239.4000000000001</v>
      </c>
      <c r="P356" s="15">
        <v>1340.5</v>
      </c>
      <c r="Q356" s="15">
        <v>1442.8</v>
      </c>
      <c r="R356" s="15">
        <v>1552.6</v>
      </c>
      <c r="S356" s="15">
        <v>1954.8</v>
      </c>
      <c r="T356" s="15">
        <v>2097.6</v>
      </c>
      <c r="U356" s="15">
        <v>2331.9</v>
      </c>
      <c r="V356" s="15">
        <v>2044.8</v>
      </c>
      <c r="W356" s="15">
        <v>2523.6</v>
      </c>
      <c r="X356" s="15">
        <v>2512.5</v>
      </c>
      <c r="Z356" s="3">
        <f xml:space="preserve"> IFERROR(AVEDEV(Table1[[#This Row],[GP 2012]:[GP 2021]]) / Table1[[#This Row],[Avg GP]], "x")</f>
        <v>0.22899028832073789</v>
      </c>
      <c r="AA356" s="2">
        <f xml:space="preserve"> IFERROR(AVERAGE(Table1[[#This Row],[GP 2012]:[GP 2021]]), "x")</f>
        <v>1782.3899999999999</v>
      </c>
      <c r="AB356" s="11">
        <f>Table1[Equity]/Table1[Market Capital]</f>
        <v>1.0425714285714285</v>
      </c>
      <c r="AC356" s="15">
        <v>6213.2</v>
      </c>
      <c r="AD356" s="15">
        <v>6026.4</v>
      </c>
      <c r="AE356" s="15">
        <v>6128.5</v>
      </c>
      <c r="AF356" s="15">
        <v>6440.2</v>
      </c>
      <c r="AG356" s="15">
        <v>11297</v>
      </c>
      <c r="AH356" s="15">
        <v>12337.7</v>
      </c>
      <c r="AI356" s="15">
        <v>12968.8</v>
      </c>
      <c r="AJ356" s="15">
        <v>13765.2</v>
      </c>
      <c r="AK356" s="15">
        <v>14055.7</v>
      </c>
      <c r="AL356" s="15">
        <v>15850.9</v>
      </c>
      <c r="AM356" s="15">
        <v>16348.7</v>
      </c>
      <c r="AN356" s="15">
        <v>5473.5</v>
      </c>
      <c r="AO356" s="3">
        <f xml:space="preserve"> IFERROR(Table1[[#This Row],[GP 2012]]/Table1[[#This Row],[Total Assets 2012]], "x")</f>
        <v>0.20857207236206787</v>
      </c>
      <c r="AP356" s="3">
        <f xml:space="preserve"> IFERROR(Table1[[#This Row],[GP 2013]]/Table1[[#This Row],[Total Assets 2013]], "x")</f>
        <v>0.2056617549449091</v>
      </c>
      <c r="AQ356" s="3">
        <f xml:space="preserve"> IFERROR(Table1[[#This Row],[GP 2014]]/Table1[[#This Row],[Total Assets 2014]], "x")</f>
        <v>0.21873215305539692</v>
      </c>
      <c r="AR356" s="3">
        <f xml:space="preserve"> IFERROR(Table1[[#This Row],[GP 2015]]/Table1[[#This Row],[Total Assets 2015]], "x")</f>
        <v>0.22403030961771372</v>
      </c>
      <c r="AS356" s="3">
        <f xml:space="preserve"> IFERROR(Table1[[#This Row],[GP 2016]]/Table1[[#This Row],[Total Assets 2016]], "x")</f>
        <v>0.13743471718155262</v>
      </c>
      <c r="AT356" s="3">
        <f xml:space="preserve"> IFERROR(Table1[[#This Row],[GP 2017]]/Table1[[#This Row],[Total Assets 2017]], "x")</f>
        <v>0.15844120054791411</v>
      </c>
      <c r="AU356" s="3">
        <f xml:space="preserve"> IFERROR(Table1[[#This Row],[GP 2018]]/Table1[[#This Row],[Total Assets 2018]], "x")</f>
        <v>0.161742027018691</v>
      </c>
      <c r="AV356" s="3">
        <f xml:space="preserve"> IFERROR(Table1[[#This Row],[GP 2019]]/Table1[[#This Row],[Total Assets 2019]], "x")</f>
        <v>0.1694054572399965</v>
      </c>
      <c r="AW356" s="3">
        <f xml:space="preserve"> IFERROR(Table1[[#This Row],[GP 2020]]/Table1[[#This Row],[Total Assets 2020]], "x")</f>
        <v>0.14547834686283856</v>
      </c>
      <c r="AX356" s="3">
        <f xml:space="preserve"> IFERROR(Table1[[#This Row],[GP 2021]]/Table1[[#This Row],[Total Assets 2021]], "x")</f>
        <v>0.1592086253777388</v>
      </c>
      <c r="AY356" s="3">
        <f xml:space="preserve"> IFERROR(Table1[[#This Row],[GP TTM]]/Table1[[#This Row],[Total Assets TTM]], "x")</f>
        <v>0.15368194413011432</v>
      </c>
      <c r="BA356" s="3">
        <f xml:space="preserve"> IFERROR(ABS(Table1[[#This Row],[ROA 2013]]-Table1[[#This Row],[ROA 2012]]), "x")</f>
        <v>2.9103174171587753E-3</v>
      </c>
      <c r="BB356" s="3">
        <f xml:space="preserve"> IFERROR(ABS(Table1[[#This Row],[ROA 2014]]-Table1[[#This Row],[ROA 2013]]), "x")</f>
        <v>1.3070398110487824E-2</v>
      </c>
      <c r="BC356" s="3">
        <f xml:space="preserve"> IFERROR(ABS(Table1[[#This Row],[ROA 2015]]-Table1[[#This Row],[ROA 2014]]), "x")</f>
        <v>5.2981565623168025E-3</v>
      </c>
      <c r="BD356" s="3">
        <f xml:space="preserve"> IFERROR(ABS(Table1[[#This Row],[ROA 2016]]-Table1[[#This Row],[ROA 2015]]), "x")</f>
        <v>8.6595592436161106E-2</v>
      </c>
      <c r="BE356" s="3">
        <f xml:space="preserve"> IFERROR(ABS(Table1[[#This Row],[ROA 2017]]-Table1[[#This Row],[ROA 2016]]), "x")</f>
        <v>2.1006483366361489E-2</v>
      </c>
      <c r="BF356" s="3">
        <f xml:space="preserve"> IFERROR(ABS(Table1[[#This Row],[ROA 2018]]-Table1[[#This Row],[ROA 2017]]), "x")</f>
        <v>3.3008264707768964E-3</v>
      </c>
      <c r="BG356" s="3">
        <f xml:space="preserve"> IFERROR(ABS(Table1[[#This Row],[ROA 2019]]-Table1[[#This Row],[ROA 2018]]), "x")</f>
        <v>7.6634302213055006E-3</v>
      </c>
      <c r="BH356" s="3">
        <f xml:space="preserve"> IFERROR(ABS(Table1[[#This Row],[ROA 2020]]-Table1[[#This Row],[ROA 2019]]), "x")</f>
        <v>2.3927110377157945E-2</v>
      </c>
      <c r="BI356" s="3">
        <f xml:space="preserve"> IFERROR(ABS(Table1[[#This Row],[ROA 2021]]-Table1[[#This Row],[ROA 2020]]), "x")</f>
        <v>1.3730278514900246E-2</v>
      </c>
      <c r="BJ356" s="3">
        <f xml:space="preserve"> IFERROR(AVERAGE(Table1[[#This Row],[ROA 2013-2012]:[ROA 2021-2020]]), "x")</f>
        <v>1.9722510386291844E-2</v>
      </c>
      <c r="BK356" s="3">
        <f>IFERROR(AVERAGE(Table1[[#This Row],[ROA 2012]:[ROA 2021]]), "x")</f>
        <v>0.17887066642088192</v>
      </c>
      <c r="BN356" s="1">
        <f>SUM(Table1[[#This Row],[B/M Rank]:[ROA Rank]])</f>
        <v>0</v>
      </c>
    </row>
    <row r="357" spans="1:66" x14ac:dyDescent="0.25">
      <c r="A357" s="1" t="s">
        <v>461</v>
      </c>
      <c r="B357" s="1" t="s">
        <v>462</v>
      </c>
      <c r="C357" s="1" t="s">
        <v>182</v>
      </c>
      <c r="D357" s="1" t="s">
        <v>183</v>
      </c>
      <c r="E357" s="1" t="s">
        <v>102</v>
      </c>
      <c r="F357" s="1">
        <v>5410</v>
      </c>
      <c r="G357" s="19"/>
      <c r="H357" s="19"/>
      <c r="I357" s="19"/>
      <c r="J357" s="19"/>
      <c r="K357" s="1"/>
      <c r="L357" s="19"/>
      <c r="M357" s="1">
        <v>2014</v>
      </c>
      <c r="P357" s="1">
        <v>38.5</v>
      </c>
      <c r="Q357" s="1">
        <v>158.9</v>
      </c>
      <c r="R357" s="1">
        <v>339.7</v>
      </c>
      <c r="S357" s="1">
        <v>539.1</v>
      </c>
      <c r="T357" s="1">
        <v>803.6</v>
      </c>
      <c r="U357" s="15">
        <v>1168.5</v>
      </c>
      <c r="V357" s="15">
        <v>2473.1999999999998</v>
      </c>
      <c r="W357" s="15">
        <v>3947</v>
      </c>
      <c r="X357" s="15">
        <v>4245.5</v>
      </c>
      <c r="Z357" s="3">
        <f xml:space="preserve"> IFERROR(AVEDEV(Table1[[#This Row],[GP 2012]:[GP 2021]]) / Table1[[#This Row],[Avg GP]], "x")</f>
        <v>0.85611765327137346</v>
      </c>
      <c r="AA357" s="2">
        <f xml:space="preserve"> IFERROR(AVERAGE(Table1[[#This Row],[GP 2012]:[GP 2021]]), "x")</f>
        <v>1183.5625</v>
      </c>
      <c r="AB357" s="11">
        <f>Table1[Equity]/Table1[Market Capital]</f>
        <v>0.15317929759704252</v>
      </c>
      <c r="AE357" s="1">
        <v>28.1</v>
      </c>
      <c r="AF357" s="1">
        <v>158.6</v>
      </c>
      <c r="AG357" s="1">
        <v>151.69999999999999</v>
      </c>
      <c r="AH357" s="1">
        <v>452.9</v>
      </c>
      <c r="AI357" s="1">
        <v>396.1</v>
      </c>
      <c r="AJ357" s="1">
        <v>570.20000000000005</v>
      </c>
      <c r="AK357" s="15">
        <v>1525.6</v>
      </c>
      <c r="AL357" s="15">
        <v>2208.6</v>
      </c>
      <c r="AM357" s="15">
        <v>2315.5</v>
      </c>
      <c r="AN357" s="1">
        <v>828.7</v>
      </c>
      <c r="AO357" s="3" t="str">
        <f xml:space="preserve"> IFERROR(Table1[[#This Row],[GP 2012]]/Table1[[#This Row],[Total Assets 2012]], "x")</f>
        <v>x</v>
      </c>
      <c r="AP357" s="3" t="str">
        <f xml:space="preserve"> IFERROR(Table1[[#This Row],[GP 2013]]/Table1[[#This Row],[Total Assets 2013]], "x")</f>
        <v>x</v>
      </c>
      <c r="AQ357" s="3">
        <f xml:space="preserve"> IFERROR(Table1[[#This Row],[GP 2014]]/Table1[[#This Row],[Total Assets 2014]], "x")</f>
        <v>1.3701067615658362</v>
      </c>
      <c r="AR357" s="3">
        <f xml:space="preserve"> IFERROR(Table1[[#This Row],[GP 2015]]/Table1[[#This Row],[Total Assets 2015]], "x")</f>
        <v>1.0018915510718791</v>
      </c>
      <c r="AS357" s="3">
        <f xml:space="preserve"> IFERROR(Table1[[#This Row],[GP 2016]]/Table1[[#This Row],[Total Assets 2016]], "x")</f>
        <v>2.2392880685563612</v>
      </c>
      <c r="AT357" s="3">
        <f xml:space="preserve"> IFERROR(Table1[[#This Row],[GP 2017]]/Table1[[#This Row],[Total Assets 2017]], "x")</f>
        <v>1.190328990947229</v>
      </c>
      <c r="AU357" s="3">
        <f xml:space="preserve"> IFERROR(Table1[[#This Row],[GP 2018]]/Table1[[#This Row],[Total Assets 2018]], "x")</f>
        <v>2.0287806109568289</v>
      </c>
      <c r="AV357" s="3">
        <f xml:space="preserve"> IFERROR(Table1[[#This Row],[GP 2019]]/Table1[[#This Row],[Total Assets 2019]], "x")</f>
        <v>2.04928095405121</v>
      </c>
      <c r="AW357" s="3">
        <f xml:space="preserve"> IFERROR(Table1[[#This Row],[GP 2020]]/Table1[[#This Row],[Total Assets 2020]], "x")</f>
        <v>1.6211326691137913</v>
      </c>
      <c r="AX357" s="3">
        <f xml:space="preserve"> IFERROR(Table1[[#This Row],[GP 2021]]/Table1[[#This Row],[Total Assets 2021]], "x")</f>
        <v>1.7871049533641221</v>
      </c>
      <c r="AY357" s="3">
        <f xml:space="preserve"> IFERROR(Table1[[#This Row],[GP TTM]]/Table1[[#This Row],[Total Assets TTM]], "x")</f>
        <v>1.8335132800690996</v>
      </c>
      <c r="BA357" s="3" t="str">
        <f xml:space="preserve"> IFERROR(ABS(Table1[[#This Row],[ROA 2013]]-Table1[[#This Row],[ROA 2012]]), "x")</f>
        <v>x</v>
      </c>
      <c r="BB357" s="3" t="str">
        <f xml:space="preserve"> IFERROR(ABS(Table1[[#This Row],[ROA 2014]]-Table1[[#This Row],[ROA 2013]]), "x")</f>
        <v>x</v>
      </c>
      <c r="BC357" s="3">
        <f xml:space="preserve"> IFERROR(ABS(Table1[[#This Row],[ROA 2015]]-Table1[[#This Row],[ROA 2014]]), "x")</f>
        <v>0.36821521049395711</v>
      </c>
      <c r="BD357" s="3">
        <f xml:space="preserve"> IFERROR(ABS(Table1[[#This Row],[ROA 2016]]-Table1[[#This Row],[ROA 2015]]), "x")</f>
        <v>1.2373965174844821</v>
      </c>
      <c r="BE357" s="3">
        <f xml:space="preserve"> IFERROR(ABS(Table1[[#This Row],[ROA 2017]]-Table1[[#This Row],[ROA 2016]]), "x")</f>
        <v>1.0489590776091322</v>
      </c>
      <c r="BF357" s="3">
        <f xml:space="preserve"> IFERROR(ABS(Table1[[#This Row],[ROA 2018]]-Table1[[#This Row],[ROA 2017]]), "x")</f>
        <v>0.83845162000959994</v>
      </c>
      <c r="BG357" s="3">
        <f xml:space="preserve"> IFERROR(ABS(Table1[[#This Row],[ROA 2019]]-Table1[[#This Row],[ROA 2018]]), "x")</f>
        <v>2.050034309438109E-2</v>
      </c>
      <c r="BH357" s="3">
        <f xml:space="preserve"> IFERROR(ABS(Table1[[#This Row],[ROA 2020]]-Table1[[#This Row],[ROA 2019]]), "x")</f>
        <v>0.42814828493741874</v>
      </c>
      <c r="BI357" s="3">
        <f xml:space="preserve"> IFERROR(ABS(Table1[[#This Row],[ROA 2021]]-Table1[[#This Row],[ROA 2020]]), "x")</f>
        <v>0.16597228425033084</v>
      </c>
      <c r="BJ357" s="3">
        <f xml:space="preserve"> IFERROR(AVERAGE(Table1[[#This Row],[ROA 2013-2012]:[ROA 2021-2020]]), "x")</f>
        <v>0.58680619112561472</v>
      </c>
      <c r="BK357" s="3">
        <f>IFERROR(AVERAGE(Table1[[#This Row],[ROA 2012]:[ROA 2021]]), "x")</f>
        <v>1.6609893199534072</v>
      </c>
      <c r="BN357" s="1">
        <f>SUM(Table1[[#This Row],[B/M Rank]:[ROA Rank]])</f>
        <v>0</v>
      </c>
    </row>
    <row r="358" spans="1:66" x14ac:dyDescent="0.25">
      <c r="A358" s="1" t="s">
        <v>463</v>
      </c>
      <c r="B358" s="1" t="s">
        <v>464</v>
      </c>
      <c r="C358" s="1" t="s">
        <v>147</v>
      </c>
      <c r="D358" s="1" t="s">
        <v>116</v>
      </c>
      <c r="E358" s="1" t="s">
        <v>102</v>
      </c>
      <c r="F358" s="1">
        <v>5940</v>
      </c>
      <c r="G358" s="19"/>
      <c r="H358" s="19"/>
      <c r="I358" s="19"/>
      <c r="J358" s="19"/>
      <c r="K358" s="1"/>
      <c r="L358" s="19"/>
      <c r="M358" s="1">
        <v>2012</v>
      </c>
      <c r="N358" s="15">
        <v>1298.5999999999999</v>
      </c>
      <c r="O358" s="15">
        <v>1364.9</v>
      </c>
      <c r="P358" s="15">
        <v>1449.6</v>
      </c>
      <c r="Q358" s="15">
        <v>1480.6</v>
      </c>
      <c r="R358" s="15">
        <v>1389.4</v>
      </c>
      <c r="S358" s="15">
        <v>1433.1</v>
      </c>
      <c r="T358" s="15">
        <v>1406.5</v>
      </c>
      <c r="U358" s="15">
        <v>1400.7</v>
      </c>
      <c r="V358" s="15">
        <v>1427.3</v>
      </c>
      <c r="W358" s="15">
        <v>1563</v>
      </c>
      <c r="X358" s="15">
        <v>1587.9</v>
      </c>
      <c r="Z358" s="3">
        <f xml:space="preserve"> IFERROR(AVEDEV(Table1[[#This Row],[GP 2012]:[GP 2021]]) / Table1[[#This Row],[Avg GP]], "x")</f>
        <v>3.4720023639164994E-2</v>
      </c>
      <c r="AA358" s="2">
        <f xml:space="preserve"> IFERROR(AVERAGE(Table1[[#This Row],[GP 2012]:[GP 2021]]), "x")</f>
        <v>1421.3700000000001</v>
      </c>
      <c r="AB358" s="11">
        <f>Table1[Equity]/Table1[Market Capital]</f>
        <v>0.36957912457912462</v>
      </c>
      <c r="AC358" s="15">
        <v>6429.3</v>
      </c>
      <c r="AD358" s="15">
        <v>6464.6</v>
      </c>
      <c r="AE358" s="15">
        <v>5832</v>
      </c>
      <c r="AF358" s="15">
        <v>6121.2</v>
      </c>
      <c r="AG358" s="15">
        <v>6107.9</v>
      </c>
      <c r="AH358" s="15">
        <v>5748.3</v>
      </c>
      <c r="AI358" s="15">
        <v>5719.1</v>
      </c>
      <c r="AJ358" s="15">
        <v>5710.6</v>
      </c>
      <c r="AK358" s="15">
        <v>5686.9</v>
      </c>
      <c r="AL358" s="15">
        <v>5874.4</v>
      </c>
      <c r="AM358" s="15">
        <v>5818.2</v>
      </c>
      <c r="AN358" s="15">
        <v>2195.3000000000002</v>
      </c>
      <c r="AO358" s="3">
        <f xml:space="preserve"> IFERROR(Table1[[#This Row],[GP 2012]]/Table1[[#This Row],[Total Assets 2012]], "x")</f>
        <v>0.20198155320174824</v>
      </c>
      <c r="AP358" s="3">
        <f xml:space="preserve"> IFERROR(Table1[[#This Row],[GP 2013]]/Table1[[#This Row],[Total Assets 2013]], "x")</f>
        <v>0.21113448627912013</v>
      </c>
      <c r="AQ358" s="3">
        <f xml:space="preserve"> IFERROR(Table1[[#This Row],[GP 2014]]/Table1[[#This Row],[Total Assets 2014]], "x")</f>
        <v>0.24855967078189298</v>
      </c>
      <c r="AR358" s="3">
        <f xml:space="preserve"> IFERROR(Table1[[#This Row],[GP 2015]]/Table1[[#This Row],[Total Assets 2015]], "x")</f>
        <v>0.24188067699143959</v>
      </c>
      <c r="AS358" s="3">
        <f xml:space="preserve"> IFERROR(Table1[[#This Row],[GP 2016]]/Table1[[#This Row],[Total Assets 2016]], "x")</f>
        <v>0.22747589187773215</v>
      </c>
      <c r="AT358" s="3">
        <f xml:space="preserve"> IFERROR(Table1[[#This Row],[GP 2017]]/Table1[[#This Row],[Total Assets 2017]], "x")</f>
        <v>0.24930849120609569</v>
      </c>
      <c r="AU358" s="3">
        <f xml:space="preserve"> IFERROR(Table1[[#This Row],[GP 2018]]/Table1[[#This Row],[Total Assets 2018]], "x")</f>
        <v>0.24593030371911662</v>
      </c>
      <c r="AV358" s="3">
        <f xml:space="preserve"> IFERROR(Table1[[#This Row],[GP 2019]]/Table1[[#This Row],[Total Assets 2019]], "x")</f>
        <v>0.24528070605540572</v>
      </c>
      <c r="AW358" s="3">
        <f xml:space="preserve"> IFERROR(Table1[[#This Row],[GP 2020]]/Table1[[#This Row],[Total Assets 2020]], "x")</f>
        <v>0.25098032319893088</v>
      </c>
      <c r="AX358" s="3">
        <f xml:space="preserve"> IFERROR(Table1[[#This Row],[GP 2021]]/Table1[[#This Row],[Total Assets 2021]], "x")</f>
        <v>0.26606972626991693</v>
      </c>
      <c r="AY358" s="3">
        <f xml:space="preserve"> IFERROR(Table1[[#This Row],[GP TTM]]/Table1[[#This Row],[Total Assets TTM]], "x")</f>
        <v>0.27291945962668868</v>
      </c>
      <c r="BA358" s="3">
        <f xml:space="preserve"> IFERROR(ABS(Table1[[#This Row],[ROA 2013]]-Table1[[#This Row],[ROA 2012]]), "x")</f>
        <v>9.1529330773718887E-3</v>
      </c>
      <c r="BB358" s="3">
        <f xml:space="preserve"> IFERROR(ABS(Table1[[#This Row],[ROA 2014]]-Table1[[#This Row],[ROA 2013]]), "x")</f>
        <v>3.7425184502772851E-2</v>
      </c>
      <c r="BC358" s="3">
        <f xml:space="preserve"> IFERROR(ABS(Table1[[#This Row],[ROA 2015]]-Table1[[#This Row],[ROA 2014]]), "x")</f>
        <v>6.6789937904533914E-3</v>
      </c>
      <c r="BD358" s="3">
        <f xml:space="preserve"> IFERROR(ABS(Table1[[#This Row],[ROA 2016]]-Table1[[#This Row],[ROA 2015]]), "x")</f>
        <v>1.4404785113707436E-2</v>
      </c>
      <c r="BE358" s="3">
        <f xml:space="preserve"> IFERROR(ABS(Table1[[#This Row],[ROA 2017]]-Table1[[#This Row],[ROA 2016]]), "x")</f>
        <v>2.1832599328363539E-2</v>
      </c>
      <c r="BF358" s="3">
        <f xml:space="preserve"> IFERROR(ABS(Table1[[#This Row],[ROA 2018]]-Table1[[#This Row],[ROA 2017]]), "x")</f>
        <v>3.3781874869790729E-3</v>
      </c>
      <c r="BG358" s="3">
        <f xml:space="preserve"> IFERROR(ABS(Table1[[#This Row],[ROA 2019]]-Table1[[#This Row],[ROA 2018]]), "x")</f>
        <v>6.4959766371089356E-4</v>
      </c>
      <c r="BH358" s="3">
        <f xml:space="preserve"> IFERROR(ABS(Table1[[#This Row],[ROA 2020]]-Table1[[#This Row],[ROA 2019]]), "x")</f>
        <v>5.6996171435251541E-3</v>
      </c>
      <c r="BI358" s="3">
        <f xml:space="preserve"> IFERROR(ABS(Table1[[#This Row],[ROA 2021]]-Table1[[#This Row],[ROA 2020]]), "x")</f>
        <v>1.5089403070986052E-2</v>
      </c>
      <c r="BJ358" s="3">
        <f xml:space="preserve"> IFERROR(AVERAGE(Table1[[#This Row],[ROA 2013-2012]:[ROA 2021-2020]]), "x")</f>
        <v>1.2701255686430031E-2</v>
      </c>
      <c r="BK358" s="3">
        <f>IFERROR(AVERAGE(Table1[[#This Row],[ROA 2012]:[ROA 2021]]), "x")</f>
        <v>0.23886018295813988</v>
      </c>
      <c r="BN358" s="1">
        <f>SUM(Table1[[#This Row],[B/M Rank]:[ROA Rank]])</f>
        <v>0</v>
      </c>
    </row>
    <row r="359" spans="1:66" x14ac:dyDescent="0.25">
      <c r="A359" s="1" t="s">
        <v>465</v>
      </c>
      <c r="B359" s="1" t="s">
        <v>466</v>
      </c>
      <c r="C359" s="1" t="s">
        <v>1040</v>
      </c>
      <c r="D359" s="1" t="s">
        <v>130</v>
      </c>
      <c r="E359" s="1" t="s">
        <v>102</v>
      </c>
      <c r="F359" s="1">
        <v>5950</v>
      </c>
      <c r="G359" s="19"/>
      <c r="H359" s="19"/>
      <c r="I359" s="19"/>
      <c r="J359" s="19"/>
      <c r="K359" s="1"/>
      <c r="L359" s="19"/>
      <c r="M359" s="1">
        <v>2012</v>
      </c>
      <c r="N359" s="1">
        <v>248.4</v>
      </c>
      <c r="O359" s="1">
        <v>255.5</v>
      </c>
      <c r="P359" s="1">
        <v>281.5</v>
      </c>
      <c r="Q359" s="1">
        <v>326.10000000000002</v>
      </c>
      <c r="R359" s="1">
        <v>385</v>
      </c>
      <c r="S359" s="1">
        <v>405.8</v>
      </c>
      <c r="T359" s="1">
        <v>427.4</v>
      </c>
      <c r="U359" s="1">
        <v>444.7</v>
      </c>
      <c r="V359" s="1">
        <v>484.1</v>
      </c>
      <c r="W359" s="1">
        <v>534</v>
      </c>
      <c r="X359" s="1">
        <v>556.70000000000005</v>
      </c>
      <c r="Z359" s="3">
        <f xml:space="preserve"> IFERROR(AVEDEV(Table1[[#This Row],[GP 2012]:[GP 2021]]) / Table1[[#This Row],[Avg GP]], "x")</f>
        <v>0.21384311140408704</v>
      </c>
      <c r="AA359" s="2">
        <f xml:space="preserve"> IFERROR(AVERAGE(Table1[[#This Row],[GP 2012]:[GP 2021]]), "x")</f>
        <v>379.24999999999994</v>
      </c>
      <c r="AB359" s="11">
        <f>Table1[Equity]/Table1[Market Capital]</f>
        <v>1.536</v>
      </c>
      <c r="AC359" s="15">
        <v>5237.8</v>
      </c>
      <c r="AD359" s="15">
        <v>5423.1</v>
      </c>
      <c r="AE359" s="15">
        <v>6310.4</v>
      </c>
      <c r="AF359" s="15">
        <v>7195.1</v>
      </c>
      <c r="AG359" s="15">
        <v>8435.9</v>
      </c>
      <c r="AH359" s="15">
        <v>10013</v>
      </c>
      <c r="AI359" s="15">
        <v>11194.2</v>
      </c>
      <c r="AJ359" s="15">
        <v>12919.8</v>
      </c>
      <c r="AK359" s="15">
        <v>15282.3</v>
      </c>
      <c r="AL359" s="15">
        <v>20553.7</v>
      </c>
      <c r="AM359" s="15">
        <v>20901</v>
      </c>
      <c r="AN359" s="15">
        <v>9139.2000000000007</v>
      </c>
      <c r="AO359" s="3">
        <f xml:space="preserve"> IFERROR(Table1[[#This Row],[GP 2012]]/Table1[[#This Row],[Total Assets 2012]], "x")</f>
        <v>4.7424491198594827E-2</v>
      </c>
      <c r="AP359" s="3">
        <f xml:space="preserve"> IFERROR(Table1[[#This Row],[GP 2013]]/Table1[[#This Row],[Total Assets 2013]], "x")</f>
        <v>4.7113274695284979E-2</v>
      </c>
      <c r="AQ359" s="3">
        <f xml:space="preserve"> IFERROR(Table1[[#This Row],[GP 2014]]/Table1[[#This Row],[Total Assets 2014]], "x")</f>
        <v>4.4608899594320489E-2</v>
      </c>
      <c r="AR359" s="3">
        <f xml:space="preserve"> IFERROR(Table1[[#This Row],[GP 2015]]/Table1[[#This Row],[Total Assets 2015]], "x")</f>
        <v>4.532251115342386E-2</v>
      </c>
      <c r="AS359" s="3">
        <f xml:space="preserve"> IFERROR(Table1[[#This Row],[GP 2016]]/Table1[[#This Row],[Total Assets 2016]], "x")</f>
        <v>4.5638284000521584E-2</v>
      </c>
      <c r="AT359" s="3">
        <f xml:space="preserve"> IFERROR(Table1[[#This Row],[GP 2017]]/Table1[[#This Row],[Total Assets 2017]], "x")</f>
        <v>4.0527314491161488E-2</v>
      </c>
      <c r="AU359" s="3">
        <f xml:space="preserve"> IFERROR(Table1[[#This Row],[GP 2018]]/Table1[[#This Row],[Total Assets 2018]], "x")</f>
        <v>3.8180486323274546E-2</v>
      </c>
      <c r="AV359" s="3">
        <f xml:space="preserve"> IFERROR(Table1[[#This Row],[GP 2019]]/Table1[[#This Row],[Total Assets 2019]], "x")</f>
        <v>3.4420037461880215E-2</v>
      </c>
      <c r="AW359" s="3">
        <f xml:space="preserve"> IFERROR(Table1[[#This Row],[GP 2020]]/Table1[[#This Row],[Total Assets 2020]], "x")</f>
        <v>3.1677169012517756E-2</v>
      </c>
      <c r="AX359" s="3">
        <f xml:space="preserve"> IFERROR(Table1[[#This Row],[GP 2021]]/Table1[[#This Row],[Total Assets 2021]], "x")</f>
        <v>2.5980723665325462E-2</v>
      </c>
      <c r="AY359" s="3">
        <f xml:space="preserve"> IFERROR(Table1[[#This Row],[GP TTM]]/Table1[[#This Row],[Total Assets TTM]], "x")</f>
        <v>2.6635089230180375E-2</v>
      </c>
      <c r="BA359" s="3">
        <f xml:space="preserve"> IFERROR(ABS(Table1[[#This Row],[ROA 2013]]-Table1[[#This Row],[ROA 2012]]), "x")</f>
        <v>3.1121650330984824E-4</v>
      </c>
      <c r="BB359" s="3">
        <f xml:space="preserve"> IFERROR(ABS(Table1[[#This Row],[ROA 2014]]-Table1[[#This Row],[ROA 2013]]), "x")</f>
        <v>2.5043751009644899E-3</v>
      </c>
      <c r="BC359" s="3">
        <f xml:space="preserve"> IFERROR(ABS(Table1[[#This Row],[ROA 2015]]-Table1[[#This Row],[ROA 2014]]), "x")</f>
        <v>7.1361155910337065E-4</v>
      </c>
      <c r="BD359" s="3">
        <f xml:space="preserve"> IFERROR(ABS(Table1[[#This Row],[ROA 2016]]-Table1[[#This Row],[ROA 2015]]), "x")</f>
        <v>3.1577284709772419E-4</v>
      </c>
      <c r="BE359" s="3">
        <f xml:space="preserve"> IFERROR(ABS(Table1[[#This Row],[ROA 2017]]-Table1[[#This Row],[ROA 2016]]), "x")</f>
        <v>5.1109695093600957E-3</v>
      </c>
      <c r="BF359" s="3">
        <f xml:space="preserve"> IFERROR(ABS(Table1[[#This Row],[ROA 2018]]-Table1[[#This Row],[ROA 2017]]), "x")</f>
        <v>2.3468281678869427E-3</v>
      </c>
      <c r="BG359" s="3">
        <f xml:space="preserve"> IFERROR(ABS(Table1[[#This Row],[ROA 2019]]-Table1[[#This Row],[ROA 2018]]), "x")</f>
        <v>3.7604488613943304E-3</v>
      </c>
      <c r="BH359" s="3">
        <f xml:space="preserve"> IFERROR(ABS(Table1[[#This Row],[ROA 2020]]-Table1[[#This Row],[ROA 2019]]), "x")</f>
        <v>2.7428684493624594E-3</v>
      </c>
      <c r="BI359" s="3">
        <f xml:space="preserve"> IFERROR(ABS(Table1[[#This Row],[ROA 2021]]-Table1[[#This Row],[ROA 2020]]), "x")</f>
        <v>5.6964453471922936E-3</v>
      </c>
      <c r="BJ359" s="3">
        <f xml:space="preserve"> IFERROR(AVERAGE(Table1[[#This Row],[ROA 2013-2012]:[ROA 2021-2020]]), "x")</f>
        <v>2.6113929272968393E-3</v>
      </c>
      <c r="BK359" s="3">
        <f>IFERROR(AVERAGE(Table1[[#This Row],[ROA 2012]:[ROA 2021]]), "x")</f>
        <v>4.0089319159630522E-2</v>
      </c>
      <c r="BN359" s="1">
        <f>SUM(Table1[[#This Row],[B/M Rank]:[ROA Rank]])</f>
        <v>0</v>
      </c>
    </row>
    <row r="360" spans="1:66" x14ac:dyDescent="0.25">
      <c r="A360" s="1" t="s">
        <v>487</v>
      </c>
      <c r="B360" s="1" t="s">
        <v>488</v>
      </c>
      <c r="C360" s="1" t="s">
        <v>299</v>
      </c>
      <c r="D360" s="1" t="s">
        <v>300</v>
      </c>
      <c r="E360" s="1" t="s">
        <v>102</v>
      </c>
      <c r="F360" s="1">
        <v>6070</v>
      </c>
      <c r="G360" s="19"/>
      <c r="H360" s="19"/>
      <c r="I360" s="19"/>
      <c r="J360" s="19"/>
      <c r="K360" s="1"/>
      <c r="L360" s="19"/>
      <c r="M360" s="1">
        <v>2013</v>
      </c>
      <c r="O360" s="15">
        <v>3751</v>
      </c>
      <c r="P360" s="15">
        <v>3957</v>
      </c>
      <c r="Q360" s="15">
        <v>3067</v>
      </c>
      <c r="R360" s="15">
        <v>3767</v>
      </c>
      <c r="S360" s="15">
        <v>2898</v>
      </c>
      <c r="T360" s="15">
        <v>2826</v>
      </c>
      <c r="U360" s="15">
        <v>2501</v>
      </c>
      <c r="V360" s="15">
        <v>2267</v>
      </c>
      <c r="W360" s="15">
        <v>7055</v>
      </c>
      <c r="X360" s="15">
        <v>7995</v>
      </c>
      <c r="Z360" s="3">
        <f xml:space="preserve"> IFERROR(AVEDEV(Table1[[#This Row],[GP 2012]:[GP 2021]]) / Table1[[#This Row],[Avg GP]], "x")</f>
        <v>0.26602400961215511</v>
      </c>
      <c r="AA360" s="2">
        <f xml:space="preserve"> IFERROR(AVERAGE(Table1[[#This Row],[GP 2012]:[GP 2021]]), "x")</f>
        <v>3565.4444444444443</v>
      </c>
      <c r="AB360" s="11">
        <f>Table1[Equity]/Table1[Market Capital]</f>
        <v>0.50494233937397037</v>
      </c>
      <c r="AD360" s="15">
        <v>72510</v>
      </c>
      <c r="AE360" s="15">
        <v>71620</v>
      </c>
      <c r="AF360" s="15">
        <v>63523</v>
      </c>
      <c r="AG360" s="15">
        <v>48871</v>
      </c>
      <c r="AH360" s="15">
        <v>43161</v>
      </c>
      <c r="AI360" s="15">
        <v>50970</v>
      </c>
      <c r="AJ360" s="15">
        <v>43756</v>
      </c>
      <c r="AK360" s="15">
        <v>40222</v>
      </c>
      <c r="AL360" s="15">
        <v>128397</v>
      </c>
      <c r="AM360" s="15">
        <v>187389</v>
      </c>
      <c r="AN360" s="15">
        <v>3065</v>
      </c>
      <c r="AO360" s="3" t="str">
        <f xml:space="preserve"> IFERROR(Table1[[#This Row],[GP 2012]]/Table1[[#This Row],[Total Assets 2012]], "x")</f>
        <v>x</v>
      </c>
      <c r="AP360" s="3">
        <f xml:space="preserve"> IFERROR(Table1[[#This Row],[GP 2013]]/Table1[[#This Row],[Total Assets 2013]], "x")</f>
        <v>5.1730795752310023E-2</v>
      </c>
      <c r="AQ360" s="3">
        <f xml:space="preserve"> IFERROR(Table1[[#This Row],[GP 2014]]/Table1[[#This Row],[Total Assets 2014]], "x")</f>
        <v>5.5249930187098575E-2</v>
      </c>
      <c r="AR360" s="3">
        <f xml:space="preserve"> IFERROR(Table1[[#This Row],[GP 2015]]/Table1[[#This Row],[Total Assets 2015]], "x")</f>
        <v>4.828172472962549E-2</v>
      </c>
      <c r="AS360" s="3">
        <f xml:space="preserve"> IFERROR(Table1[[#This Row],[GP 2016]]/Table1[[#This Row],[Total Assets 2016]], "x")</f>
        <v>7.7080477174602521E-2</v>
      </c>
      <c r="AT360" s="3">
        <f xml:space="preserve"> IFERROR(Table1[[#This Row],[GP 2017]]/Table1[[#This Row],[Total Assets 2017]], "x")</f>
        <v>6.7143949398762767E-2</v>
      </c>
      <c r="AU360" s="3">
        <f xml:space="preserve"> IFERROR(Table1[[#This Row],[GP 2018]]/Table1[[#This Row],[Total Assets 2018]], "x")</f>
        <v>5.5444379046497939E-2</v>
      </c>
      <c r="AV360" s="3">
        <f xml:space="preserve"> IFERROR(Table1[[#This Row],[GP 2019]]/Table1[[#This Row],[Total Assets 2019]], "x")</f>
        <v>5.7157875491361185E-2</v>
      </c>
      <c r="AW360" s="3">
        <f xml:space="preserve"> IFERROR(Table1[[#This Row],[GP 2020]]/Table1[[#This Row],[Total Assets 2020]], "x")</f>
        <v>5.6362189846352745E-2</v>
      </c>
      <c r="AX360" s="3">
        <f xml:space="preserve"> IFERROR(Table1[[#This Row],[GP 2021]]/Table1[[#This Row],[Total Assets 2021]], "x")</f>
        <v>5.4946766669003166E-2</v>
      </c>
      <c r="AY360" s="3">
        <f xml:space="preserve"> IFERROR(Table1[[#This Row],[GP TTM]]/Table1[[#This Row],[Total Assets TTM]], "x")</f>
        <v>4.2665257832636923E-2</v>
      </c>
      <c r="BA360" s="3" t="str">
        <f xml:space="preserve"> IFERROR(ABS(Table1[[#This Row],[ROA 2013]]-Table1[[#This Row],[ROA 2012]]), "x")</f>
        <v>x</v>
      </c>
      <c r="BB360" s="3">
        <f xml:space="preserve"> IFERROR(ABS(Table1[[#This Row],[ROA 2014]]-Table1[[#This Row],[ROA 2013]]), "x")</f>
        <v>3.5191344347885525E-3</v>
      </c>
      <c r="BC360" s="3">
        <f xml:space="preserve"> IFERROR(ABS(Table1[[#This Row],[ROA 2015]]-Table1[[#This Row],[ROA 2014]]), "x")</f>
        <v>6.9682054574730853E-3</v>
      </c>
      <c r="BD360" s="3">
        <f xml:space="preserve"> IFERROR(ABS(Table1[[#This Row],[ROA 2016]]-Table1[[#This Row],[ROA 2015]]), "x")</f>
        <v>2.8798752444977031E-2</v>
      </c>
      <c r="BE360" s="3">
        <f xml:space="preserve"> IFERROR(ABS(Table1[[#This Row],[ROA 2017]]-Table1[[#This Row],[ROA 2016]]), "x")</f>
        <v>9.9365277758397541E-3</v>
      </c>
      <c r="BF360" s="3">
        <f xml:space="preserve"> IFERROR(ABS(Table1[[#This Row],[ROA 2018]]-Table1[[#This Row],[ROA 2017]]), "x")</f>
        <v>1.1699570352264828E-2</v>
      </c>
      <c r="BG360" s="3">
        <f xml:space="preserve"> IFERROR(ABS(Table1[[#This Row],[ROA 2019]]-Table1[[#This Row],[ROA 2018]]), "x")</f>
        <v>1.7134964448632453E-3</v>
      </c>
      <c r="BH360" s="3">
        <f xml:space="preserve"> IFERROR(ABS(Table1[[#This Row],[ROA 2020]]-Table1[[#This Row],[ROA 2019]]), "x")</f>
        <v>7.9568564500843986E-4</v>
      </c>
      <c r="BI360" s="3">
        <f xml:space="preserve"> IFERROR(ABS(Table1[[#This Row],[ROA 2021]]-Table1[[#This Row],[ROA 2020]]), "x")</f>
        <v>1.4154231773495785E-3</v>
      </c>
      <c r="BJ360" s="3">
        <f xml:space="preserve"> IFERROR(AVERAGE(Table1[[#This Row],[ROA 2013-2012]:[ROA 2021-2020]]), "x")</f>
        <v>8.1058494665705635E-3</v>
      </c>
      <c r="BK360" s="3">
        <f>IFERROR(AVERAGE(Table1[[#This Row],[ROA 2012]:[ROA 2021]]), "x")</f>
        <v>5.8155343143957157E-2</v>
      </c>
      <c r="BN360" s="1">
        <f>SUM(Table1[[#This Row],[B/M Rank]:[ROA Rank]])</f>
        <v>0</v>
      </c>
    </row>
    <row r="361" spans="1:66" x14ac:dyDescent="0.25">
      <c r="A361" s="1" t="s">
        <v>489</v>
      </c>
      <c r="B361" s="1" t="s">
        <v>490</v>
      </c>
      <c r="C361" s="1" t="s">
        <v>262</v>
      </c>
      <c r="D361" s="1" t="s">
        <v>263</v>
      </c>
      <c r="E361" s="1" t="s">
        <v>491</v>
      </c>
      <c r="F361" s="1">
        <v>6140</v>
      </c>
      <c r="G361" s="19"/>
      <c r="H361" s="19"/>
      <c r="I361" s="19"/>
      <c r="J361" s="19"/>
      <c r="K361" s="1"/>
      <c r="L361" s="19"/>
      <c r="M361" s="1">
        <v>2012</v>
      </c>
      <c r="N361" s="15">
        <v>5162.2</v>
      </c>
      <c r="O361" s="15">
        <v>5620.9</v>
      </c>
      <c r="P361" s="15">
        <v>5396.8</v>
      </c>
      <c r="Q361" s="15">
        <v>5958.3</v>
      </c>
      <c r="R361" s="15">
        <v>5801.8</v>
      </c>
      <c r="S361" s="15">
        <v>6440.6</v>
      </c>
      <c r="T361" s="15">
        <v>6775.6</v>
      </c>
      <c r="U361" s="15">
        <v>6284.9</v>
      </c>
      <c r="V361" s="15">
        <v>6018.6</v>
      </c>
      <c r="W361" s="15">
        <v>5757</v>
      </c>
      <c r="X361" s="15">
        <v>5757</v>
      </c>
      <c r="Z361" s="3">
        <f xml:space="preserve"> IFERROR(AVEDEV(Table1[[#This Row],[GP 2012]:[GP 2021]]) / Table1[[#This Row],[Avg GP]], "x")</f>
        <v>6.3146038195306411E-2</v>
      </c>
      <c r="AA361" s="2">
        <f xml:space="preserve"> IFERROR(AVERAGE(Table1[[#This Row],[GP 2012]:[GP 2021]]), "x")</f>
        <v>5921.67</v>
      </c>
      <c r="AB361" s="11">
        <f>Table1[Equity]/Table1[Market Capital]</f>
        <v>0.85863192182410419</v>
      </c>
      <c r="AC361" s="15">
        <v>7898</v>
      </c>
      <c r="AD361" s="15">
        <v>7537</v>
      </c>
      <c r="AE361" s="15">
        <v>7752</v>
      </c>
      <c r="AF361" s="15">
        <v>8197</v>
      </c>
      <c r="AG361" s="15">
        <v>8300</v>
      </c>
      <c r="AH361" s="15">
        <v>7902</v>
      </c>
      <c r="AI361" s="15">
        <v>8324</v>
      </c>
      <c r="AJ361" s="15">
        <v>8980</v>
      </c>
      <c r="AK361" s="15">
        <v>9070</v>
      </c>
      <c r="AL361" s="15">
        <v>10488</v>
      </c>
      <c r="AM361" s="15">
        <v>10488</v>
      </c>
      <c r="AN361" s="15">
        <v>5272</v>
      </c>
      <c r="AO361" s="3">
        <f xml:space="preserve"> IFERROR(Table1[[#This Row],[GP 2012]]/Table1[[#This Row],[Total Assets 2012]], "x")</f>
        <v>0.65360850848316032</v>
      </c>
      <c r="AP361" s="3">
        <f xml:space="preserve"> IFERROR(Table1[[#This Row],[GP 2013]]/Table1[[#This Row],[Total Assets 2013]], "x")</f>
        <v>0.74577418070850465</v>
      </c>
      <c r="AQ361" s="3">
        <f xml:space="preserve"> IFERROR(Table1[[#This Row],[GP 2014]]/Table1[[#This Row],[Total Assets 2014]], "x")</f>
        <v>0.6961816305469557</v>
      </c>
      <c r="AR361" s="3">
        <f xml:space="preserve"> IFERROR(Table1[[#This Row],[GP 2015]]/Table1[[#This Row],[Total Assets 2015]], "x")</f>
        <v>0.72688788581188246</v>
      </c>
      <c r="AS361" s="3">
        <f xml:space="preserve"> IFERROR(Table1[[#This Row],[GP 2016]]/Table1[[#This Row],[Total Assets 2016]], "x")</f>
        <v>0.69901204819277107</v>
      </c>
      <c r="AT361" s="3">
        <f xml:space="preserve"> IFERROR(Table1[[#This Row],[GP 2017]]/Table1[[#This Row],[Total Assets 2017]], "x")</f>
        <v>0.81505947861300942</v>
      </c>
      <c r="AU361" s="3">
        <f xml:space="preserve"> IFERROR(Table1[[#This Row],[GP 2018]]/Table1[[#This Row],[Total Assets 2018]], "x")</f>
        <v>0.81398366170110525</v>
      </c>
      <c r="AV361" s="3">
        <f xml:space="preserve"> IFERROR(Table1[[#This Row],[GP 2019]]/Table1[[#This Row],[Total Assets 2019]], "x")</f>
        <v>0.69987750556792871</v>
      </c>
      <c r="AW361" s="3">
        <f xml:space="preserve"> IFERROR(Table1[[#This Row],[GP 2020]]/Table1[[#This Row],[Total Assets 2020]], "x")</f>
        <v>0.66357221609702322</v>
      </c>
      <c r="AX361" s="3">
        <f xml:space="preserve"> IFERROR(Table1[[#This Row],[GP 2021]]/Table1[[#This Row],[Total Assets 2021]], "x")</f>
        <v>0.54891304347826086</v>
      </c>
      <c r="AY361" s="3">
        <f xml:space="preserve"> IFERROR(Table1[[#This Row],[GP TTM]]/Table1[[#This Row],[Total Assets TTM]], "x")</f>
        <v>0.54891304347826086</v>
      </c>
      <c r="BA361" s="3">
        <f xml:space="preserve"> IFERROR(ABS(Table1[[#This Row],[ROA 2013]]-Table1[[#This Row],[ROA 2012]]), "x")</f>
        <v>9.2165672225344331E-2</v>
      </c>
      <c r="BB361" s="3">
        <f xml:space="preserve"> IFERROR(ABS(Table1[[#This Row],[ROA 2014]]-Table1[[#This Row],[ROA 2013]]), "x")</f>
        <v>4.9592550161548954E-2</v>
      </c>
      <c r="BC361" s="3">
        <f xml:space="preserve"> IFERROR(ABS(Table1[[#This Row],[ROA 2015]]-Table1[[#This Row],[ROA 2014]]), "x")</f>
        <v>3.0706255264926763E-2</v>
      </c>
      <c r="BD361" s="3">
        <f xml:space="preserve"> IFERROR(ABS(Table1[[#This Row],[ROA 2016]]-Table1[[#This Row],[ROA 2015]]), "x")</f>
        <v>2.7875837619111388E-2</v>
      </c>
      <c r="BE361" s="3">
        <f xml:space="preserve"> IFERROR(ABS(Table1[[#This Row],[ROA 2017]]-Table1[[#This Row],[ROA 2016]]), "x")</f>
        <v>0.11604743042023835</v>
      </c>
      <c r="BF361" s="3">
        <f xml:space="preserve"> IFERROR(ABS(Table1[[#This Row],[ROA 2018]]-Table1[[#This Row],[ROA 2017]]), "x")</f>
        <v>1.0758169119041705E-3</v>
      </c>
      <c r="BG361" s="3">
        <f xml:space="preserve"> IFERROR(ABS(Table1[[#This Row],[ROA 2019]]-Table1[[#This Row],[ROA 2018]]), "x")</f>
        <v>0.11410615613317654</v>
      </c>
      <c r="BH361" s="3">
        <f xml:space="preserve"> IFERROR(ABS(Table1[[#This Row],[ROA 2020]]-Table1[[#This Row],[ROA 2019]]), "x")</f>
        <v>3.63052894709055E-2</v>
      </c>
      <c r="BI361" s="3">
        <f xml:space="preserve"> IFERROR(ABS(Table1[[#This Row],[ROA 2021]]-Table1[[#This Row],[ROA 2020]]), "x")</f>
        <v>0.11465917261876235</v>
      </c>
      <c r="BJ361" s="3">
        <f xml:space="preserve"> IFERROR(AVERAGE(Table1[[#This Row],[ROA 2013-2012]:[ROA 2021-2020]]), "x")</f>
        <v>6.4726020091768699E-2</v>
      </c>
      <c r="BK361" s="3">
        <f>IFERROR(AVERAGE(Table1[[#This Row],[ROA 2012]:[ROA 2021]]), "x")</f>
        <v>0.70628701592006016</v>
      </c>
      <c r="BN361" s="1">
        <f>SUM(Table1[[#This Row],[B/M Rank]:[ROA Rank]])</f>
        <v>0</v>
      </c>
    </row>
    <row r="362" spans="1:66" x14ac:dyDescent="0.25">
      <c r="A362" s="1" t="s">
        <v>492</v>
      </c>
      <c r="B362" s="1" t="s">
        <v>493</v>
      </c>
      <c r="C362" s="1" t="s">
        <v>233</v>
      </c>
      <c r="D362" s="1" t="s">
        <v>101</v>
      </c>
      <c r="E362" s="1" t="s">
        <v>102</v>
      </c>
      <c r="F362" s="1">
        <v>6260</v>
      </c>
      <c r="G362" s="19"/>
      <c r="H362" s="19"/>
      <c r="I362" s="19"/>
      <c r="J362" s="19"/>
      <c r="K362" s="1"/>
      <c r="L362" s="19"/>
      <c r="M362" s="1">
        <v>2012</v>
      </c>
      <c r="N362" s="15">
        <v>2311</v>
      </c>
      <c r="O362" s="15">
        <v>1975</v>
      </c>
      <c r="P362" s="15">
        <v>2171</v>
      </c>
      <c r="Q362" s="15">
        <v>2841</v>
      </c>
      <c r="R362" s="15">
        <v>3293</v>
      </c>
      <c r="S362" s="15">
        <v>4830</v>
      </c>
      <c r="T362" s="15">
        <v>4698</v>
      </c>
      <c r="U362" s="15">
        <v>2754</v>
      </c>
      <c r="V362" s="15">
        <v>2499</v>
      </c>
      <c r="W362" s="15">
        <v>4428</v>
      </c>
      <c r="X362" s="15">
        <v>4568</v>
      </c>
      <c r="Z362" s="3">
        <f xml:space="preserve"> IFERROR(AVEDEV(Table1[[#This Row],[GP 2012]:[GP 2021]]) / Table1[[#This Row],[Avg GP]], "x")</f>
        <v>0.28484276729559749</v>
      </c>
      <c r="AA362" s="2">
        <f xml:space="preserve"> IFERROR(AVERAGE(Table1[[#This Row],[GP 2012]:[GP 2021]]), "x")</f>
        <v>3180</v>
      </c>
      <c r="AB362" s="11">
        <f>Table1[Equity]/Table1[Market Capital]</f>
        <v>1.357667731629393</v>
      </c>
      <c r="AC362" s="15">
        <v>10465</v>
      </c>
      <c r="AD362" s="15">
        <v>10133</v>
      </c>
      <c r="AE362" s="15">
        <v>10392</v>
      </c>
      <c r="AF362" s="15">
        <v>10531</v>
      </c>
      <c r="AG362" s="15">
        <v>10234</v>
      </c>
      <c r="AH362" s="15">
        <v>11341</v>
      </c>
      <c r="AI362" s="15">
        <v>11084</v>
      </c>
      <c r="AJ362" s="15">
        <v>11518</v>
      </c>
      <c r="AK362" s="15">
        <v>12924</v>
      </c>
      <c r="AL362" s="15">
        <v>15571</v>
      </c>
      <c r="AM362" s="15">
        <v>16116</v>
      </c>
      <c r="AN362" s="15">
        <v>8499</v>
      </c>
      <c r="AO362" s="3">
        <f xml:space="preserve"> IFERROR(Table1[[#This Row],[GP 2012]]/Table1[[#This Row],[Total Assets 2012]], "x")</f>
        <v>0.22083134257047302</v>
      </c>
      <c r="AP362" s="3">
        <f xml:space="preserve"> IFERROR(Table1[[#This Row],[GP 2013]]/Table1[[#This Row],[Total Assets 2013]], "x")</f>
        <v>0.19490772722786934</v>
      </c>
      <c r="AQ362" s="3">
        <f xml:space="preserve"> IFERROR(Table1[[#This Row],[GP 2014]]/Table1[[#This Row],[Total Assets 2014]], "x")</f>
        <v>0.20891070053887606</v>
      </c>
      <c r="AR362" s="3">
        <f xml:space="preserve"> IFERROR(Table1[[#This Row],[GP 2015]]/Table1[[#This Row],[Total Assets 2015]], "x")</f>
        <v>0.2697749501471845</v>
      </c>
      <c r="AS362" s="3">
        <f xml:space="preserve"> IFERROR(Table1[[#This Row],[GP 2016]]/Table1[[#This Row],[Total Assets 2016]], "x")</f>
        <v>0.3217705686925933</v>
      </c>
      <c r="AT362" s="3">
        <f xml:space="preserve"> IFERROR(Table1[[#This Row],[GP 2017]]/Table1[[#This Row],[Total Assets 2017]], "x")</f>
        <v>0.42588836963230758</v>
      </c>
      <c r="AU362" s="3">
        <f xml:space="preserve"> IFERROR(Table1[[#This Row],[GP 2018]]/Table1[[#This Row],[Total Assets 2018]], "x")</f>
        <v>0.42385420425839049</v>
      </c>
      <c r="AV362" s="3">
        <f xml:space="preserve"> IFERROR(Table1[[#This Row],[GP 2019]]/Table1[[#This Row],[Total Assets 2019]], "x")</f>
        <v>0.23910401111304047</v>
      </c>
      <c r="AW362" s="3">
        <f xml:space="preserve"> IFERROR(Table1[[#This Row],[GP 2020]]/Table1[[#This Row],[Total Assets 2020]], "x")</f>
        <v>0.19336118848653669</v>
      </c>
      <c r="AX362" s="3">
        <f xml:space="preserve"> IFERROR(Table1[[#This Row],[GP 2021]]/Table1[[#This Row],[Total Assets 2021]], "x")</f>
        <v>0.28437479930640291</v>
      </c>
      <c r="AY362" s="3">
        <f xml:space="preserve"> IFERROR(Table1[[#This Row],[GP TTM]]/Table1[[#This Row],[Total Assets TTM]], "x")</f>
        <v>0.28344502357905188</v>
      </c>
      <c r="BA362" s="3">
        <f xml:space="preserve"> IFERROR(ABS(Table1[[#This Row],[ROA 2013]]-Table1[[#This Row],[ROA 2012]]), "x")</f>
        <v>2.5923615342603679E-2</v>
      </c>
      <c r="BB362" s="3">
        <f xml:space="preserve"> IFERROR(ABS(Table1[[#This Row],[ROA 2014]]-Table1[[#This Row],[ROA 2013]]), "x")</f>
        <v>1.4002973311006722E-2</v>
      </c>
      <c r="BC362" s="3">
        <f xml:space="preserve"> IFERROR(ABS(Table1[[#This Row],[ROA 2015]]-Table1[[#This Row],[ROA 2014]]), "x")</f>
        <v>6.0864249608308441E-2</v>
      </c>
      <c r="BD362" s="3">
        <f xml:space="preserve"> IFERROR(ABS(Table1[[#This Row],[ROA 2016]]-Table1[[#This Row],[ROA 2015]]), "x")</f>
        <v>5.1995618545408795E-2</v>
      </c>
      <c r="BE362" s="3">
        <f xml:space="preserve"> IFERROR(ABS(Table1[[#This Row],[ROA 2017]]-Table1[[#This Row],[ROA 2016]]), "x")</f>
        <v>0.10411780093971429</v>
      </c>
      <c r="BF362" s="3">
        <f xml:space="preserve"> IFERROR(ABS(Table1[[#This Row],[ROA 2018]]-Table1[[#This Row],[ROA 2017]]), "x")</f>
        <v>2.0341653739170962E-3</v>
      </c>
      <c r="BG362" s="3">
        <f xml:space="preserve"> IFERROR(ABS(Table1[[#This Row],[ROA 2019]]-Table1[[#This Row],[ROA 2018]]), "x")</f>
        <v>0.18475019314535002</v>
      </c>
      <c r="BH362" s="3">
        <f xml:space="preserve"> IFERROR(ABS(Table1[[#This Row],[ROA 2020]]-Table1[[#This Row],[ROA 2019]]), "x")</f>
        <v>4.5742822626503782E-2</v>
      </c>
      <c r="BI362" s="3">
        <f xml:space="preserve"> IFERROR(ABS(Table1[[#This Row],[ROA 2021]]-Table1[[#This Row],[ROA 2020]]), "x")</f>
        <v>9.1013610819866225E-2</v>
      </c>
      <c r="BJ362" s="3">
        <f xml:space="preserve"> IFERROR(AVERAGE(Table1[[#This Row],[ROA 2013-2012]:[ROA 2021-2020]]), "x")</f>
        <v>6.4493894412519903E-2</v>
      </c>
      <c r="BK362" s="3">
        <f>IFERROR(AVERAGE(Table1[[#This Row],[ROA 2012]:[ROA 2021]]), "x")</f>
        <v>0.27827778619736743</v>
      </c>
      <c r="BN362" s="1">
        <f>SUM(Table1[[#This Row],[B/M Rank]:[ROA Rank]])</f>
        <v>0</v>
      </c>
    </row>
    <row r="363" spans="1:66" x14ac:dyDescent="0.25">
      <c r="A363" s="1" t="s">
        <v>494</v>
      </c>
      <c r="B363" s="1" t="s">
        <v>495</v>
      </c>
      <c r="C363" s="1" t="s">
        <v>1039</v>
      </c>
      <c r="D363" s="1" t="s">
        <v>106</v>
      </c>
      <c r="E363" s="1" t="s">
        <v>102</v>
      </c>
      <c r="F363" s="1">
        <v>6340</v>
      </c>
      <c r="G363" s="19"/>
      <c r="H363" s="19"/>
      <c r="I363" s="19"/>
      <c r="J363" s="19"/>
      <c r="K363" s="1"/>
      <c r="L363" s="19"/>
      <c r="M363" s="1">
        <v>2012</v>
      </c>
      <c r="N363" s="1">
        <v>534.79999999999995</v>
      </c>
      <c r="O363" s="1">
        <v>715</v>
      </c>
      <c r="P363" s="1">
        <v>958.7</v>
      </c>
      <c r="Q363" s="15">
        <v>1334.2</v>
      </c>
      <c r="R363" s="15">
        <v>1609.4</v>
      </c>
      <c r="S363" s="15">
        <v>1959.4</v>
      </c>
      <c r="T363" s="15">
        <v>2280.9</v>
      </c>
      <c r="U363" s="15">
        <v>2768.5</v>
      </c>
      <c r="V363" s="15">
        <v>3394.2</v>
      </c>
      <c r="W363" s="15">
        <v>4326.3</v>
      </c>
      <c r="X363" s="15">
        <v>4266.3999999999996</v>
      </c>
      <c r="Z363" s="3">
        <f xml:space="preserve"> IFERROR(AVEDEV(Table1[[#This Row],[GP 2012]:[GP 2021]]) / Table1[[#This Row],[Avg GP]], "x")</f>
        <v>0.48460772380214667</v>
      </c>
      <c r="AA363" s="2">
        <f xml:space="preserve"> IFERROR(AVERAGE(Table1[[#This Row],[GP 2012]:[GP 2021]]), "x")</f>
        <v>1988.1399999999999</v>
      </c>
      <c r="AB363" s="11">
        <f>Table1[Equity]/Table1[Market Capital]</f>
        <v>0.32003154574132492</v>
      </c>
      <c r="AC363" s="1">
        <v>825.4</v>
      </c>
      <c r="AD363" s="15">
        <v>1071.7</v>
      </c>
      <c r="AE363" s="15">
        <v>1785.5</v>
      </c>
      <c r="AF363" s="15">
        <v>2116.5</v>
      </c>
      <c r="AG363" s="15">
        <v>2538.1999999999998</v>
      </c>
      <c r="AH363" s="15">
        <v>2980.3</v>
      </c>
      <c r="AI363" s="15">
        <v>3233.7</v>
      </c>
      <c r="AJ363" s="15">
        <v>4333.1000000000004</v>
      </c>
      <c r="AK363" s="15">
        <v>6494.8</v>
      </c>
      <c r="AL363" s="15">
        <v>6897</v>
      </c>
      <c r="AM363" s="15">
        <v>6794.7</v>
      </c>
      <c r="AN363" s="15">
        <v>2029</v>
      </c>
      <c r="AO363" s="3">
        <f xml:space="preserve"> IFERROR(Table1[[#This Row],[GP 2012]]/Table1[[#This Row],[Total Assets 2012]], "x")</f>
        <v>0.64792827719893387</v>
      </c>
      <c r="AP363" s="3">
        <f xml:space="preserve"> IFERROR(Table1[[#This Row],[GP 2013]]/Table1[[#This Row],[Total Assets 2013]], "x")</f>
        <v>0.66716431837267887</v>
      </c>
      <c r="AQ363" s="3">
        <f xml:space="preserve"> IFERROR(Table1[[#This Row],[GP 2014]]/Table1[[#This Row],[Total Assets 2014]], "x")</f>
        <v>0.5369364323718846</v>
      </c>
      <c r="AR363" s="3">
        <f xml:space="preserve"> IFERROR(Table1[[#This Row],[GP 2015]]/Table1[[#This Row],[Total Assets 2015]], "x")</f>
        <v>0.63038034490904793</v>
      </c>
      <c r="AS363" s="3">
        <f xml:space="preserve"> IFERROR(Table1[[#This Row],[GP 2016]]/Table1[[#This Row],[Total Assets 2016]], "x")</f>
        <v>0.63407138917343009</v>
      </c>
      <c r="AT363" s="3">
        <f xml:space="preserve"> IFERROR(Table1[[#This Row],[GP 2017]]/Table1[[#This Row],[Total Assets 2017]], "x")</f>
        <v>0.65745059222225954</v>
      </c>
      <c r="AU363" s="3">
        <f xml:space="preserve"> IFERROR(Table1[[#This Row],[GP 2018]]/Table1[[#This Row],[Total Assets 2018]], "x")</f>
        <v>0.70535300120604882</v>
      </c>
      <c r="AV363" s="3">
        <f xml:space="preserve"> IFERROR(Table1[[#This Row],[GP 2019]]/Table1[[#This Row],[Total Assets 2019]], "x")</f>
        <v>0.63891901871639234</v>
      </c>
      <c r="AW363" s="3">
        <f xml:space="preserve"> IFERROR(Table1[[#This Row],[GP 2020]]/Table1[[#This Row],[Total Assets 2020]], "x")</f>
        <v>0.52260269754264943</v>
      </c>
      <c r="AX363" s="3">
        <f xml:space="preserve"> IFERROR(Table1[[#This Row],[GP 2021]]/Table1[[#This Row],[Total Assets 2021]], "x")</f>
        <v>0.62727272727272732</v>
      </c>
      <c r="AY363" s="3">
        <f xml:space="preserve"> IFERROR(Table1[[#This Row],[GP TTM]]/Table1[[#This Row],[Total Assets TTM]], "x")</f>
        <v>0.62790115825569925</v>
      </c>
      <c r="BA363" s="3">
        <f xml:space="preserve"> IFERROR(ABS(Table1[[#This Row],[ROA 2013]]-Table1[[#This Row],[ROA 2012]]), "x")</f>
        <v>1.9236041173745E-2</v>
      </c>
      <c r="BB363" s="3">
        <f xml:space="preserve"> IFERROR(ABS(Table1[[#This Row],[ROA 2014]]-Table1[[#This Row],[ROA 2013]]), "x")</f>
        <v>0.13022788600079427</v>
      </c>
      <c r="BC363" s="3">
        <f xml:space="preserve"> IFERROR(ABS(Table1[[#This Row],[ROA 2015]]-Table1[[#This Row],[ROA 2014]]), "x")</f>
        <v>9.3443912537163332E-2</v>
      </c>
      <c r="BD363" s="3">
        <f xml:space="preserve"> IFERROR(ABS(Table1[[#This Row],[ROA 2016]]-Table1[[#This Row],[ROA 2015]]), "x")</f>
        <v>3.6910442643821595E-3</v>
      </c>
      <c r="BE363" s="3">
        <f xml:space="preserve"> IFERROR(ABS(Table1[[#This Row],[ROA 2017]]-Table1[[#This Row],[ROA 2016]]), "x")</f>
        <v>2.3379203048829456E-2</v>
      </c>
      <c r="BF363" s="3">
        <f xml:space="preserve"> IFERROR(ABS(Table1[[#This Row],[ROA 2018]]-Table1[[#This Row],[ROA 2017]]), "x")</f>
        <v>4.790240898378928E-2</v>
      </c>
      <c r="BG363" s="3">
        <f xml:space="preserve"> IFERROR(ABS(Table1[[#This Row],[ROA 2019]]-Table1[[#This Row],[ROA 2018]]), "x")</f>
        <v>6.6433982489656485E-2</v>
      </c>
      <c r="BH363" s="3">
        <f xml:space="preserve"> IFERROR(ABS(Table1[[#This Row],[ROA 2020]]-Table1[[#This Row],[ROA 2019]]), "x")</f>
        <v>0.11631632117374291</v>
      </c>
      <c r="BI363" s="3">
        <f xml:space="preserve"> IFERROR(ABS(Table1[[#This Row],[ROA 2021]]-Table1[[#This Row],[ROA 2020]]), "x")</f>
        <v>0.10467002973007788</v>
      </c>
      <c r="BJ363" s="3">
        <f xml:space="preserve"> IFERROR(AVERAGE(Table1[[#This Row],[ROA 2013-2012]:[ROA 2021-2020]]), "x")</f>
        <v>6.7255647711353422E-2</v>
      </c>
      <c r="BK363" s="3">
        <f>IFERROR(AVERAGE(Table1[[#This Row],[ROA 2012]:[ROA 2021]]), "x")</f>
        <v>0.6268078798986052</v>
      </c>
      <c r="BN363" s="1">
        <f>SUM(Table1[[#This Row],[B/M Rank]:[ROA Rank]])</f>
        <v>0</v>
      </c>
    </row>
    <row r="364" spans="1:66" x14ac:dyDescent="0.25">
      <c r="A364" s="1" t="s">
        <v>496</v>
      </c>
      <c r="B364" s="1" t="s">
        <v>497</v>
      </c>
      <c r="C364" s="1" t="s">
        <v>147</v>
      </c>
      <c r="D364" s="1" t="s">
        <v>116</v>
      </c>
      <c r="E364" s="1" t="s">
        <v>102</v>
      </c>
      <c r="F364" s="1">
        <v>6340</v>
      </c>
      <c r="G364" s="19"/>
      <c r="H364" s="19"/>
      <c r="I364" s="19"/>
      <c r="J364" s="19"/>
      <c r="K364" s="1"/>
      <c r="L364" s="19"/>
      <c r="M364" s="1">
        <v>2012</v>
      </c>
      <c r="N364" s="1">
        <v>261.7</v>
      </c>
      <c r="O364" s="1">
        <v>280.7</v>
      </c>
      <c r="P364" s="1">
        <v>304</v>
      </c>
      <c r="Q364" s="1">
        <v>349.2</v>
      </c>
      <c r="R364" s="1">
        <v>378.8</v>
      </c>
      <c r="S364" s="1">
        <v>420.8</v>
      </c>
      <c r="T364" s="1">
        <v>456.9</v>
      </c>
      <c r="U364" s="1">
        <v>497.6</v>
      </c>
      <c r="V364" s="1">
        <v>360.1</v>
      </c>
      <c r="W364" s="1">
        <v>429.3</v>
      </c>
      <c r="X364" s="1">
        <v>458.2</v>
      </c>
      <c r="Z364" s="3">
        <f xml:space="preserve"> IFERROR(AVEDEV(Table1[[#This Row],[GP 2012]:[GP 2021]]) / Table1[[#This Row],[Avg GP]], "x")</f>
        <v>0.16787462223529728</v>
      </c>
      <c r="AA364" s="2">
        <f xml:space="preserve"> IFERROR(AVERAGE(Table1[[#This Row],[GP 2012]:[GP 2021]]), "x")</f>
        <v>373.90999999999997</v>
      </c>
      <c r="AB364" s="11">
        <f>Table1[Equity]/Table1[Market Capital]</f>
        <v>0.10088328075709779</v>
      </c>
      <c r="AC364" s="1">
        <v>326.2</v>
      </c>
      <c r="AD364" s="1">
        <v>377.3</v>
      </c>
      <c r="AE364" s="1">
        <v>423.4</v>
      </c>
      <c r="AF364" s="1">
        <v>482.7</v>
      </c>
      <c r="AG364" s="1">
        <v>539.79999999999995</v>
      </c>
      <c r="AH364" s="1">
        <v>570.70000000000005</v>
      </c>
      <c r="AI364" s="1">
        <v>604.4</v>
      </c>
      <c r="AJ364" s="1">
        <v>698.7</v>
      </c>
      <c r="AK364" s="1">
        <v>670.7</v>
      </c>
      <c r="AL364" s="1">
        <v>783.8</v>
      </c>
      <c r="AM364" s="1">
        <v>817.5</v>
      </c>
      <c r="AN364" s="1">
        <v>639.6</v>
      </c>
      <c r="AO364" s="3">
        <f xml:space="preserve"> IFERROR(Table1[[#This Row],[GP 2012]]/Table1[[#This Row],[Total Assets 2012]], "x")</f>
        <v>0.80226854690374005</v>
      </c>
      <c r="AP364" s="3">
        <f xml:space="preserve"> IFERROR(Table1[[#This Row],[GP 2013]]/Table1[[#This Row],[Total Assets 2013]], "x")</f>
        <v>0.74397031539888681</v>
      </c>
      <c r="AQ364" s="3">
        <f xml:space="preserve"> IFERROR(Table1[[#This Row],[GP 2014]]/Table1[[#This Row],[Total Assets 2014]], "x")</f>
        <v>0.71799716580066131</v>
      </c>
      <c r="AR364" s="3">
        <f xml:space="preserve"> IFERROR(Table1[[#This Row],[GP 2015]]/Table1[[#This Row],[Total Assets 2015]], "x")</f>
        <v>0.72343070229956496</v>
      </c>
      <c r="AS364" s="3">
        <f xml:space="preserve"> IFERROR(Table1[[#This Row],[GP 2016]]/Table1[[#This Row],[Total Assets 2016]], "x")</f>
        <v>0.70174138569840694</v>
      </c>
      <c r="AT364" s="3">
        <f xml:space="preserve"> IFERROR(Table1[[#This Row],[GP 2017]]/Table1[[#This Row],[Total Assets 2017]], "x")</f>
        <v>0.73734010863851407</v>
      </c>
      <c r="AU364" s="3">
        <f xml:space="preserve"> IFERROR(Table1[[#This Row],[GP 2018]]/Table1[[#This Row],[Total Assets 2018]], "x")</f>
        <v>0.75595632031767046</v>
      </c>
      <c r="AV364" s="3">
        <f xml:space="preserve"> IFERROR(Table1[[#This Row],[GP 2019]]/Table1[[#This Row],[Total Assets 2019]], "x")</f>
        <v>0.7121797624159153</v>
      </c>
      <c r="AW364" s="3">
        <f xml:space="preserve"> IFERROR(Table1[[#This Row],[GP 2020]]/Table1[[#This Row],[Total Assets 2020]], "x")</f>
        <v>0.53690174444610106</v>
      </c>
      <c r="AX364" s="3">
        <f xml:space="preserve"> IFERROR(Table1[[#This Row],[GP 2021]]/Table1[[#This Row],[Total Assets 2021]], "x")</f>
        <v>0.54771625414646596</v>
      </c>
      <c r="AY364" s="3">
        <f xml:space="preserve"> IFERROR(Table1[[#This Row],[GP TTM]]/Table1[[#This Row],[Total Assets TTM]], "x")</f>
        <v>0.5604892966360856</v>
      </c>
      <c r="BA364" s="3">
        <f xml:space="preserve"> IFERROR(ABS(Table1[[#This Row],[ROA 2013]]-Table1[[#This Row],[ROA 2012]]), "x")</f>
        <v>5.8298231504853248E-2</v>
      </c>
      <c r="BB364" s="3">
        <f xml:space="preserve"> IFERROR(ABS(Table1[[#This Row],[ROA 2014]]-Table1[[#This Row],[ROA 2013]]), "x")</f>
        <v>2.5973149598225498E-2</v>
      </c>
      <c r="BC364" s="3">
        <f xml:space="preserve"> IFERROR(ABS(Table1[[#This Row],[ROA 2015]]-Table1[[#This Row],[ROA 2014]]), "x")</f>
        <v>5.4335364989036572E-3</v>
      </c>
      <c r="BD364" s="3">
        <f xml:space="preserve"> IFERROR(ABS(Table1[[#This Row],[ROA 2016]]-Table1[[#This Row],[ROA 2015]]), "x")</f>
        <v>2.1689316601158026E-2</v>
      </c>
      <c r="BE364" s="3">
        <f xml:space="preserve"> IFERROR(ABS(Table1[[#This Row],[ROA 2017]]-Table1[[#This Row],[ROA 2016]]), "x")</f>
        <v>3.559872294010713E-2</v>
      </c>
      <c r="BF364" s="3">
        <f xml:space="preserve"> IFERROR(ABS(Table1[[#This Row],[ROA 2018]]-Table1[[#This Row],[ROA 2017]]), "x")</f>
        <v>1.8616211679156391E-2</v>
      </c>
      <c r="BG364" s="3">
        <f xml:space="preserve"> IFERROR(ABS(Table1[[#This Row],[ROA 2019]]-Table1[[#This Row],[ROA 2018]]), "x")</f>
        <v>4.3776557901755164E-2</v>
      </c>
      <c r="BH364" s="3">
        <f xml:space="preserve"> IFERROR(ABS(Table1[[#This Row],[ROA 2020]]-Table1[[#This Row],[ROA 2019]]), "x")</f>
        <v>0.17527801796981424</v>
      </c>
      <c r="BI364" s="3">
        <f xml:space="preserve"> IFERROR(ABS(Table1[[#This Row],[ROA 2021]]-Table1[[#This Row],[ROA 2020]]), "x")</f>
        <v>1.0814509700364905E-2</v>
      </c>
      <c r="BJ364" s="3">
        <f xml:space="preserve"> IFERROR(AVERAGE(Table1[[#This Row],[ROA 2013-2012]:[ROA 2021-2020]]), "x")</f>
        <v>4.3942028266037582E-2</v>
      </c>
      <c r="BK364" s="3">
        <f>IFERROR(AVERAGE(Table1[[#This Row],[ROA 2012]:[ROA 2021]]), "x")</f>
        <v>0.69795023060659256</v>
      </c>
      <c r="BN364" s="1">
        <f>SUM(Table1[[#This Row],[B/M Rank]:[ROA Rank]])</f>
        <v>0</v>
      </c>
    </row>
    <row r="365" spans="1:66" x14ac:dyDescent="0.25">
      <c r="A365" s="1" t="s">
        <v>498</v>
      </c>
      <c r="B365" s="1" t="s">
        <v>499</v>
      </c>
      <c r="C365" s="1" t="s">
        <v>233</v>
      </c>
      <c r="D365" s="1" t="s">
        <v>101</v>
      </c>
      <c r="E365" s="1" t="s">
        <v>102</v>
      </c>
      <c r="F365" s="1">
        <v>6730</v>
      </c>
      <c r="G365" s="19"/>
      <c r="H365" s="19"/>
      <c r="I365" s="19"/>
      <c r="J365" s="19"/>
      <c r="K365" s="1"/>
      <c r="L365" s="19"/>
      <c r="M365" s="1">
        <v>2012</v>
      </c>
      <c r="N365" s="1">
        <v>819.5</v>
      </c>
      <c r="O365" s="1">
        <v>663.5</v>
      </c>
      <c r="P365" s="1">
        <v>844.2</v>
      </c>
      <c r="Q365" s="15">
        <v>1129.0999999999999</v>
      </c>
      <c r="R365" s="1">
        <v>822.8</v>
      </c>
      <c r="S365" s="1">
        <v>954.4</v>
      </c>
      <c r="T365" s="1">
        <v>874.7</v>
      </c>
      <c r="U365" s="1">
        <v>690.7</v>
      </c>
      <c r="V365" s="1">
        <v>869.9</v>
      </c>
      <c r="W365" s="15">
        <v>1672.5</v>
      </c>
      <c r="X365" s="15">
        <v>2058.5</v>
      </c>
      <c r="Z365" s="3">
        <f xml:space="preserve"> IFERROR(AVEDEV(Table1[[#This Row],[GP 2012]:[GP 2021]]) / Table1[[#This Row],[Avg GP]], "x")</f>
        <v>0.20417072570199007</v>
      </c>
      <c r="AA365" s="2">
        <f xml:space="preserve"> IFERROR(AVERAGE(Table1[[#This Row],[GP 2012]:[GP 2021]]), "x")</f>
        <v>934.12999999999988</v>
      </c>
      <c r="AB365" s="11">
        <f>Table1[Equity]/Table1[Market Capital]</f>
        <v>0.46068350668647845</v>
      </c>
      <c r="AC365" s="15">
        <v>6492.8</v>
      </c>
      <c r="AD365" s="15">
        <v>6332.4</v>
      </c>
      <c r="AE365" s="15">
        <v>6947.2</v>
      </c>
      <c r="AF365" s="15">
        <v>7264.4</v>
      </c>
      <c r="AG365" s="15">
        <v>7461.6</v>
      </c>
      <c r="AH365" s="15">
        <v>6835.7</v>
      </c>
      <c r="AI365" s="15">
        <v>7118.7</v>
      </c>
      <c r="AJ365" s="15">
        <v>6491</v>
      </c>
      <c r="AK365" s="15">
        <v>6950.5</v>
      </c>
      <c r="AL365" s="15">
        <v>8134.3</v>
      </c>
      <c r="AM365" s="1" t="s">
        <v>1035</v>
      </c>
      <c r="AN365" s="15">
        <v>3100.4</v>
      </c>
      <c r="AO365" s="3">
        <f xml:space="preserve"> IFERROR(Table1[[#This Row],[GP 2012]]/Table1[[#This Row],[Total Assets 2012]], "x")</f>
        <v>0.126216732380483</v>
      </c>
      <c r="AP365" s="3">
        <f xml:space="preserve"> IFERROR(Table1[[#This Row],[GP 2013]]/Table1[[#This Row],[Total Assets 2013]], "x")</f>
        <v>0.10477859895142443</v>
      </c>
      <c r="AQ365" s="3">
        <f xml:space="preserve"> IFERROR(Table1[[#This Row],[GP 2014]]/Table1[[#This Row],[Total Assets 2014]], "x")</f>
        <v>0.12151658222017504</v>
      </c>
      <c r="AR365" s="3">
        <f xml:space="preserve"> IFERROR(Table1[[#This Row],[GP 2015]]/Table1[[#This Row],[Total Assets 2015]], "x")</f>
        <v>0.1554292164528385</v>
      </c>
      <c r="AS365" s="3">
        <f xml:space="preserve"> IFERROR(Table1[[#This Row],[GP 2016]]/Table1[[#This Row],[Total Assets 2016]], "x")</f>
        <v>0.11027125549480003</v>
      </c>
      <c r="AT365" s="3">
        <f xml:space="preserve"> IFERROR(Table1[[#This Row],[GP 2017]]/Table1[[#This Row],[Total Assets 2017]], "x")</f>
        <v>0.13961993650979418</v>
      </c>
      <c r="AU365" s="3">
        <f xml:space="preserve"> IFERROR(Table1[[#This Row],[GP 2018]]/Table1[[#This Row],[Total Assets 2018]], "x")</f>
        <v>0.12287355837442231</v>
      </c>
      <c r="AV365" s="3">
        <f xml:space="preserve"> IFERROR(Table1[[#This Row],[GP 2019]]/Table1[[#This Row],[Total Assets 2019]], "x")</f>
        <v>0.10640887382529657</v>
      </c>
      <c r="AW365" s="3">
        <f xml:space="preserve"> IFERROR(Table1[[#This Row],[GP 2020]]/Table1[[#This Row],[Total Assets 2020]], "x")</f>
        <v>0.12515646356377239</v>
      </c>
      <c r="AX365" s="3">
        <f xml:space="preserve"> IFERROR(Table1[[#This Row],[GP 2021]]/Table1[[#This Row],[Total Assets 2021]], "x")</f>
        <v>0.20561080855144265</v>
      </c>
      <c r="AY365" s="3" t="str">
        <f xml:space="preserve"> IFERROR(Table1[[#This Row],[GP TTM]]/Table1[[#This Row],[Total Assets TTM]], "x")</f>
        <v>x</v>
      </c>
      <c r="BA365" s="3">
        <f xml:space="preserve"> IFERROR(ABS(Table1[[#This Row],[ROA 2013]]-Table1[[#This Row],[ROA 2012]]), "x")</f>
        <v>2.1438133429058578E-2</v>
      </c>
      <c r="BB365" s="3">
        <f xml:space="preserve"> IFERROR(ABS(Table1[[#This Row],[ROA 2014]]-Table1[[#This Row],[ROA 2013]]), "x")</f>
        <v>1.6737983268750617E-2</v>
      </c>
      <c r="BC365" s="3">
        <f xml:space="preserve"> IFERROR(ABS(Table1[[#This Row],[ROA 2015]]-Table1[[#This Row],[ROA 2014]]), "x")</f>
        <v>3.3912634232663455E-2</v>
      </c>
      <c r="BD365" s="3">
        <f xml:space="preserve"> IFERROR(ABS(Table1[[#This Row],[ROA 2016]]-Table1[[#This Row],[ROA 2015]]), "x")</f>
        <v>4.5157960958038465E-2</v>
      </c>
      <c r="BE365" s="3">
        <f xml:space="preserve"> IFERROR(ABS(Table1[[#This Row],[ROA 2017]]-Table1[[#This Row],[ROA 2016]]), "x")</f>
        <v>2.9348681014994146E-2</v>
      </c>
      <c r="BF365" s="3">
        <f xml:space="preserve"> IFERROR(ABS(Table1[[#This Row],[ROA 2018]]-Table1[[#This Row],[ROA 2017]]), "x")</f>
        <v>1.6746378135371873E-2</v>
      </c>
      <c r="BG365" s="3">
        <f xml:space="preserve"> IFERROR(ABS(Table1[[#This Row],[ROA 2019]]-Table1[[#This Row],[ROA 2018]]), "x")</f>
        <v>1.6464684549125738E-2</v>
      </c>
      <c r="BH365" s="3">
        <f xml:space="preserve"> IFERROR(ABS(Table1[[#This Row],[ROA 2020]]-Table1[[#This Row],[ROA 2019]]), "x")</f>
        <v>1.8747589738475817E-2</v>
      </c>
      <c r="BI365" s="3">
        <f xml:space="preserve"> IFERROR(ABS(Table1[[#This Row],[ROA 2021]]-Table1[[#This Row],[ROA 2020]]), "x")</f>
        <v>8.0454344987670262E-2</v>
      </c>
      <c r="BJ365" s="3">
        <f xml:space="preserve"> IFERROR(AVERAGE(Table1[[#This Row],[ROA 2013-2012]:[ROA 2021-2020]]), "x")</f>
        <v>3.1000932257127665E-2</v>
      </c>
      <c r="BK365" s="3">
        <f>IFERROR(AVERAGE(Table1[[#This Row],[ROA 2012]:[ROA 2021]]), "x")</f>
        <v>0.1317882026324449</v>
      </c>
      <c r="BN365" s="1">
        <f>SUM(Table1[[#This Row],[B/M Rank]:[ROA Rank]])</f>
        <v>0</v>
      </c>
    </row>
    <row r="366" spans="1:66" x14ac:dyDescent="0.25">
      <c r="A366" s="1" t="s">
        <v>500</v>
      </c>
      <c r="B366" s="1" t="s">
        <v>501</v>
      </c>
      <c r="C366" s="1" t="s">
        <v>201</v>
      </c>
      <c r="D366" s="1" t="s">
        <v>110</v>
      </c>
      <c r="E366" s="1" t="s">
        <v>102</v>
      </c>
      <c r="F366" s="1">
        <v>6810</v>
      </c>
      <c r="G366" s="19"/>
      <c r="H366" s="19"/>
      <c r="I366" s="19"/>
      <c r="J366" s="19"/>
      <c r="K366" s="1"/>
      <c r="L366" s="19"/>
      <c r="M366" s="1">
        <v>2012</v>
      </c>
      <c r="N366" s="1">
        <v>92.8</v>
      </c>
      <c r="O366" s="1">
        <v>100.6</v>
      </c>
      <c r="P366" s="1">
        <v>115.8</v>
      </c>
      <c r="Q366" s="1">
        <v>149.1</v>
      </c>
      <c r="R366" s="1">
        <v>176.8</v>
      </c>
      <c r="S366" s="1">
        <v>210.1</v>
      </c>
      <c r="T366" s="1">
        <v>247.8</v>
      </c>
      <c r="U366" s="1">
        <v>297.2</v>
      </c>
      <c r="V366" s="1">
        <v>306.2</v>
      </c>
      <c r="W366" s="1">
        <v>364.1</v>
      </c>
      <c r="X366" s="1">
        <v>388.9</v>
      </c>
      <c r="Z366" s="3">
        <f xml:space="preserve"> IFERROR(AVEDEV(Table1[[#This Row],[GP 2012]:[GP 2021]]) / Table1[[#This Row],[Avg GP]], "x")</f>
        <v>0.38354768260131034</v>
      </c>
      <c r="AA366" s="2">
        <f xml:space="preserve"> IFERROR(AVERAGE(Table1[[#This Row],[GP 2012]:[GP 2021]]), "x")</f>
        <v>206.05</v>
      </c>
      <c r="AB366" s="11">
        <f>Table1[Equity]/Table1[Market Capital]</f>
        <v>8.7151248164464026E-2</v>
      </c>
      <c r="AC366" s="1">
        <v>159.9</v>
      </c>
      <c r="AD366" s="1">
        <v>178.5</v>
      </c>
      <c r="AE366" s="1">
        <v>291.7</v>
      </c>
      <c r="AF366" s="1">
        <v>370.8</v>
      </c>
      <c r="AG366" s="1">
        <v>454.7</v>
      </c>
      <c r="AH366" s="1">
        <v>460.8</v>
      </c>
      <c r="AI366" s="1">
        <v>580.6</v>
      </c>
      <c r="AJ366" s="1">
        <v>857.2</v>
      </c>
      <c r="AK366" s="1">
        <v>889.7</v>
      </c>
      <c r="AL366" s="15">
        <v>1054.2</v>
      </c>
      <c r="AM366" s="15">
        <v>1125.3</v>
      </c>
      <c r="AN366" s="1">
        <v>593.5</v>
      </c>
      <c r="AO366" s="3">
        <f xml:space="preserve"> IFERROR(Table1[[#This Row],[GP 2012]]/Table1[[#This Row],[Total Assets 2012]], "x")</f>
        <v>0.58036272670419009</v>
      </c>
      <c r="AP366" s="3">
        <f xml:space="preserve"> IFERROR(Table1[[#This Row],[GP 2013]]/Table1[[#This Row],[Total Assets 2013]], "x")</f>
        <v>0.56358543417366946</v>
      </c>
      <c r="AQ366" s="3">
        <f xml:space="preserve"> IFERROR(Table1[[#This Row],[GP 2014]]/Table1[[#This Row],[Total Assets 2014]], "x")</f>
        <v>0.39698320191978059</v>
      </c>
      <c r="AR366" s="3">
        <f xml:space="preserve"> IFERROR(Table1[[#This Row],[GP 2015]]/Table1[[#This Row],[Total Assets 2015]], "x")</f>
        <v>0.40210355987055013</v>
      </c>
      <c r="AS366" s="3">
        <f xml:space="preserve"> IFERROR(Table1[[#This Row],[GP 2016]]/Table1[[#This Row],[Total Assets 2016]], "x")</f>
        <v>0.38882779854849353</v>
      </c>
      <c r="AT366" s="3">
        <f xml:space="preserve"> IFERROR(Table1[[#This Row],[GP 2017]]/Table1[[#This Row],[Total Assets 2017]], "x")</f>
        <v>0.45594618055555552</v>
      </c>
      <c r="AU366" s="3">
        <f xml:space="preserve"> IFERROR(Table1[[#This Row],[GP 2018]]/Table1[[#This Row],[Total Assets 2018]], "x")</f>
        <v>0.42679986221150534</v>
      </c>
      <c r="AV366" s="3">
        <f xml:space="preserve"> IFERROR(Table1[[#This Row],[GP 2019]]/Table1[[#This Row],[Total Assets 2019]], "x")</f>
        <v>0.34671021931871204</v>
      </c>
      <c r="AW366" s="3">
        <f xml:space="preserve"> IFERROR(Table1[[#This Row],[GP 2020]]/Table1[[#This Row],[Total Assets 2020]], "x")</f>
        <v>0.34416095313026862</v>
      </c>
      <c r="AX366" s="3">
        <f xml:space="preserve"> IFERROR(Table1[[#This Row],[GP 2021]]/Table1[[#This Row],[Total Assets 2021]], "x")</f>
        <v>0.34538038322898884</v>
      </c>
      <c r="AY366" s="3">
        <f xml:space="preserve"> IFERROR(Table1[[#This Row],[GP TTM]]/Table1[[#This Row],[Total Assets TTM]], "x")</f>
        <v>0.34559672976095263</v>
      </c>
      <c r="BA366" s="3">
        <f xml:space="preserve"> IFERROR(ABS(Table1[[#This Row],[ROA 2013]]-Table1[[#This Row],[ROA 2012]]), "x")</f>
        <v>1.6777292530520627E-2</v>
      </c>
      <c r="BB366" s="3">
        <f xml:space="preserve"> IFERROR(ABS(Table1[[#This Row],[ROA 2014]]-Table1[[#This Row],[ROA 2013]]), "x")</f>
        <v>0.16660223225388887</v>
      </c>
      <c r="BC366" s="3">
        <f xml:space="preserve"> IFERROR(ABS(Table1[[#This Row],[ROA 2015]]-Table1[[#This Row],[ROA 2014]]), "x")</f>
        <v>5.1203579507695385E-3</v>
      </c>
      <c r="BD366" s="3">
        <f xml:space="preserve"> IFERROR(ABS(Table1[[#This Row],[ROA 2016]]-Table1[[#This Row],[ROA 2015]]), "x")</f>
        <v>1.3275761322056601E-2</v>
      </c>
      <c r="BE366" s="3">
        <f xml:space="preserve"> IFERROR(ABS(Table1[[#This Row],[ROA 2017]]-Table1[[#This Row],[ROA 2016]]), "x")</f>
        <v>6.7118382007061994E-2</v>
      </c>
      <c r="BF366" s="3">
        <f xml:space="preserve"> IFERROR(ABS(Table1[[#This Row],[ROA 2018]]-Table1[[#This Row],[ROA 2017]]), "x")</f>
        <v>2.9146318344050182E-2</v>
      </c>
      <c r="BG366" s="3">
        <f xml:space="preserve"> IFERROR(ABS(Table1[[#This Row],[ROA 2019]]-Table1[[#This Row],[ROA 2018]]), "x")</f>
        <v>8.00896428927933E-2</v>
      </c>
      <c r="BH366" s="3">
        <f xml:space="preserve"> IFERROR(ABS(Table1[[#This Row],[ROA 2020]]-Table1[[#This Row],[ROA 2019]]), "x")</f>
        <v>2.549266188443422E-3</v>
      </c>
      <c r="BI366" s="3">
        <f xml:space="preserve"> IFERROR(ABS(Table1[[#This Row],[ROA 2021]]-Table1[[#This Row],[ROA 2020]]), "x")</f>
        <v>1.21943009872022E-3</v>
      </c>
      <c r="BJ366" s="3">
        <f xml:space="preserve"> IFERROR(AVERAGE(Table1[[#This Row],[ROA 2013-2012]:[ROA 2021-2020]]), "x")</f>
        <v>4.2433187065367195E-2</v>
      </c>
      <c r="BK366" s="3">
        <f>IFERROR(AVERAGE(Table1[[#This Row],[ROA 2012]:[ROA 2021]]), "x")</f>
        <v>0.42508603196617134</v>
      </c>
      <c r="BN366" s="1">
        <f>SUM(Table1[[#This Row],[B/M Rank]:[ROA Rank]])</f>
        <v>0</v>
      </c>
    </row>
    <row r="367" spans="1:66" x14ac:dyDescent="0.25">
      <c r="A367" s="1" t="s">
        <v>502</v>
      </c>
      <c r="B367" s="1" t="s">
        <v>503</v>
      </c>
      <c r="C367" s="1" t="s">
        <v>504</v>
      </c>
      <c r="D367" s="1" t="s">
        <v>116</v>
      </c>
      <c r="E367" s="1" t="s">
        <v>102</v>
      </c>
      <c r="F367" s="1">
        <v>6950</v>
      </c>
      <c r="G367" s="19"/>
      <c r="H367" s="19"/>
      <c r="I367" s="19"/>
      <c r="J367" s="19"/>
      <c r="K367" s="1"/>
      <c r="L367" s="19"/>
      <c r="M367" s="1">
        <v>2012</v>
      </c>
      <c r="N367" s="15">
        <v>5557</v>
      </c>
      <c r="O367" s="15">
        <v>5409</v>
      </c>
      <c r="P367" s="15">
        <v>5450</v>
      </c>
      <c r="Q367" s="15">
        <v>6550</v>
      </c>
      <c r="R367" s="15">
        <v>7994</v>
      </c>
      <c r="S367" s="15">
        <v>8889</v>
      </c>
      <c r="T367" s="15">
        <v>8971</v>
      </c>
      <c r="U367" s="15">
        <v>8236</v>
      </c>
      <c r="V367" s="1">
        <v>-858</v>
      </c>
      <c r="W367" s="15">
        <v>2259</v>
      </c>
      <c r="X367" s="15">
        <v>2921</v>
      </c>
      <c r="Z367" s="3">
        <f xml:space="preserve"> IFERROR(AVEDEV(Table1[[#This Row],[GP 2012]:[GP 2021]]) / Table1[[#This Row],[Avg GP]], "x")</f>
        <v>0.39042373026327049</v>
      </c>
      <c r="AA367" s="2">
        <f xml:space="preserve"> IFERROR(AVERAGE(Table1[[#This Row],[GP 2012]:[GP 2021]]), "x")</f>
        <v>5845.7</v>
      </c>
      <c r="AB367" s="11">
        <f>Table1[Equity]/Table1[Market Capital]</f>
        <v>0.78071942446043163</v>
      </c>
      <c r="AC367" s="15">
        <v>28559</v>
      </c>
      <c r="AD367" s="15">
        <v>29108</v>
      </c>
      <c r="AE367" s="15">
        <v>30474</v>
      </c>
      <c r="AF367" s="15">
        <v>32462</v>
      </c>
      <c r="AG367" s="15">
        <v>34697</v>
      </c>
      <c r="AH367" s="15">
        <v>35778</v>
      </c>
      <c r="AI367" s="15">
        <v>38213</v>
      </c>
      <c r="AJ367" s="15">
        <v>42659</v>
      </c>
      <c r="AK367" s="15">
        <v>39484</v>
      </c>
      <c r="AL367" s="15">
        <v>42538</v>
      </c>
      <c r="AM367" s="15">
        <v>44386</v>
      </c>
      <c r="AN367" s="15">
        <v>5426</v>
      </c>
      <c r="AO367" s="3">
        <f xml:space="preserve"> IFERROR(Table1[[#This Row],[GP 2012]]/Table1[[#This Row],[Total Assets 2012]], "x")</f>
        <v>0.19457964214433279</v>
      </c>
      <c r="AP367" s="3">
        <f xml:space="preserve"> IFERROR(Table1[[#This Row],[GP 2013]]/Table1[[#This Row],[Total Assets 2013]], "x")</f>
        <v>0.18582520269341762</v>
      </c>
      <c r="AQ367" s="3">
        <f xml:space="preserve"> IFERROR(Table1[[#This Row],[GP 2014]]/Table1[[#This Row],[Total Assets 2014]], "x")</f>
        <v>0.17884097919537967</v>
      </c>
      <c r="AR367" s="3">
        <f xml:space="preserve"> IFERROR(Table1[[#This Row],[GP 2015]]/Table1[[#This Row],[Total Assets 2015]], "x")</f>
        <v>0.20177438235475326</v>
      </c>
      <c r="AS367" s="3">
        <f xml:space="preserve"> IFERROR(Table1[[#This Row],[GP 2016]]/Table1[[#This Row],[Total Assets 2016]], "x")</f>
        <v>0.2303945586073724</v>
      </c>
      <c r="AT367" s="3">
        <f xml:space="preserve"> IFERROR(Table1[[#This Row],[GP 2017]]/Table1[[#This Row],[Total Assets 2017]], "x")</f>
        <v>0.24844876739896027</v>
      </c>
      <c r="AU367" s="3">
        <f xml:space="preserve"> IFERROR(Table1[[#This Row],[GP 2018]]/Table1[[#This Row],[Total Assets 2018]], "x")</f>
        <v>0.23476303875644414</v>
      </c>
      <c r="AV367" s="3">
        <f xml:space="preserve"> IFERROR(Table1[[#This Row],[GP 2019]]/Table1[[#This Row],[Total Assets 2019]], "x")</f>
        <v>0.19306594153636983</v>
      </c>
      <c r="AW367" s="3">
        <f xml:space="preserve"> IFERROR(Table1[[#This Row],[GP 2020]]/Table1[[#This Row],[Total Assets 2020]], "x")</f>
        <v>-2.1730321142741364E-2</v>
      </c>
      <c r="AX367" s="3">
        <f xml:space="preserve"> IFERROR(Table1[[#This Row],[GP 2021]]/Table1[[#This Row],[Total Assets 2021]], "x")</f>
        <v>5.31054586487376E-2</v>
      </c>
      <c r="AY367" s="3">
        <f xml:space="preserve"> IFERROR(Table1[[#This Row],[GP TTM]]/Table1[[#This Row],[Total Assets TTM]], "x")</f>
        <v>6.5809038886135263E-2</v>
      </c>
      <c r="BA367" s="3">
        <f xml:space="preserve"> IFERROR(ABS(Table1[[#This Row],[ROA 2013]]-Table1[[#This Row],[ROA 2012]]), "x")</f>
        <v>8.7544394509151691E-3</v>
      </c>
      <c r="BB367" s="3">
        <f xml:space="preserve"> IFERROR(ABS(Table1[[#This Row],[ROA 2014]]-Table1[[#This Row],[ROA 2013]]), "x")</f>
        <v>6.9842234980379558E-3</v>
      </c>
      <c r="BC367" s="3">
        <f xml:space="preserve"> IFERROR(ABS(Table1[[#This Row],[ROA 2015]]-Table1[[#This Row],[ROA 2014]]), "x")</f>
        <v>2.2933403159373589E-2</v>
      </c>
      <c r="BD367" s="3">
        <f xml:space="preserve"> IFERROR(ABS(Table1[[#This Row],[ROA 2016]]-Table1[[#This Row],[ROA 2015]]), "x")</f>
        <v>2.8620176252619145E-2</v>
      </c>
      <c r="BE367" s="3">
        <f xml:space="preserve"> IFERROR(ABS(Table1[[#This Row],[ROA 2017]]-Table1[[#This Row],[ROA 2016]]), "x")</f>
        <v>1.8054208791587867E-2</v>
      </c>
      <c r="BF367" s="3">
        <f xml:space="preserve"> IFERROR(ABS(Table1[[#This Row],[ROA 2018]]-Table1[[#This Row],[ROA 2017]]), "x")</f>
        <v>1.3685728642516132E-2</v>
      </c>
      <c r="BG367" s="3">
        <f xml:space="preserve"> IFERROR(ABS(Table1[[#This Row],[ROA 2019]]-Table1[[#This Row],[ROA 2018]]), "x")</f>
        <v>4.1697097220074308E-2</v>
      </c>
      <c r="BH367" s="3">
        <f xml:space="preserve"> IFERROR(ABS(Table1[[#This Row],[ROA 2020]]-Table1[[#This Row],[ROA 2019]]), "x")</f>
        <v>0.2147962626791112</v>
      </c>
      <c r="BI367" s="3">
        <f xml:space="preserve"> IFERROR(ABS(Table1[[#This Row],[ROA 2021]]-Table1[[#This Row],[ROA 2020]]), "x")</f>
        <v>7.4835779791478957E-2</v>
      </c>
      <c r="BJ367" s="3">
        <f xml:space="preserve"> IFERROR(AVERAGE(Table1[[#This Row],[ROA 2013-2012]:[ROA 2021-2020]]), "x")</f>
        <v>4.7817924387301591E-2</v>
      </c>
      <c r="BK367" s="3">
        <f>IFERROR(AVERAGE(Table1[[#This Row],[ROA 2012]:[ROA 2021]]), "x")</f>
        <v>0.16990676501930263</v>
      </c>
      <c r="BN367" s="1">
        <f>SUM(Table1[[#This Row],[B/M Rank]:[ROA Rank]])</f>
        <v>0</v>
      </c>
    </row>
    <row r="368" spans="1:66" x14ac:dyDescent="0.25">
      <c r="A368" s="1" t="s">
        <v>865</v>
      </c>
      <c r="B368" s="1" t="s">
        <v>866</v>
      </c>
      <c r="C368" s="1" t="s">
        <v>147</v>
      </c>
      <c r="D368" s="1" t="s">
        <v>116</v>
      </c>
      <c r="E368" s="1" t="s">
        <v>102</v>
      </c>
      <c r="F368" s="1">
        <v>7130</v>
      </c>
      <c r="G368" s="19"/>
      <c r="H368" s="19"/>
      <c r="I368" s="19"/>
      <c r="J368" s="19"/>
      <c r="K368" s="1"/>
      <c r="L368" s="19"/>
      <c r="M368" s="1">
        <v>2016</v>
      </c>
      <c r="R368" s="15">
        <v>4266</v>
      </c>
      <c r="S368" s="15">
        <v>4713</v>
      </c>
      <c r="T368" s="15">
        <v>5011</v>
      </c>
      <c r="U368" s="15">
        <v>5283</v>
      </c>
      <c r="V368" s="15">
        <v>3606</v>
      </c>
      <c r="W368" s="15">
        <v>5491</v>
      </c>
      <c r="X368" s="15">
        <v>5723</v>
      </c>
      <c r="Z368" s="3">
        <f xml:space="preserve"> IFERROR(AVEDEV(Table1[[#This Row],[GP 2012]:[GP 2021]]) / Table1[[#This Row],[Avg GP]], "x")</f>
        <v>0.11279520620373636</v>
      </c>
      <c r="AA368" s="2">
        <f xml:space="preserve"> IFERROR(AVERAGE(Table1[[#This Row],[GP 2012]:[GP 2021]]), "x")</f>
        <v>4728.333333333333</v>
      </c>
      <c r="AB368" s="11">
        <f>Table1[Equity]/Table1[Market Capital]</f>
        <v>1.9803646563814867</v>
      </c>
      <c r="AG368" s="15">
        <v>41260</v>
      </c>
      <c r="AH368" s="15">
        <v>42765</v>
      </c>
      <c r="AI368" s="15">
        <v>46384</v>
      </c>
      <c r="AJ368" s="15">
        <v>45183</v>
      </c>
      <c r="AK368" s="15">
        <v>42767</v>
      </c>
      <c r="AL368" s="15">
        <v>55120</v>
      </c>
      <c r="AM368" s="15">
        <v>56264</v>
      </c>
      <c r="AN368" s="15">
        <v>14120</v>
      </c>
      <c r="AO368" s="3" t="str">
        <f xml:space="preserve"> IFERROR(Table1[[#This Row],[GP 2012]]/Table1[[#This Row],[Total Assets 2012]], "x")</f>
        <v>x</v>
      </c>
      <c r="AP368" s="3" t="str">
        <f xml:space="preserve"> IFERROR(Table1[[#This Row],[GP 2013]]/Table1[[#This Row],[Total Assets 2013]], "x")</f>
        <v>x</v>
      </c>
      <c r="AQ368" s="3" t="str">
        <f xml:space="preserve"> IFERROR(Table1[[#This Row],[GP 2014]]/Table1[[#This Row],[Total Assets 2014]], "x")</f>
        <v>x</v>
      </c>
      <c r="AR368" s="3" t="str">
        <f xml:space="preserve"> IFERROR(Table1[[#This Row],[GP 2015]]/Table1[[#This Row],[Total Assets 2015]], "x")</f>
        <v>x</v>
      </c>
      <c r="AS368" s="3">
        <f xml:space="preserve"> IFERROR(Table1[[#This Row],[GP 2016]]/Table1[[#This Row],[Total Assets 2016]], "x")</f>
        <v>0.1033931168201648</v>
      </c>
      <c r="AT368" s="3">
        <f xml:space="preserve"> IFERROR(Table1[[#This Row],[GP 2017]]/Table1[[#This Row],[Total Assets 2017]], "x")</f>
        <v>0.11020694493160295</v>
      </c>
      <c r="AU368" s="3">
        <f xml:space="preserve"> IFERROR(Table1[[#This Row],[GP 2018]]/Table1[[#This Row],[Total Assets 2018]], "x")</f>
        <v>0.10803294239392894</v>
      </c>
      <c r="AV368" s="3">
        <f xml:space="preserve"> IFERROR(Table1[[#This Row],[GP 2019]]/Table1[[#This Row],[Total Assets 2019]], "x")</f>
        <v>0.11692450700484695</v>
      </c>
      <c r="AW368" s="3">
        <f xml:space="preserve"> IFERROR(Table1[[#This Row],[GP 2020]]/Table1[[#This Row],[Total Assets 2020]], "x")</f>
        <v>8.4317347487548808E-2</v>
      </c>
      <c r="AX368" s="3">
        <f xml:space="preserve"> IFERROR(Table1[[#This Row],[GP 2021]]/Table1[[#This Row],[Total Assets 2021]], "x")</f>
        <v>9.9619013062409292E-2</v>
      </c>
      <c r="AY368" s="3">
        <f xml:space="preserve"> IFERROR(Table1[[#This Row],[GP TTM]]/Table1[[#This Row],[Total Assets TTM]], "x")</f>
        <v>0.10171690601450306</v>
      </c>
      <c r="BA368" s="3" t="str">
        <f xml:space="preserve"> IFERROR(ABS(Table1[[#This Row],[ROA 2013]]-Table1[[#This Row],[ROA 2012]]), "x")</f>
        <v>x</v>
      </c>
      <c r="BB368" s="3" t="str">
        <f xml:space="preserve"> IFERROR(ABS(Table1[[#This Row],[ROA 2014]]-Table1[[#This Row],[ROA 2013]]), "x")</f>
        <v>x</v>
      </c>
      <c r="BC368" s="3" t="str">
        <f xml:space="preserve"> IFERROR(ABS(Table1[[#This Row],[ROA 2015]]-Table1[[#This Row],[ROA 2014]]), "x")</f>
        <v>x</v>
      </c>
      <c r="BD368" s="3" t="str">
        <f xml:space="preserve"> IFERROR(ABS(Table1[[#This Row],[ROA 2016]]-Table1[[#This Row],[ROA 2015]]), "x")</f>
        <v>x</v>
      </c>
      <c r="BE368" s="3">
        <f xml:space="preserve"> IFERROR(ABS(Table1[[#This Row],[ROA 2017]]-Table1[[#This Row],[ROA 2016]]), "x")</f>
        <v>6.8138281114381444E-3</v>
      </c>
      <c r="BF368" s="3">
        <f xml:space="preserve"> IFERROR(ABS(Table1[[#This Row],[ROA 2018]]-Table1[[#This Row],[ROA 2017]]), "x")</f>
        <v>2.1740025376740107E-3</v>
      </c>
      <c r="BG368" s="3">
        <f xml:space="preserve"> IFERROR(ABS(Table1[[#This Row],[ROA 2019]]-Table1[[#This Row],[ROA 2018]]), "x")</f>
        <v>8.8915646109180152E-3</v>
      </c>
      <c r="BH368" s="3">
        <f xml:space="preserve"> IFERROR(ABS(Table1[[#This Row],[ROA 2020]]-Table1[[#This Row],[ROA 2019]]), "x")</f>
        <v>3.2607159517298145E-2</v>
      </c>
      <c r="BI368" s="3">
        <f xml:space="preserve"> IFERROR(ABS(Table1[[#This Row],[ROA 2021]]-Table1[[#This Row],[ROA 2020]]), "x")</f>
        <v>1.5301665574860485E-2</v>
      </c>
      <c r="BJ368" s="3">
        <f xml:space="preserve"> IFERROR(AVERAGE(Table1[[#This Row],[ROA 2013-2012]:[ROA 2021-2020]]), "x")</f>
        <v>1.3157644070437759E-2</v>
      </c>
      <c r="BK368" s="3">
        <f>IFERROR(AVERAGE(Table1[[#This Row],[ROA 2012]:[ROA 2021]]), "x")</f>
        <v>0.1037489786167503</v>
      </c>
      <c r="BN368" s="1">
        <f>SUM(Table1[[#This Row],[B/M Rank]:[ROA Rank]])</f>
        <v>0</v>
      </c>
    </row>
    <row r="369" spans="1:66" x14ac:dyDescent="0.25">
      <c r="A369" s="1" t="s">
        <v>534</v>
      </c>
      <c r="B369" s="1" t="s">
        <v>535</v>
      </c>
      <c r="C369" s="1" t="s">
        <v>105</v>
      </c>
      <c r="D369" s="1" t="s">
        <v>106</v>
      </c>
      <c r="E369" s="1" t="s">
        <v>102</v>
      </c>
      <c r="F369" s="1">
        <v>7240</v>
      </c>
      <c r="G369" s="19"/>
      <c r="H369" s="19"/>
      <c r="I369" s="19"/>
      <c r="J369" s="19"/>
      <c r="K369" s="1"/>
      <c r="L369" s="19"/>
      <c r="M369" s="1">
        <v>2012</v>
      </c>
      <c r="N369" s="15">
        <v>1288.0999999999999</v>
      </c>
      <c r="O369" s="15">
        <v>1281.5</v>
      </c>
      <c r="P369" s="15">
        <v>1476.9</v>
      </c>
      <c r="Q369" s="15">
        <v>1562.2</v>
      </c>
      <c r="R369" s="15">
        <v>1738.3</v>
      </c>
      <c r="S369" s="15">
        <v>1829.8</v>
      </c>
      <c r="T369" s="15">
        <v>1904.3</v>
      </c>
      <c r="U369" s="15">
        <v>1816.9</v>
      </c>
      <c r="V369" s="15">
        <v>1338.5</v>
      </c>
      <c r="W369" s="15">
        <v>1553.5</v>
      </c>
      <c r="X369" s="15">
        <v>1511.5</v>
      </c>
      <c r="Z369" s="3">
        <f xml:space="preserve"> IFERROR(AVEDEV(Table1[[#This Row],[GP 2012]:[GP 2021]]) / Table1[[#This Row],[Avg GP]], "x")</f>
        <v>0.12328055731475615</v>
      </c>
      <c r="AA369" s="2">
        <f xml:space="preserve"> IFERROR(AVERAGE(Table1[[#This Row],[GP 2012]:[GP 2021]]), "x")</f>
        <v>1578.9999999999998</v>
      </c>
      <c r="AB369" s="11">
        <f>Table1[Equity]/Table1[Market Capital]</f>
        <v>0.36207182320441988</v>
      </c>
      <c r="AC369" s="15">
        <v>3315.4</v>
      </c>
      <c r="AD369" s="15">
        <v>3852.4</v>
      </c>
      <c r="AE369" s="15">
        <v>4458.5</v>
      </c>
      <c r="AF369" s="15">
        <v>4916.8999999999996</v>
      </c>
      <c r="AG369" s="15">
        <v>4995.3</v>
      </c>
      <c r="AH369" s="15">
        <v>5638.2</v>
      </c>
      <c r="AI369" s="15">
        <v>5921.2</v>
      </c>
      <c r="AJ369" s="15">
        <v>6409.6</v>
      </c>
      <c r="AK369" s="15">
        <v>5692.8</v>
      </c>
      <c r="AL369" s="15">
        <v>6058.2</v>
      </c>
      <c r="AM369" s="15">
        <v>6212.4</v>
      </c>
      <c r="AN369" s="15">
        <v>2621.4</v>
      </c>
      <c r="AO369" s="3">
        <f xml:space="preserve"> IFERROR(Table1[[#This Row],[GP 2012]]/Table1[[#This Row],[Total Assets 2012]], "x")</f>
        <v>0.38852023888520237</v>
      </c>
      <c r="AP369" s="3">
        <f xml:space="preserve"> IFERROR(Table1[[#This Row],[GP 2013]]/Table1[[#This Row],[Total Assets 2013]], "x")</f>
        <v>0.33264977676253765</v>
      </c>
      <c r="AQ369" s="3">
        <f xml:space="preserve"> IFERROR(Table1[[#This Row],[GP 2014]]/Table1[[#This Row],[Total Assets 2014]], "x")</f>
        <v>0.3312549063586408</v>
      </c>
      <c r="AR369" s="3">
        <f xml:space="preserve"> IFERROR(Table1[[#This Row],[GP 2015]]/Table1[[#This Row],[Total Assets 2015]], "x")</f>
        <v>0.31772051495861214</v>
      </c>
      <c r="AS369" s="3">
        <f xml:space="preserve"> IFERROR(Table1[[#This Row],[GP 2016]]/Table1[[#This Row],[Total Assets 2016]], "x")</f>
        <v>0.34798710788140852</v>
      </c>
      <c r="AT369" s="3">
        <f xml:space="preserve"> IFERROR(Table1[[#This Row],[GP 2017]]/Table1[[#This Row],[Total Assets 2017]], "x")</f>
        <v>0.32453619949629314</v>
      </c>
      <c r="AU369" s="3">
        <f xml:space="preserve"> IFERROR(Table1[[#This Row],[GP 2018]]/Table1[[#This Row],[Total Assets 2018]], "x")</f>
        <v>0.32160710666756737</v>
      </c>
      <c r="AV369" s="3">
        <f xml:space="preserve"> IFERROR(Table1[[#This Row],[GP 2019]]/Table1[[#This Row],[Total Assets 2019]], "x")</f>
        <v>0.28346542685971043</v>
      </c>
      <c r="AW369" s="3">
        <f xml:space="preserve"> IFERROR(Table1[[#This Row],[GP 2020]]/Table1[[#This Row],[Total Assets 2020]], "x")</f>
        <v>0.235121557054525</v>
      </c>
      <c r="AX369" s="3">
        <f xml:space="preserve"> IFERROR(Table1[[#This Row],[GP 2021]]/Table1[[#This Row],[Total Assets 2021]], "x")</f>
        <v>0.25642930243306594</v>
      </c>
      <c r="AY369" s="3">
        <f xml:space="preserve"> IFERROR(Table1[[#This Row],[GP TTM]]/Table1[[#This Row],[Total Assets TTM]], "x")</f>
        <v>0.24330371515034449</v>
      </c>
      <c r="BA369" s="3">
        <f xml:space="preserve"> IFERROR(ABS(Table1[[#This Row],[ROA 2013]]-Table1[[#This Row],[ROA 2012]]), "x")</f>
        <v>5.5870462122664721E-2</v>
      </c>
      <c r="BB369" s="3">
        <f xml:space="preserve"> IFERROR(ABS(Table1[[#This Row],[ROA 2014]]-Table1[[#This Row],[ROA 2013]]), "x")</f>
        <v>1.3948704038968529E-3</v>
      </c>
      <c r="BC369" s="3">
        <f xml:space="preserve"> IFERROR(ABS(Table1[[#This Row],[ROA 2015]]-Table1[[#This Row],[ROA 2014]]), "x")</f>
        <v>1.3534391400028656E-2</v>
      </c>
      <c r="BD369" s="3">
        <f xml:space="preserve"> IFERROR(ABS(Table1[[#This Row],[ROA 2016]]-Table1[[#This Row],[ROA 2015]]), "x")</f>
        <v>3.0266592922796376E-2</v>
      </c>
      <c r="BE369" s="3">
        <f xml:space="preserve"> IFERROR(ABS(Table1[[#This Row],[ROA 2017]]-Table1[[#This Row],[ROA 2016]]), "x")</f>
        <v>2.3450908385115377E-2</v>
      </c>
      <c r="BF369" s="3">
        <f xml:space="preserve"> IFERROR(ABS(Table1[[#This Row],[ROA 2018]]-Table1[[#This Row],[ROA 2017]]), "x")</f>
        <v>2.9290928287257767E-3</v>
      </c>
      <c r="BG369" s="3">
        <f xml:space="preserve"> IFERROR(ABS(Table1[[#This Row],[ROA 2019]]-Table1[[#This Row],[ROA 2018]]), "x")</f>
        <v>3.8141679807856932E-2</v>
      </c>
      <c r="BH369" s="3">
        <f xml:space="preserve"> IFERROR(ABS(Table1[[#This Row],[ROA 2020]]-Table1[[#This Row],[ROA 2019]]), "x")</f>
        <v>4.834386980518543E-2</v>
      </c>
      <c r="BI369" s="3">
        <f xml:space="preserve"> IFERROR(ABS(Table1[[#This Row],[ROA 2021]]-Table1[[#This Row],[ROA 2020]]), "x")</f>
        <v>2.1307745378540938E-2</v>
      </c>
      <c r="BJ369" s="3">
        <f xml:space="preserve"> IFERROR(AVERAGE(Table1[[#This Row],[ROA 2013-2012]:[ROA 2021-2020]]), "x")</f>
        <v>2.6137734783867897E-2</v>
      </c>
      <c r="BK369" s="3">
        <f>IFERROR(AVERAGE(Table1[[#This Row],[ROA 2012]:[ROA 2021]]), "x")</f>
        <v>0.31392921373575633</v>
      </c>
      <c r="BN369" s="1">
        <f>SUM(Table1[[#This Row],[B/M Rank]:[ROA Rank]])</f>
        <v>0</v>
      </c>
    </row>
    <row r="370" spans="1:66" x14ac:dyDescent="0.25">
      <c r="A370" s="1" t="s">
        <v>976</v>
      </c>
      <c r="B370" s="1" t="s">
        <v>977</v>
      </c>
      <c r="C370" s="1" t="s">
        <v>1040</v>
      </c>
      <c r="D370" s="1" t="s">
        <v>130</v>
      </c>
      <c r="E370" s="1" t="s">
        <v>102</v>
      </c>
      <c r="F370" s="1">
        <v>7910</v>
      </c>
      <c r="G370" s="19"/>
      <c r="H370" s="19"/>
      <c r="I370" s="19"/>
      <c r="J370" s="19"/>
      <c r="K370" s="1"/>
      <c r="L370" s="19"/>
      <c r="M370" s="1">
        <v>2012</v>
      </c>
      <c r="N370" s="1">
        <v>93.5</v>
      </c>
      <c r="O370" s="1">
        <v>113.2</v>
      </c>
      <c r="P370" s="1">
        <v>168.4</v>
      </c>
      <c r="Q370" s="1">
        <v>219.2</v>
      </c>
      <c r="R370" s="1">
        <v>238.2</v>
      </c>
      <c r="S370" s="1">
        <v>271.8</v>
      </c>
      <c r="T370" s="1">
        <v>319.5</v>
      </c>
      <c r="U370" s="1">
        <v>344.9</v>
      </c>
      <c r="V370" s="1">
        <v>344.4</v>
      </c>
      <c r="W370" s="1">
        <v>385.4</v>
      </c>
      <c r="X370" s="1">
        <v>410.9</v>
      </c>
      <c r="Z370" s="3">
        <f xml:space="preserve"> IFERROR(AVEDEV(Table1[[#This Row],[GP 2012]:[GP 2021]]) / Table1[[#This Row],[Avg GP]], "x")</f>
        <v>0.33360016009605764</v>
      </c>
      <c r="AA370" s="2">
        <f xml:space="preserve"> IFERROR(AVERAGE(Table1[[#This Row],[GP 2012]:[GP 2021]]), "x")</f>
        <v>249.85</v>
      </c>
      <c r="AB370" s="11">
        <f>Table1[Equity]/Table1[Market Capital]</f>
        <v>1.2308723135271809</v>
      </c>
      <c r="AC370" s="15">
        <v>2580.6999999999998</v>
      </c>
      <c r="AD370" s="15">
        <v>3121.5</v>
      </c>
      <c r="AE370" s="15">
        <v>4219.3999999999996</v>
      </c>
      <c r="AF370" s="15">
        <v>4322.7</v>
      </c>
      <c r="AG370" s="15">
        <v>5661.9</v>
      </c>
      <c r="AH370" s="15">
        <v>7529.2</v>
      </c>
      <c r="AI370" s="15">
        <v>8259</v>
      </c>
      <c r="AJ370" s="15">
        <v>10672.8</v>
      </c>
      <c r="AK370" s="15">
        <v>11801.4</v>
      </c>
      <c r="AL370" s="15">
        <v>14369</v>
      </c>
      <c r="AM370" s="15">
        <v>20884.400000000001</v>
      </c>
      <c r="AN370" s="15">
        <v>9736.2000000000007</v>
      </c>
      <c r="AO370" s="3">
        <f xml:space="preserve"> IFERROR(Table1[[#This Row],[GP 2012]]/Table1[[#This Row],[Total Assets 2012]], "x")</f>
        <v>3.6230480102297825E-2</v>
      </c>
      <c r="AP370" s="3">
        <f xml:space="preserve"> IFERROR(Table1[[#This Row],[GP 2013]]/Table1[[#This Row],[Total Assets 2013]], "x")</f>
        <v>3.6264616370334776E-2</v>
      </c>
      <c r="AQ370" s="3">
        <f xml:space="preserve"> IFERROR(Table1[[#This Row],[GP 2014]]/Table1[[#This Row],[Total Assets 2014]], "x")</f>
        <v>3.9910887803953174E-2</v>
      </c>
      <c r="AR370" s="3">
        <f xml:space="preserve"> IFERROR(Table1[[#This Row],[GP 2015]]/Table1[[#This Row],[Total Assets 2015]], "x")</f>
        <v>5.0709047585999492E-2</v>
      </c>
      <c r="AS370" s="3">
        <f xml:space="preserve"> IFERROR(Table1[[#This Row],[GP 2016]]/Table1[[#This Row],[Total Assets 2016]], "x")</f>
        <v>4.207068298627669E-2</v>
      </c>
      <c r="AT370" s="3">
        <f xml:space="preserve"> IFERROR(Table1[[#This Row],[GP 2017]]/Table1[[#This Row],[Total Assets 2017]], "x")</f>
        <v>3.6099452797109924E-2</v>
      </c>
      <c r="AU370" s="3">
        <f xml:space="preserve"> IFERROR(Table1[[#This Row],[GP 2018]]/Table1[[#This Row],[Total Assets 2018]], "x")</f>
        <v>3.868507083181983E-2</v>
      </c>
      <c r="AV370" s="3">
        <f xml:space="preserve"> IFERROR(Table1[[#This Row],[GP 2019]]/Table1[[#This Row],[Total Assets 2019]], "x")</f>
        <v>3.2315793418784197E-2</v>
      </c>
      <c r="AW370" s="3">
        <f xml:space="preserve"> IFERROR(Table1[[#This Row],[GP 2020]]/Table1[[#This Row],[Total Assets 2020]], "x")</f>
        <v>2.9182978290711269E-2</v>
      </c>
      <c r="AX370" s="3">
        <f xml:space="preserve"> IFERROR(Table1[[#This Row],[GP 2021]]/Table1[[#This Row],[Total Assets 2021]], "x")</f>
        <v>2.6821629897696427E-2</v>
      </c>
      <c r="AY370" s="3">
        <f xml:space="preserve"> IFERROR(Table1[[#This Row],[GP TTM]]/Table1[[#This Row],[Total Assets TTM]], "x")</f>
        <v>1.9674972706900842E-2</v>
      </c>
      <c r="BA370" s="3">
        <f xml:space="preserve"> IFERROR(ABS(Table1[[#This Row],[ROA 2013]]-Table1[[#This Row],[ROA 2012]]), "x")</f>
        <v>3.4136268036950856E-5</v>
      </c>
      <c r="BB370" s="3">
        <f xml:space="preserve"> IFERROR(ABS(Table1[[#This Row],[ROA 2014]]-Table1[[#This Row],[ROA 2013]]), "x")</f>
        <v>3.6462714336183977E-3</v>
      </c>
      <c r="BC370" s="3">
        <f xml:space="preserve"> IFERROR(ABS(Table1[[#This Row],[ROA 2015]]-Table1[[#This Row],[ROA 2014]]), "x")</f>
        <v>1.0798159782046318E-2</v>
      </c>
      <c r="BD370" s="3">
        <f xml:space="preserve"> IFERROR(ABS(Table1[[#This Row],[ROA 2016]]-Table1[[#This Row],[ROA 2015]]), "x")</f>
        <v>8.6383645997228017E-3</v>
      </c>
      <c r="BE370" s="3">
        <f xml:space="preserve"> IFERROR(ABS(Table1[[#This Row],[ROA 2017]]-Table1[[#This Row],[ROA 2016]]), "x")</f>
        <v>5.9712301891667666E-3</v>
      </c>
      <c r="BF370" s="3">
        <f xml:space="preserve"> IFERROR(ABS(Table1[[#This Row],[ROA 2018]]-Table1[[#This Row],[ROA 2017]]), "x")</f>
        <v>2.5856180347099064E-3</v>
      </c>
      <c r="BG370" s="3">
        <f xml:space="preserve"> IFERROR(ABS(Table1[[#This Row],[ROA 2019]]-Table1[[#This Row],[ROA 2018]]), "x")</f>
        <v>6.3692774130356331E-3</v>
      </c>
      <c r="BH370" s="3">
        <f xml:space="preserve"> IFERROR(ABS(Table1[[#This Row],[ROA 2020]]-Table1[[#This Row],[ROA 2019]]), "x")</f>
        <v>3.1328151280729279E-3</v>
      </c>
      <c r="BI370" s="3">
        <f xml:space="preserve"> IFERROR(ABS(Table1[[#This Row],[ROA 2021]]-Table1[[#This Row],[ROA 2020]]), "x")</f>
        <v>2.3613483930148421E-3</v>
      </c>
      <c r="BJ370" s="3">
        <f xml:space="preserve"> IFERROR(AVERAGE(Table1[[#This Row],[ROA 2013-2012]:[ROA 2021-2020]]), "x")</f>
        <v>4.8374690268249499E-3</v>
      </c>
      <c r="BK370" s="3">
        <f>IFERROR(AVERAGE(Table1[[#This Row],[ROA 2012]:[ROA 2021]]), "x")</f>
        <v>3.6829064008498363E-2</v>
      </c>
      <c r="BN370" s="1">
        <f>SUM(Table1[[#This Row],[B/M Rank]:[ROA Rank]])</f>
        <v>0</v>
      </c>
    </row>
    <row r="371" spans="1:66" x14ac:dyDescent="0.25">
      <c r="A371" s="1" t="s">
        <v>561</v>
      </c>
      <c r="B371" s="1" t="s">
        <v>562</v>
      </c>
      <c r="C371" s="1" t="s">
        <v>458</v>
      </c>
      <c r="D371" s="1" t="s">
        <v>263</v>
      </c>
      <c r="E371" s="1" t="s">
        <v>102</v>
      </c>
      <c r="F371" s="1">
        <v>8260</v>
      </c>
      <c r="G371" s="19"/>
      <c r="H371" s="19"/>
      <c r="I371" s="19"/>
      <c r="J371" s="19"/>
      <c r="K371" s="1"/>
      <c r="L371" s="19"/>
      <c r="M371" s="1">
        <v>2012</v>
      </c>
      <c r="N371" s="15">
        <v>2720.8</v>
      </c>
      <c r="O371" s="15">
        <v>2630</v>
      </c>
      <c r="P371" s="15">
        <v>2977</v>
      </c>
      <c r="Q371" s="15">
        <v>4671</v>
      </c>
      <c r="R371" s="15">
        <v>4597</v>
      </c>
      <c r="S371" s="15">
        <v>4430</v>
      </c>
      <c r="T371" s="15">
        <v>4447</v>
      </c>
      <c r="U371" s="15">
        <v>4545</v>
      </c>
      <c r="V371" s="15">
        <v>4620</v>
      </c>
      <c r="W371" s="15">
        <v>4892</v>
      </c>
      <c r="X371" s="15">
        <v>4973</v>
      </c>
      <c r="Z371" s="3">
        <f xml:space="preserve"> IFERROR(AVEDEV(Table1[[#This Row],[GP 2012]:[GP 2021]]) / Table1[[#This Row],[Avg GP]], "x")</f>
        <v>0.18905299310630691</v>
      </c>
      <c r="AA371" s="2">
        <f xml:space="preserve"> IFERROR(AVERAGE(Table1[[#This Row],[GP 2012]:[GP 2021]]), "x")</f>
        <v>4052.9800000000005</v>
      </c>
      <c r="AB371" s="11">
        <f>Table1[Equity]/Table1[Market Capital]</f>
        <v>0.73075060532687652</v>
      </c>
      <c r="AC371" s="15">
        <v>9069.7999999999993</v>
      </c>
      <c r="AD371" s="15">
        <v>9021</v>
      </c>
      <c r="AE371" s="15">
        <v>17936</v>
      </c>
      <c r="AF371" s="15">
        <v>16654</v>
      </c>
      <c r="AG371" s="15">
        <v>15301</v>
      </c>
      <c r="AH371" s="15">
        <v>14100</v>
      </c>
      <c r="AI371" s="15">
        <v>13796</v>
      </c>
      <c r="AJ371" s="15">
        <v>17151</v>
      </c>
      <c r="AK371" s="15">
        <v>17194</v>
      </c>
      <c r="AL371" s="15">
        <v>16819</v>
      </c>
      <c r="AM371" s="1" t="s">
        <v>1035</v>
      </c>
      <c r="AN371" s="15">
        <v>6036</v>
      </c>
      <c r="AO371" s="3">
        <f xml:space="preserve"> IFERROR(Table1[[#This Row],[GP 2012]]/Table1[[#This Row],[Total Assets 2012]], "x")</f>
        <v>0.29998456415797486</v>
      </c>
      <c r="AP371" s="3">
        <f xml:space="preserve"> IFERROR(Table1[[#This Row],[GP 2013]]/Table1[[#This Row],[Total Assets 2013]], "x")</f>
        <v>0.29154195765436203</v>
      </c>
      <c r="AQ371" s="3">
        <f xml:space="preserve"> IFERROR(Table1[[#This Row],[GP 2014]]/Table1[[#This Row],[Total Assets 2014]], "x")</f>
        <v>0.16597903657448707</v>
      </c>
      <c r="AR371" s="3">
        <f xml:space="preserve"> IFERROR(Table1[[#This Row],[GP 2015]]/Table1[[#This Row],[Total Assets 2015]], "x")</f>
        <v>0.28047315960129698</v>
      </c>
      <c r="AS371" s="3">
        <f xml:space="preserve"> IFERROR(Table1[[#This Row],[GP 2016]]/Table1[[#This Row],[Total Assets 2016]], "x")</f>
        <v>0.30043787987713222</v>
      </c>
      <c r="AT371" s="3">
        <f xml:space="preserve"> IFERROR(Table1[[#This Row],[GP 2017]]/Table1[[#This Row],[Total Assets 2017]], "x")</f>
        <v>0.31418439716312058</v>
      </c>
      <c r="AU371" s="3">
        <f xml:space="preserve"> IFERROR(Table1[[#This Row],[GP 2018]]/Table1[[#This Row],[Total Assets 2018]], "x")</f>
        <v>0.32233980864018558</v>
      </c>
      <c r="AV371" s="3">
        <f xml:space="preserve"> IFERROR(Table1[[#This Row],[GP 2019]]/Table1[[#This Row],[Total Assets 2019]], "x")</f>
        <v>0.26499912541542769</v>
      </c>
      <c r="AW371" s="3">
        <f xml:space="preserve"> IFERROR(Table1[[#This Row],[GP 2020]]/Table1[[#This Row],[Total Assets 2020]], "x")</f>
        <v>0.26869838315691519</v>
      </c>
      <c r="AX371" s="3">
        <f xml:space="preserve"> IFERROR(Table1[[#This Row],[GP 2021]]/Table1[[#This Row],[Total Assets 2021]], "x")</f>
        <v>0.29086152565550866</v>
      </c>
      <c r="AY371" s="3" t="str">
        <f xml:space="preserve"> IFERROR(Table1[[#This Row],[GP TTM]]/Table1[[#This Row],[Total Assets TTM]], "x")</f>
        <v>x</v>
      </c>
      <c r="BA371" s="3">
        <f xml:space="preserve"> IFERROR(ABS(Table1[[#This Row],[ROA 2013]]-Table1[[#This Row],[ROA 2012]]), "x")</f>
        <v>8.4426065036128373E-3</v>
      </c>
      <c r="BB371" s="3">
        <f xml:space="preserve"> IFERROR(ABS(Table1[[#This Row],[ROA 2014]]-Table1[[#This Row],[ROA 2013]]), "x")</f>
        <v>0.12556292107987496</v>
      </c>
      <c r="BC371" s="3">
        <f xml:space="preserve"> IFERROR(ABS(Table1[[#This Row],[ROA 2015]]-Table1[[#This Row],[ROA 2014]]), "x")</f>
        <v>0.11449412302680992</v>
      </c>
      <c r="BD371" s="3">
        <f xml:space="preserve"> IFERROR(ABS(Table1[[#This Row],[ROA 2016]]-Table1[[#This Row],[ROA 2015]]), "x")</f>
        <v>1.9964720275835235E-2</v>
      </c>
      <c r="BE371" s="3">
        <f xml:space="preserve"> IFERROR(ABS(Table1[[#This Row],[ROA 2017]]-Table1[[#This Row],[ROA 2016]]), "x")</f>
        <v>1.3746517285988358E-2</v>
      </c>
      <c r="BF371" s="3">
        <f xml:space="preserve"> IFERROR(ABS(Table1[[#This Row],[ROA 2018]]-Table1[[#This Row],[ROA 2017]]), "x")</f>
        <v>8.1554114770649999E-3</v>
      </c>
      <c r="BG371" s="3">
        <f xml:space="preserve"> IFERROR(ABS(Table1[[#This Row],[ROA 2019]]-Table1[[#This Row],[ROA 2018]]), "x")</f>
        <v>5.7340683224757882E-2</v>
      </c>
      <c r="BH371" s="3">
        <f xml:space="preserve"> IFERROR(ABS(Table1[[#This Row],[ROA 2020]]-Table1[[#This Row],[ROA 2019]]), "x")</f>
        <v>3.6992577414874939E-3</v>
      </c>
      <c r="BI371" s="3">
        <f xml:space="preserve"> IFERROR(ABS(Table1[[#This Row],[ROA 2021]]-Table1[[#This Row],[ROA 2020]]), "x")</f>
        <v>2.2163142498593469E-2</v>
      </c>
      <c r="BJ371" s="3">
        <f xml:space="preserve"> IFERROR(AVERAGE(Table1[[#This Row],[ROA 2013-2012]:[ROA 2021-2020]]), "x")</f>
        <v>4.1507709234891686E-2</v>
      </c>
      <c r="BK371" s="3">
        <f>IFERROR(AVERAGE(Table1[[#This Row],[ROA 2012]:[ROA 2021]]), "x")</f>
        <v>0.27994998378964109</v>
      </c>
      <c r="BN371" s="1">
        <f>SUM(Table1[[#This Row],[B/M Rank]:[ROA Rank]])</f>
        <v>0</v>
      </c>
    </row>
    <row r="372" spans="1:66" x14ac:dyDescent="0.25">
      <c r="A372" s="1" t="s">
        <v>563</v>
      </c>
      <c r="B372" s="1" t="s">
        <v>564</v>
      </c>
      <c r="C372" s="1" t="s">
        <v>1039</v>
      </c>
      <c r="D372" s="1" t="s">
        <v>106</v>
      </c>
      <c r="E372" s="1" t="s">
        <v>102</v>
      </c>
      <c r="F372" s="1">
        <v>8600</v>
      </c>
      <c r="G372" s="19"/>
      <c r="H372" s="19"/>
      <c r="I372" s="19"/>
      <c r="J372" s="19"/>
      <c r="K372" s="1"/>
      <c r="L372" s="19"/>
      <c r="M372" s="1">
        <v>2013</v>
      </c>
      <c r="O372" s="1">
        <v>32.799999999999997</v>
      </c>
      <c r="P372" s="1">
        <v>71.099999999999994</v>
      </c>
      <c r="Q372" s="1">
        <v>136.80000000000001</v>
      </c>
      <c r="R372" s="1">
        <v>212.7</v>
      </c>
      <c r="S372" s="1">
        <v>280.10000000000002</v>
      </c>
      <c r="T372" s="1">
        <v>347.1</v>
      </c>
      <c r="U372" s="1">
        <v>311.2</v>
      </c>
      <c r="V372" s="1">
        <v>494.1</v>
      </c>
      <c r="W372" s="15">
        <v>1258</v>
      </c>
      <c r="X372" s="15">
        <v>1258</v>
      </c>
      <c r="Z372" s="3">
        <f xml:space="preserve"> IFERROR(AVEDEV(Table1[[#This Row],[GP 2012]:[GP 2021]]) / Table1[[#This Row],[Avg GP]], "x")</f>
        <v>0.67015843732660429</v>
      </c>
      <c r="AA372" s="2">
        <f xml:space="preserve"> IFERROR(AVERAGE(Table1[[#This Row],[GP 2012]:[GP 2021]]), "x")</f>
        <v>349.32222222222225</v>
      </c>
      <c r="AB372" s="11">
        <f>Table1[Equity]/Table1[Market Capital]</f>
        <v>0.6384767441860465</v>
      </c>
      <c r="AD372" s="1">
        <v>112</v>
      </c>
      <c r="AE372" s="1">
        <v>517.79999999999995</v>
      </c>
      <c r="AF372" s="15">
        <v>1389.4</v>
      </c>
      <c r="AG372" s="15">
        <v>1632.1</v>
      </c>
      <c r="AH372" s="15">
        <v>2048.1999999999998</v>
      </c>
      <c r="AI372" s="15">
        <v>2005</v>
      </c>
      <c r="AJ372" s="15">
        <v>2672.7</v>
      </c>
      <c r="AK372" s="15">
        <v>5766.7</v>
      </c>
      <c r="AL372" s="15">
        <v>12703.7</v>
      </c>
      <c r="AM372" s="15">
        <v>12703.7</v>
      </c>
      <c r="AN372" s="15">
        <v>5490.9</v>
      </c>
      <c r="AO372" s="3" t="str">
        <f xml:space="preserve"> IFERROR(Table1[[#This Row],[GP 2012]]/Table1[[#This Row],[Total Assets 2012]], "x")</f>
        <v>x</v>
      </c>
      <c r="AP372" s="3">
        <f xml:space="preserve"> IFERROR(Table1[[#This Row],[GP 2013]]/Table1[[#This Row],[Total Assets 2013]], "x")</f>
        <v>0.29285714285714282</v>
      </c>
      <c r="AQ372" s="3">
        <f xml:space="preserve"> IFERROR(Table1[[#This Row],[GP 2014]]/Table1[[#This Row],[Total Assets 2014]], "x")</f>
        <v>0.1373117033603708</v>
      </c>
      <c r="AR372" s="3">
        <f xml:space="preserve"> IFERROR(Table1[[#This Row],[GP 2015]]/Table1[[#This Row],[Total Assets 2015]], "x")</f>
        <v>9.845976680581546E-2</v>
      </c>
      <c r="AS372" s="3">
        <f xml:space="preserve"> IFERROR(Table1[[#This Row],[GP 2016]]/Table1[[#This Row],[Total Assets 2016]], "x")</f>
        <v>0.13032289688131854</v>
      </c>
      <c r="AT372" s="3">
        <f xml:space="preserve"> IFERROR(Table1[[#This Row],[GP 2017]]/Table1[[#This Row],[Total Assets 2017]], "x")</f>
        <v>0.13675422322038866</v>
      </c>
      <c r="AU372" s="3">
        <f xml:space="preserve"> IFERROR(Table1[[#This Row],[GP 2018]]/Table1[[#This Row],[Total Assets 2018]], "x")</f>
        <v>0.17311720698254365</v>
      </c>
      <c r="AV372" s="3">
        <f xml:space="preserve"> IFERROR(Table1[[#This Row],[GP 2019]]/Table1[[#This Row],[Total Assets 2019]], "x")</f>
        <v>0.11643656227784638</v>
      </c>
      <c r="AW372" s="3">
        <f xml:space="preserve"> IFERROR(Table1[[#This Row],[GP 2020]]/Table1[[#This Row],[Total Assets 2020]], "x")</f>
        <v>8.5681585655574252E-2</v>
      </c>
      <c r="AX372" s="3">
        <f xml:space="preserve"> IFERROR(Table1[[#This Row],[GP 2021]]/Table1[[#This Row],[Total Assets 2021]], "x")</f>
        <v>9.9026267937687443E-2</v>
      </c>
      <c r="AY372" s="3">
        <f xml:space="preserve"> IFERROR(Table1[[#This Row],[GP TTM]]/Table1[[#This Row],[Total Assets TTM]], "x")</f>
        <v>9.9026267937687443E-2</v>
      </c>
      <c r="BA372" s="3" t="str">
        <f xml:space="preserve"> IFERROR(ABS(Table1[[#This Row],[ROA 2013]]-Table1[[#This Row],[ROA 2012]]), "x")</f>
        <v>x</v>
      </c>
      <c r="BB372" s="3">
        <f xml:space="preserve"> IFERROR(ABS(Table1[[#This Row],[ROA 2014]]-Table1[[#This Row],[ROA 2013]]), "x")</f>
        <v>0.15554543949677202</v>
      </c>
      <c r="BC372" s="3">
        <f xml:space="preserve"> IFERROR(ABS(Table1[[#This Row],[ROA 2015]]-Table1[[#This Row],[ROA 2014]]), "x")</f>
        <v>3.8851936554555336E-2</v>
      </c>
      <c r="BD372" s="3">
        <f xml:space="preserve"> IFERROR(ABS(Table1[[#This Row],[ROA 2016]]-Table1[[#This Row],[ROA 2015]]), "x")</f>
        <v>3.1863130075503079E-2</v>
      </c>
      <c r="BE372" s="3">
        <f xml:space="preserve"> IFERROR(ABS(Table1[[#This Row],[ROA 2017]]-Table1[[#This Row],[ROA 2016]]), "x")</f>
        <v>6.4313263390701203E-3</v>
      </c>
      <c r="BF372" s="3">
        <f xml:space="preserve"> IFERROR(ABS(Table1[[#This Row],[ROA 2018]]-Table1[[#This Row],[ROA 2017]]), "x")</f>
        <v>3.6362983762154993E-2</v>
      </c>
      <c r="BG372" s="3">
        <f xml:space="preserve"> IFERROR(ABS(Table1[[#This Row],[ROA 2019]]-Table1[[#This Row],[ROA 2018]]), "x")</f>
        <v>5.6680644704697275E-2</v>
      </c>
      <c r="BH372" s="3">
        <f xml:space="preserve"> IFERROR(ABS(Table1[[#This Row],[ROA 2020]]-Table1[[#This Row],[ROA 2019]]), "x")</f>
        <v>3.0754976622272126E-2</v>
      </c>
      <c r="BI372" s="3">
        <f xml:space="preserve"> IFERROR(ABS(Table1[[#This Row],[ROA 2021]]-Table1[[#This Row],[ROA 2020]]), "x")</f>
        <v>1.3344682282113191E-2</v>
      </c>
      <c r="BJ372" s="3">
        <f xml:space="preserve"> IFERROR(AVERAGE(Table1[[#This Row],[ROA 2013-2012]:[ROA 2021-2020]]), "x")</f>
        <v>4.6229389979642252E-2</v>
      </c>
      <c r="BK372" s="3">
        <f>IFERROR(AVERAGE(Table1[[#This Row],[ROA 2012]:[ROA 2021]]), "x")</f>
        <v>0.14110748399763198</v>
      </c>
      <c r="BN372" s="1">
        <f>SUM(Table1[[#This Row],[B/M Rank]:[ROA Rank]])</f>
        <v>0</v>
      </c>
    </row>
    <row r="373" spans="1:66" x14ac:dyDescent="0.25">
      <c r="A373" s="1" t="s">
        <v>565</v>
      </c>
      <c r="B373" s="1" t="s">
        <v>566</v>
      </c>
      <c r="C373" s="1" t="s">
        <v>567</v>
      </c>
      <c r="D373" s="1" t="s">
        <v>103</v>
      </c>
      <c r="E373" s="1" t="s">
        <v>102</v>
      </c>
      <c r="F373" s="1">
        <v>8780</v>
      </c>
      <c r="G373" s="19"/>
      <c r="H373" s="19"/>
      <c r="I373" s="19"/>
      <c r="J373" s="19"/>
      <c r="K373" s="1"/>
      <c r="L373" s="19"/>
      <c r="M373" s="1">
        <v>2012</v>
      </c>
      <c r="N373" s="15">
        <v>8199</v>
      </c>
      <c r="O373" s="15">
        <v>7528</v>
      </c>
      <c r="P373" s="15">
        <v>7735</v>
      </c>
      <c r="Q373" s="15">
        <v>9235</v>
      </c>
      <c r="R373" s="15">
        <v>8664</v>
      </c>
      <c r="S373" s="15">
        <v>8196</v>
      </c>
      <c r="T373" s="15">
        <v>8253</v>
      </c>
      <c r="U373" s="15">
        <v>8185</v>
      </c>
      <c r="V373" s="15">
        <v>6561</v>
      </c>
      <c r="W373" s="15">
        <v>8012</v>
      </c>
      <c r="X373" s="15">
        <v>8011</v>
      </c>
      <c r="Z373" s="3">
        <f xml:space="preserve"> IFERROR(AVEDEV(Table1[[#This Row],[GP 2012]:[GP 2021]]) / Table1[[#This Row],[Avg GP]], "x")</f>
        <v>5.9358554264720476E-2</v>
      </c>
      <c r="AA373" s="2">
        <f xml:space="preserve"> IFERROR(AVERAGE(Table1[[#This Row],[GP 2012]:[GP 2021]]), "x")</f>
        <v>8056.8</v>
      </c>
      <c r="AB373" s="11">
        <f>Table1[Equity]/Table1[Market Capital]</f>
        <v>3.4036446469248292</v>
      </c>
      <c r="AC373" s="15">
        <v>636023</v>
      </c>
      <c r="AD373" s="15">
        <v>549654</v>
      </c>
      <c r="AE373" s="15">
        <v>558317</v>
      </c>
      <c r="AF373" s="15">
        <v>532701</v>
      </c>
      <c r="AG373" s="15">
        <v>480436</v>
      </c>
      <c r="AH373" s="15">
        <v>451171</v>
      </c>
      <c r="AI373" s="15">
        <v>462386</v>
      </c>
      <c r="AJ373" s="15">
        <v>463450</v>
      </c>
      <c r="AK373" s="15">
        <v>506613</v>
      </c>
      <c r="AL373" s="15">
        <v>473044</v>
      </c>
      <c r="AM373" s="15">
        <v>525591</v>
      </c>
      <c r="AN373" s="15">
        <v>29884</v>
      </c>
      <c r="AO373" s="3">
        <f xml:space="preserve"> IFERROR(Table1[[#This Row],[GP 2012]]/Table1[[#This Row],[Total Assets 2012]], "x")</f>
        <v>1.2891043248435985E-2</v>
      </c>
      <c r="AP373" s="3">
        <f xml:space="preserve"> IFERROR(Table1[[#This Row],[GP 2013]]/Table1[[#This Row],[Total Assets 2013]], "x")</f>
        <v>1.3695888686337223E-2</v>
      </c>
      <c r="AQ373" s="3">
        <f xml:space="preserve"> IFERROR(Table1[[#This Row],[GP 2014]]/Table1[[#This Row],[Total Assets 2014]], "x")</f>
        <v>1.3854136628474505E-2</v>
      </c>
      <c r="AR373" s="3">
        <f xml:space="preserve"> IFERROR(Table1[[#This Row],[GP 2015]]/Table1[[#This Row],[Total Assets 2015]], "x")</f>
        <v>1.7336179207472859E-2</v>
      </c>
      <c r="AS373" s="3">
        <f xml:space="preserve"> IFERROR(Table1[[#This Row],[GP 2016]]/Table1[[#This Row],[Total Assets 2016]], "x")</f>
        <v>1.8033619462321723E-2</v>
      </c>
      <c r="AT373" s="3">
        <f xml:space="preserve"> IFERROR(Table1[[#This Row],[GP 2017]]/Table1[[#This Row],[Total Assets 2017]], "x")</f>
        <v>1.8166061205174978E-2</v>
      </c>
      <c r="AU373" s="3">
        <f xml:space="preserve"> IFERROR(Table1[[#This Row],[GP 2018]]/Table1[[#This Row],[Total Assets 2018]], "x")</f>
        <v>1.7848723793540463E-2</v>
      </c>
      <c r="AV373" s="3">
        <f xml:space="preserve"> IFERROR(Table1[[#This Row],[GP 2019]]/Table1[[#This Row],[Total Assets 2019]], "x")</f>
        <v>1.7661020606322148E-2</v>
      </c>
      <c r="AW373" s="3">
        <f xml:space="preserve"> IFERROR(Table1[[#This Row],[GP 2020]]/Table1[[#This Row],[Total Assets 2020]], "x")</f>
        <v>1.2950713858507381E-2</v>
      </c>
      <c r="AX373" s="3">
        <f xml:space="preserve"> IFERROR(Table1[[#This Row],[GP 2021]]/Table1[[#This Row],[Total Assets 2021]], "x")</f>
        <v>1.6937113672301097E-2</v>
      </c>
      <c r="AY373" s="3">
        <f xml:space="preserve"> IFERROR(Table1[[#This Row],[GP TTM]]/Table1[[#This Row],[Total Assets TTM]], "x")</f>
        <v>1.5241889606176666E-2</v>
      </c>
      <c r="BA373" s="3">
        <f xml:space="preserve"> IFERROR(ABS(Table1[[#This Row],[ROA 2013]]-Table1[[#This Row],[ROA 2012]]), "x")</f>
        <v>8.0484543790123805E-4</v>
      </c>
      <c r="BB373" s="3">
        <f xml:space="preserve"> IFERROR(ABS(Table1[[#This Row],[ROA 2014]]-Table1[[#This Row],[ROA 2013]]), "x")</f>
        <v>1.5824794213728163E-4</v>
      </c>
      <c r="BC373" s="3">
        <f xml:space="preserve"> IFERROR(ABS(Table1[[#This Row],[ROA 2015]]-Table1[[#This Row],[ROA 2014]]), "x")</f>
        <v>3.4820425789983539E-3</v>
      </c>
      <c r="BD373" s="3">
        <f xml:space="preserve"> IFERROR(ABS(Table1[[#This Row],[ROA 2016]]-Table1[[#This Row],[ROA 2015]]), "x")</f>
        <v>6.9744025484886479E-4</v>
      </c>
      <c r="BE373" s="3">
        <f xml:space="preserve"> IFERROR(ABS(Table1[[#This Row],[ROA 2017]]-Table1[[#This Row],[ROA 2016]]), "x")</f>
        <v>1.3244174285325511E-4</v>
      </c>
      <c r="BF373" s="3">
        <f xml:space="preserve"> IFERROR(ABS(Table1[[#This Row],[ROA 2018]]-Table1[[#This Row],[ROA 2017]]), "x")</f>
        <v>3.1733741163451554E-4</v>
      </c>
      <c r="BG373" s="3">
        <f xml:space="preserve"> IFERROR(ABS(Table1[[#This Row],[ROA 2019]]-Table1[[#This Row],[ROA 2018]]), "x")</f>
        <v>1.8770318721831464E-4</v>
      </c>
      <c r="BH373" s="3">
        <f xml:space="preserve"> IFERROR(ABS(Table1[[#This Row],[ROA 2020]]-Table1[[#This Row],[ROA 2019]]), "x")</f>
        <v>4.7103067478147676E-3</v>
      </c>
      <c r="BI373" s="3">
        <f xml:space="preserve"> IFERROR(ABS(Table1[[#This Row],[ROA 2021]]-Table1[[#This Row],[ROA 2020]]), "x")</f>
        <v>3.9863998137937163E-3</v>
      </c>
      <c r="BJ373" s="3">
        <f xml:space="preserve"> IFERROR(AVERAGE(Table1[[#This Row],[ROA 2013-2012]:[ROA 2021-2020]]), "x")</f>
        <v>1.6085294574667008E-3</v>
      </c>
      <c r="BK373" s="3">
        <f>IFERROR(AVERAGE(Table1[[#This Row],[ROA 2012]:[ROA 2021]]), "x")</f>
        <v>1.5937450036888838E-2</v>
      </c>
      <c r="BN373" s="1">
        <f>SUM(Table1[[#This Row],[B/M Rank]:[ROA Rank]])</f>
        <v>0</v>
      </c>
    </row>
    <row r="374" spans="1:66" x14ac:dyDescent="0.25">
      <c r="A374" s="1" t="s">
        <v>568</v>
      </c>
      <c r="B374" s="1" t="s">
        <v>569</v>
      </c>
      <c r="C374" s="1" t="s">
        <v>1040</v>
      </c>
      <c r="D374" s="1" t="s">
        <v>130</v>
      </c>
      <c r="E374" s="1" t="s">
        <v>102</v>
      </c>
      <c r="F374" s="1">
        <v>8880</v>
      </c>
      <c r="G374" s="19"/>
      <c r="H374" s="19"/>
      <c r="I374" s="19"/>
      <c r="J374" s="19"/>
      <c r="K374" s="1"/>
      <c r="L374" s="19"/>
      <c r="M374" s="1">
        <v>2012</v>
      </c>
      <c r="N374" s="1">
        <v>224.2</v>
      </c>
      <c r="O374" s="1">
        <v>328.5</v>
      </c>
      <c r="P374" s="1">
        <v>574.1</v>
      </c>
      <c r="Q374" s="1">
        <v>605.6</v>
      </c>
      <c r="R374" s="1">
        <v>659.5</v>
      </c>
      <c r="S374" s="1">
        <v>714.1</v>
      </c>
      <c r="T374" s="1">
        <v>757.2</v>
      </c>
      <c r="U374" s="15">
        <v>1148.8</v>
      </c>
      <c r="V374" s="1">
        <v>983.9</v>
      </c>
      <c r="W374" s="1">
        <v>944.6</v>
      </c>
      <c r="X374" s="1">
        <v>944.6</v>
      </c>
      <c r="Z374" s="3">
        <f xml:space="preserve"> IFERROR(AVEDEV(Table1[[#This Row],[GP 2012]:[GP 2021]]) / Table1[[#This Row],[Avg GP]], "x")</f>
        <v>0.3107413010590015</v>
      </c>
      <c r="AA374" s="2">
        <f xml:space="preserve"> IFERROR(AVERAGE(Table1[[#This Row],[GP 2012]:[GP 2021]]), "x")</f>
        <v>694.05</v>
      </c>
      <c r="AB374" s="11">
        <f>Table1[Equity]/Table1[Market Capital]</f>
        <v>1.93731981981982</v>
      </c>
      <c r="AC374" s="15">
        <v>4907.8</v>
      </c>
      <c r="AD374" s="15">
        <v>10127</v>
      </c>
      <c r="AE374" s="15">
        <v>11446.2</v>
      </c>
      <c r="AF374" s="15">
        <v>13376.6</v>
      </c>
      <c r="AG374" s="15">
        <v>16783.599999999999</v>
      </c>
      <c r="AH374" s="15">
        <v>20539.400000000001</v>
      </c>
      <c r="AI374" s="15">
        <v>25057.9</v>
      </c>
      <c r="AJ374" s="15">
        <v>27851.7</v>
      </c>
      <c r="AK374" s="15">
        <v>30805.9</v>
      </c>
      <c r="AL374" s="15">
        <v>33232.199999999997</v>
      </c>
      <c r="AM374" s="15">
        <v>33232.199999999997</v>
      </c>
      <c r="AN374" s="15">
        <v>17203.400000000001</v>
      </c>
      <c r="AO374" s="3">
        <f xml:space="preserve"> IFERROR(Table1[[#This Row],[GP 2012]]/Table1[[#This Row],[Total Assets 2012]], "x")</f>
        <v>4.5682383145197437E-2</v>
      </c>
      <c r="AP374" s="3">
        <f xml:space="preserve"> IFERROR(Table1[[#This Row],[GP 2013]]/Table1[[#This Row],[Total Assets 2013]], "x")</f>
        <v>3.2438036930976598E-2</v>
      </c>
      <c r="AQ374" s="3">
        <f xml:space="preserve"> IFERROR(Table1[[#This Row],[GP 2014]]/Table1[[#This Row],[Total Assets 2014]], "x")</f>
        <v>5.0156383778022402E-2</v>
      </c>
      <c r="AR374" s="3">
        <f xml:space="preserve"> IFERROR(Table1[[#This Row],[GP 2015]]/Table1[[#This Row],[Total Assets 2015]], "x")</f>
        <v>4.5273088826757173E-2</v>
      </c>
      <c r="AS374" s="3">
        <f xml:space="preserve"> IFERROR(Table1[[#This Row],[GP 2016]]/Table1[[#This Row],[Total Assets 2016]], "x")</f>
        <v>3.9294311113229584E-2</v>
      </c>
      <c r="AT374" s="3">
        <f xml:space="preserve"> IFERROR(Table1[[#This Row],[GP 2017]]/Table1[[#This Row],[Total Assets 2017]], "x")</f>
        <v>3.476732523832244E-2</v>
      </c>
      <c r="AU374" s="3">
        <f xml:space="preserve"> IFERROR(Table1[[#This Row],[GP 2018]]/Table1[[#This Row],[Total Assets 2018]], "x")</f>
        <v>3.0218015077081481E-2</v>
      </c>
      <c r="AV374" s="3">
        <f xml:space="preserve"> IFERROR(Table1[[#This Row],[GP 2019]]/Table1[[#This Row],[Total Assets 2019]], "x")</f>
        <v>4.1247033394729939E-2</v>
      </c>
      <c r="AW374" s="3">
        <f xml:space="preserve"> IFERROR(Table1[[#This Row],[GP 2020]]/Table1[[#This Row],[Total Assets 2020]], "x")</f>
        <v>3.1938687069684703E-2</v>
      </c>
      <c r="AX374" s="3">
        <f xml:space="preserve"> IFERROR(Table1[[#This Row],[GP 2021]]/Table1[[#This Row],[Total Assets 2021]], "x")</f>
        <v>2.8424239141555483E-2</v>
      </c>
      <c r="AY374" s="3">
        <f xml:space="preserve"> IFERROR(Table1[[#This Row],[GP TTM]]/Table1[[#This Row],[Total Assets TTM]], "x")</f>
        <v>2.8424239141555483E-2</v>
      </c>
      <c r="BA374" s="3">
        <f xml:space="preserve"> IFERROR(ABS(Table1[[#This Row],[ROA 2013]]-Table1[[#This Row],[ROA 2012]]), "x")</f>
        <v>1.324434621422084E-2</v>
      </c>
      <c r="BB374" s="3">
        <f xml:space="preserve"> IFERROR(ABS(Table1[[#This Row],[ROA 2014]]-Table1[[#This Row],[ROA 2013]]), "x")</f>
        <v>1.7718346847045804E-2</v>
      </c>
      <c r="BC374" s="3">
        <f xml:space="preserve"> IFERROR(ABS(Table1[[#This Row],[ROA 2015]]-Table1[[#This Row],[ROA 2014]]), "x")</f>
        <v>4.8832949512652296E-3</v>
      </c>
      <c r="BD374" s="3">
        <f xml:space="preserve"> IFERROR(ABS(Table1[[#This Row],[ROA 2016]]-Table1[[#This Row],[ROA 2015]]), "x")</f>
        <v>5.9787777135275888E-3</v>
      </c>
      <c r="BE374" s="3">
        <f xml:space="preserve"> IFERROR(ABS(Table1[[#This Row],[ROA 2017]]-Table1[[#This Row],[ROA 2016]]), "x")</f>
        <v>4.526985874907144E-3</v>
      </c>
      <c r="BF374" s="3">
        <f xml:space="preserve"> IFERROR(ABS(Table1[[#This Row],[ROA 2018]]-Table1[[#This Row],[ROA 2017]]), "x")</f>
        <v>4.5493101612409589E-3</v>
      </c>
      <c r="BG374" s="3">
        <f xml:space="preserve"> IFERROR(ABS(Table1[[#This Row],[ROA 2019]]-Table1[[#This Row],[ROA 2018]]), "x")</f>
        <v>1.1029018317648458E-2</v>
      </c>
      <c r="BH374" s="3">
        <f xml:space="preserve"> IFERROR(ABS(Table1[[#This Row],[ROA 2020]]-Table1[[#This Row],[ROA 2019]]), "x")</f>
        <v>9.3083463250452358E-3</v>
      </c>
      <c r="BI374" s="3">
        <f xml:space="preserve"> IFERROR(ABS(Table1[[#This Row],[ROA 2021]]-Table1[[#This Row],[ROA 2020]]), "x")</f>
        <v>3.5144479281292197E-3</v>
      </c>
      <c r="BJ374" s="3">
        <f xml:space="preserve"> IFERROR(AVERAGE(Table1[[#This Row],[ROA 2013-2012]:[ROA 2021-2020]]), "x")</f>
        <v>8.3058749258922756E-3</v>
      </c>
      <c r="BK374" s="3">
        <f>IFERROR(AVERAGE(Table1[[#This Row],[ROA 2012]:[ROA 2021]]), "x")</f>
        <v>3.7943950371555728E-2</v>
      </c>
      <c r="BN374" s="1">
        <f>SUM(Table1[[#This Row],[B/M Rank]:[ROA Rank]])</f>
        <v>0</v>
      </c>
    </row>
    <row r="375" spans="1:66" x14ac:dyDescent="0.25">
      <c r="A375" s="1" t="s">
        <v>588</v>
      </c>
      <c r="B375" s="1" t="s">
        <v>589</v>
      </c>
      <c r="C375" s="1" t="s">
        <v>147</v>
      </c>
      <c r="D375" s="1" t="s">
        <v>116</v>
      </c>
      <c r="E375" s="1" t="s">
        <v>102</v>
      </c>
      <c r="F375" s="1">
        <v>9170</v>
      </c>
      <c r="G375" s="19"/>
      <c r="H375" s="19"/>
      <c r="I375" s="19"/>
      <c r="J375" s="19"/>
      <c r="K375" s="1"/>
      <c r="L375" s="19"/>
      <c r="M375" s="1">
        <v>2012</v>
      </c>
      <c r="N375" s="15">
        <v>2087.3000000000002</v>
      </c>
      <c r="O375" s="15">
        <v>2134.8000000000002</v>
      </c>
      <c r="P375" s="15">
        <v>2675.5</v>
      </c>
      <c r="Q375" s="15">
        <v>3065.1</v>
      </c>
      <c r="R375" s="15">
        <v>2927</v>
      </c>
      <c r="S375" s="15">
        <v>3109.7</v>
      </c>
      <c r="T375" s="15">
        <v>3281.2</v>
      </c>
      <c r="U375" s="15">
        <v>3480.4</v>
      </c>
      <c r="V375" s="15">
        <v>3167.3</v>
      </c>
      <c r="W375" s="15">
        <v>3360.4</v>
      </c>
      <c r="X375" s="15">
        <v>3324.3</v>
      </c>
      <c r="Z375" s="3">
        <f xml:space="preserve"> IFERROR(AVEDEV(Table1[[#This Row],[GP 2012]:[GP 2021]]) / Table1[[#This Row],[Avg GP]], "x")</f>
        <v>0.1291201043405818</v>
      </c>
      <c r="AA375" s="2">
        <f xml:space="preserve"> IFERROR(AVERAGE(Table1[[#This Row],[GP 2012]:[GP 2021]]), "x")</f>
        <v>2928.8700000000003</v>
      </c>
      <c r="AB375" s="11">
        <f>Table1[Equity]/Table1[Market Capital]</f>
        <v>0.28021810250817886</v>
      </c>
      <c r="AC375" s="15">
        <v>2615</v>
      </c>
      <c r="AD375" s="15">
        <v>2869.1</v>
      </c>
      <c r="AE375" s="15">
        <v>3543</v>
      </c>
      <c r="AF375" s="15">
        <v>4001.9</v>
      </c>
      <c r="AG375" s="15">
        <v>4604.2</v>
      </c>
      <c r="AH375" s="15">
        <v>5727.4</v>
      </c>
      <c r="AI375" s="15">
        <v>6262.2</v>
      </c>
      <c r="AJ375" s="15">
        <v>6846.8</v>
      </c>
      <c r="AK375" s="15">
        <v>7390</v>
      </c>
      <c r="AL375" s="15">
        <v>7199.2</v>
      </c>
      <c r="AM375" s="15">
        <v>7274.8</v>
      </c>
      <c r="AN375" s="15">
        <v>2569.6</v>
      </c>
      <c r="AO375" s="3">
        <f xml:space="preserve"> IFERROR(Table1[[#This Row],[GP 2012]]/Table1[[#This Row],[Total Assets 2012]], "x")</f>
        <v>0.79820267686424484</v>
      </c>
      <c r="AP375" s="3">
        <f xml:space="preserve"> IFERROR(Table1[[#This Row],[GP 2013]]/Table1[[#This Row],[Total Assets 2013]], "x")</f>
        <v>0.74406608344080039</v>
      </c>
      <c r="AQ375" s="3">
        <f xml:space="preserve"> IFERROR(Table1[[#This Row],[GP 2014]]/Table1[[#This Row],[Total Assets 2014]], "x")</f>
        <v>0.75515100197572682</v>
      </c>
      <c r="AR375" s="3">
        <f xml:space="preserve"> IFERROR(Table1[[#This Row],[GP 2015]]/Table1[[#This Row],[Total Assets 2015]], "x")</f>
        <v>0.76591119218371273</v>
      </c>
      <c r="AS375" s="3">
        <f xml:space="preserve"> IFERROR(Table1[[#This Row],[GP 2016]]/Table1[[#This Row],[Total Assets 2016]], "x")</f>
        <v>0.63572390426132663</v>
      </c>
      <c r="AT375" s="3">
        <f xml:space="preserve"> IFERROR(Table1[[#This Row],[GP 2017]]/Table1[[#This Row],[Total Assets 2017]], "x")</f>
        <v>0.54295142647623706</v>
      </c>
      <c r="AU375" s="3">
        <f xml:space="preserve"> IFERROR(Table1[[#This Row],[GP 2018]]/Table1[[#This Row],[Total Assets 2018]], "x")</f>
        <v>0.52396921209798475</v>
      </c>
      <c r="AV375" s="3">
        <f xml:space="preserve"> IFERROR(Table1[[#This Row],[GP 2019]]/Table1[[#This Row],[Total Assets 2019]], "x")</f>
        <v>0.50832505696091601</v>
      </c>
      <c r="AW375" s="3">
        <f xml:space="preserve"> IFERROR(Table1[[#This Row],[GP 2020]]/Table1[[#This Row],[Total Assets 2020]], "x")</f>
        <v>0.42859269282814616</v>
      </c>
      <c r="AX375" s="3">
        <f xml:space="preserve"> IFERROR(Table1[[#This Row],[GP 2021]]/Table1[[#This Row],[Total Assets 2021]], "x")</f>
        <v>0.46677408600955667</v>
      </c>
      <c r="AY375" s="3">
        <f xml:space="preserve"> IFERROR(Table1[[#This Row],[GP TTM]]/Table1[[#This Row],[Total Assets TTM]], "x")</f>
        <v>0.45696101611040857</v>
      </c>
      <c r="BA375" s="3">
        <f xml:space="preserve"> IFERROR(ABS(Table1[[#This Row],[ROA 2013]]-Table1[[#This Row],[ROA 2012]]), "x")</f>
        <v>5.4136593423444457E-2</v>
      </c>
      <c r="BB375" s="3">
        <f xml:space="preserve"> IFERROR(ABS(Table1[[#This Row],[ROA 2014]]-Table1[[#This Row],[ROA 2013]]), "x")</f>
        <v>1.1084918534926436E-2</v>
      </c>
      <c r="BC375" s="3">
        <f xml:space="preserve"> IFERROR(ABS(Table1[[#This Row],[ROA 2015]]-Table1[[#This Row],[ROA 2014]]), "x")</f>
        <v>1.0760190207985909E-2</v>
      </c>
      <c r="BD375" s="3">
        <f xml:space="preserve"> IFERROR(ABS(Table1[[#This Row],[ROA 2016]]-Table1[[#This Row],[ROA 2015]]), "x")</f>
        <v>0.1301872879223861</v>
      </c>
      <c r="BE375" s="3">
        <f xml:space="preserve"> IFERROR(ABS(Table1[[#This Row],[ROA 2017]]-Table1[[#This Row],[ROA 2016]]), "x")</f>
        <v>9.2772477785089569E-2</v>
      </c>
      <c r="BF375" s="3">
        <f xml:space="preserve"> IFERROR(ABS(Table1[[#This Row],[ROA 2018]]-Table1[[#This Row],[ROA 2017]]), "x")</f>
        <v>1.8982214378252316E-2</v>
      </c>
      <c r="BG375" s="3">
        <f xml:space="preserve"> IFERROR(ABS(Table1[[#This Row],[ROA 2019]]-Table1[[#This Row],[ROA 2018]]), "x")</f>
        <v>1.5644155137068738E-2</v>
      </c>
      <c r="BH375" s="3">
        <f xml:space="preserve"> IFERROR(ABS(Table1[[#This Row],[ROA 2020]]-Table1[[#This Row],[ROA 2019]]), "x")</f>
        <v>7.9732364132769851E-2</v>
      </c>
      <c r="BI375" s="3">
        <f xml:space="preserve"> IFERROR(ABS(Table1[[#This Row],[ROA 2021]]-Table1[[#This Row],[ROA 2020]]), "x")</f>
        <v>3.8181393181410506E-2</v>
      </c>
      <c r="BJ375" s="3">
        <f xml:space="preserve"> IFERROR(AVERAGE(Table1[[#This Row],[ROA 2013-2012]:[ROA 2021-2020]]), "x")</f>
        <v>5.0164621633703763E-2</v>
      </c>
      <c r="BK375" s="3">
        <f>IFERROR(AVERAGE(Table1[[#This Row],[ROA 2012]:[ROA 2021]]), "x")</f>
        <v>0.61696673330986518</v>
      </c>
      <c r="BN375" s="1">
        <f>SUM(Table1[[#This Row],[B/M Rank]:[ROA Rank]])</f>
        <v>0</v>
      </c>
    </row>
    <row r="376" spans="1:66" x14ac:dyDescent="0.25">
      <c r="A376" s="1" t="s">
        <v>590</v>
      </c>
      <c r="B376" s="1" t="s">
        <v>591</v>
      </c>
      <c r="C376" s="1" t="s">
        <v>1051</v>
      </c>
      <c r="D376" s="1" t="s">
        <v>101</v>
      </c>
      <c r="E376" s="1" t="s">
        <v>102</v>
      </c>
      <c r="F376" s="1">
        <v>9190</v>
      </c>
      <c r="G376" s="19"/>
      <c r="H376" s="19"/>
      <c r="I376" s="19"/>
      <c r="J376" s="19"/>
      <c r="K376" s="1"/>
      <c r="L376" s="19"/>
      <c r="M376" s="1">
        <v>2012</v>
      </c>
      <c r="N376" s="15">
        <v>8191.2</v>
      </c>
      <c r="O376" s="15">
        <v>7104.6</v>
      </c>
      <c r="P376" s="15">
        <v>7381.3</v>
      </c>
      <c r="Q376" s="15">
        <v>8077.6</v>
      </c>
      <c r="R376" s="15">
        <v>9304.9</v>
      </c>
      <c r="S376" s="15">
        <v>10607.2</v>
      </c>
      <c r="T376" s="15">
        <v>10718</v>
      </c>
      <c r="U376" s="15">
        <v>11394.4</v>
      </c>
      <c r="V376" s="15">
        <v>11123.4</v>
      </c>
      <c r="W376" s="15">
        <v>11548.4</v>
      </c>
      <c r="X376" s="15">
        <v>11548.4</v>
      </c>
      <c r="Z376" s="3">
        <f xml:space="preserve"> IFERROR(AVEDEV(Table1[[#This Row],[GP 2012]:[GP 2021]]) / Table1[[#This Row],[Avg GP]], "x")</f>
        <v>0.16062482320771915</v>
      </c>
      <c r="AA376" s="2">
        <f xml:space="preserve"> IFERROR(AVERAGE(Table1[[#This Row],[GP 2012]:[GP 2021]]), "x")</f>
        <v>9545.0999999999985</v>
      </c>
      <c r="AB376" s="11">
        <f>Table1[Equity]/Table1[Market Capital]</f>
        <v>1.8127856365614798</v>
      </c>
      <c r="AC376" s="15">
        <v>28007.8</v>
      </c>
      <c r="AD376" s="15">
        <v>26276.2</v>
      </c>
      <c r="AE376" s="15">
        <v>28132.6</v>
      </c>
      <c r="AF376" s="15">
        <v>28374.400000000001</v>
      </c>
      <c r="AG376" s="15">
        <v>37119.699999999997</v>
      </c>
      <c r="AH376" s="15">
        <v>34558</v>
      </c>
      <c r="AI376" s="15">
        <v>35783.300000000003</v>
      </c>
      <c r="AJ376" s="15">
        <v>38588.699999999997</v>
      </c>
      <c r="AK376" s="15">
        <v>32335.3</v>
      </c>
      <c r="AL376" s="15">
        <v>33710.9</v>
      </c>
      <c r="AM376" s="15">
        <v>33710.9</v>
      </c>
      <c r="AN376" s="15">
        <v>16659.5</v>
      </c>
      <c r="AO376" s="3">
        <f xml:space="preserve"> IFERROR(Table1[[#This Row],[GP 2012]]/Table1[[#This Row],[Total Assets 2012]], "x")</f>
        <v>0.2924613857568249</v>
      </c>
      <c r="AP376" s="3">
        <f xml:space="preserve"> IFERROR(Table1[[#This Row],[GP 2013]]/Table1[[#This Row],[Total Assets 2013]], "x")</f>
        <v>0.27038156202190577</v>
      </c>
      <c r="AQ376" s="3">
        <f xml:space="preserve"> IFERROR(Table1[[#This Row],[GP 2014]]/Table1[[#This Row],[Total Assets 2014]], "x")</f>
        <v>0.26237532257949853</v>
      </c>
      <c r="AR376" s="3">
        <f xml:space="preserve"> IFERROR(Table1[[#This Row],[GP 2015]]/Table1[[#This Row],[Total Assets 2015]], "x")</f>
        <v>0.28467914740047368</v>
      </c>
      <c r="AS376" s="3">
        <f xml:space="preserve"> IFERROR(Table1[[#This Row],[GP 2016]]/Table1[[#This Row],[Total Assets 2016]], "x")</f>
        <v>0.25067282332561958</v>
      </c>
      <c r="AT376" s="3">
        <f xml:space="preserve"> IFERROR(Table1[[#This Row],[GP 2017]]/Table1[[#This Row],[Total Assets 2017]], "x")</f>
        <v>0.30693905897332024</v>
      </c>
      <c r="AU376" s="3">
        <f xml:space="preserve"> IFERROR(Table1[[#This Row],[GP 2018]]/Table1[[#This Row],[Total Assets 2018]], "x")</f>
        <v>0.29952519750833489</v>
      </c>
      <c r="AV376" s="3">
        <f xml:space="preserve"> IFERROR(Table1[[#This Row],[GP 2019]]/Table1[[#This Row],[Total Assets 2019]], "x")</f>
        <v>0.29527815137592095</v>
      </c>
      <c r="AW376" s="3">
        <f xml:space="preserve"> IFERROR(Table1[[#This Row],[GP 2020]]/Table1[[#This Row],[Total Assets 2020]], "x")</f>
        <v>0.34400175659418653</v>
      </c>
      <c r="AX376" s="3">
        <f xml:space="preserve"> IFERROR(Table1[[#This Row],[GP 2021]]/Table1[[#This Row],[Total Assets 2021]], "x")</f>
        <v>0.34257169046213537</v>
      </c>
      <c r="AY376" s="3">
        <f xml:space="preserve"> IFERROR(Table1[[#This Row],[GP TTM]]/Table1[[#This Row],[Total Assets TTM]], "x")</f>
        <v>0.34257169046213537</v>
      </c>
      <c r="BA376" s="3">
        <f xml:space="preserve"> IFERROR(ABS(Table1[[#This Row],[ROA 2013]]-Table1[[#This Row],[ROA 2012]]), "x")</f>
        <v>2.2079823734919124E-2</v>
      </c>
      <c r="BB376" s="3">
        <f xml:space="preserve"> IFERROR(ABS(Table1[[#This Row],[ROA 2014]]-Table1[[#This Row],[ROA 2013]]), "x")</f>
        <v>8.0062394424072481E-3</v>
      </c>
      <c r="BC376" s="3">
        <f xml:space="preserve"> IFERROR(ABS(Table1[[#This Row],[ROA 2015]]-Table1[[#This Row],[ROA 2014]]), "x")</f>
        <v>2.2303824820975149E-2</v>
      </c>
      <c r="BD376" s="3">
        <f xml:space="preserve"> IFERROR(ABS(Table1[[#This Row],[ROA 2016]]-Table1[[#This Row],[ROA 2015]]), "x")</f>
        <v>3.40063240748541E-2</v>
      </c>
      <c r="BE376" s="3">
        <f xml:space="preserve"> IFERROR(ABS(Table1[[#This Row],[ROA 2017]]-Table1[[#This Row],[ROA 2016]]), "x")</f>
        <v>5.6266235647700669E-2</v>
      </c>
      <c r="BF376" s="3">
        <f xml:space="preserve"> IFERROR(ABS(Table1[[#This Row],[ROA 2018]]-Table1[[#This Row],[ROA 2017]]), "x")</f>
        <v>7.4138614649853496E-3</v>
      </c>
      <c r="BG376" s="3">
        <f xml:space="preserve"> IFERROR(ABS(Table1[[#This Row],[ROA 2019]]-Table1[[#This Row],[ROA 2018]]), "x")</f>
        <v>4.2470461324139452E-3</v>
      </c>
      <c r="BH376" s="3">
        <f xml:space="preserve"> IFERROR(ABS(Table1[[#This Row],[ROA 2020]]-Table1[[#This Row],[ROA 2019]]), "x")</f>
        <v>4.8723605218265575E-2</v>
      </c>
      <c r="BI376" s="3">
        <f xml:space="preserve"> IFERROR(ABS(Table1[[#This Row],[ROA 2021]]-Table1[[#This Row],[ROA 2020]]), "x")</f>
        <v>1.4300661320511554E-3</v>
      </c>
      <c r="BJ376" s="3">
        <f xml:space="preserve"> IFERROR(AVERAGE(Table1[[#This Row],[ROA 2013-2012]:[ROA 2021-2020]]), "x")</f>
        <v>2.2719669629841368E-2</v>
      </c>
      <c r="BK376" s="3">
        <f>IFERROR(AVERAGE(Table1[[#This Row],[ROA 2012]:[ROA 2021]]), "x")</f>
        <v>0.29488860959982205</v>
      </c>
      <c r="BN376" s="1">
        <f>SUM(Table1[[#This Row],[B/M Rank]:[ROA Rank]])</f>
        <v>0</v>
      </c>
    </row>
    <row r="377" spans="1:66" x14ac:dyDescent="0.25">
      <c r="A377" s="1" t="s">
        <v>592</v>
      </c>
      <c r="B377" s="1" t="s">
        <v>593</v>
      </c>
      <c r="C377" s="1" t="s">
        <v>194</v>
      </c>
      <c r="D377" s="1" t="s">
        <v>103</v>
      </c>
      <c r="E377" s="1" t="s">
        <v>102</v>
      </c>
      <c r="F377" s="1">
        <v>9210</v>
      </c>
      <c r="G377" s="19"/>
      <c r="H377" s="19"/>
      <c r="I377" s="19"/>
      <c r="J377" s="19"/>
      <c r="K377" s="1"/>
      <c r="L377" s="19"/>
      <c r="M377" s="1">
        <v>2012</v>
      </c>
      <c r="N377" s="15">
        <v>4238</v>
      </c>
      <c r="O377" s="15">
        <v>3951</v>
      </c>
      <c r="P377" s="15">
        <v>4006</v>
      </c>
      <c r="Q377" s="15">
        <v>4386</v>
      </c>
      <c r="R377" s="15">
        <v>4482</v>
      </c>
      <c r="S377" s="15">
        <v>4070</v>
      </c>
      <c r="T377" s="15">
        <v>4396</v>
      </c>
      <c r="U377" s="15">
        <v>4934</v>
      </c>
      <c r="V377" s="15">
        <v>3724</v>
      </c>
      <c r="W377" s="15">
        <v>5114</v>
      </c>
      <c r="X377" s="15">
        <v>5094</v>
      </c>
      <c r="Z377" s="3">
        <f xml:space="preserve"> IFERROR(AVEDEV(Table1[[#This Row],[GP 2012]:[GP 2021]]) / Table1[[#This Row],[Avg GP]], "x")</f>
        <v>7.6741876631024677E-2</v>
      </c>
      <c r="AA377" s="2">
        <f xml:space="preserve"> IFERROR(AVERAGE(Table1[[#This Row],[GP 2012]:[GP 2021]]), "x")</f>
        <v>4330.1000000000004</v>
      </c>
      <c r="AB377" s="11">
        <f>Table1[Equity]/Table1[Market Capital]</f>
        <v>1.7685124864277959</v>
      </c>
      <c r="AC377" s="15">
        <v>130350</v>
      </c>
      <c r="AD377" s="15">
        <v>132793</v>
      </c>
      <c r="AE377" s="15">
        <v>147298</v>
      </c>
      <c r="AF377" s="15">
        <v>152760</v>
      </c>
      <c r="AG377" s="15">
        <v>156626</v>
      </c>
      <c r="AH377" s="15">
        <v>158397</v>
      </c>
      <c r="AI377" s="15">
        <v>162188</v>
      </c>
      <c r="AJ377" s="15">
        <v>177594</v>
      </c>
      <c r="AK377" s="15">
        <v>181035</v>
      </c>
      <c r="AL377" s="15">
        <v>197524</v>
      </c>
      <c r="AM377" s="15">
        <v>200434</v>
      </c>
      <c r="AN377" s="15">
        <v>16288</v>
      </c>
      <c r="AO377" s="3">
        <f xml:space="preserve"> IFERROR(Table1[[#This Row],[GP 2012]]/Table1[[#This Row],[Total Assets 2012]], "x")</f>
        <v>3.2512466436517069E-2</v>
      </c>
      <c r="AP377" s="3">
        <f xml:space="preserve"> IFERROR(Table1[[#This Row],[GP 2013]]/Table1[[#This Row],[Total Assets 2013]], "x")</f>
        <v>2.9753074333737473E-2</v>
      </c>
      <c r="AQ377" s="3">
        <f xml:space="preserve"> IFERROR(Table1[[#This Row],[GP 2014]]/Table1[[#This Row],[Total Assets 2014]], "x")</f>
        <v>2.7196567502613751E-2</v>
      </c>
      <c r="AR377" s="3">
        <f xml:space="preserve"> IFERROR(Table1[[#This Row],[GP 2015]]/Table1[[#This Row],[Total Assets 2015]], "x")</f>
        <v>2.8711704634721131E-2</v>
      </c>
      <c r="AS377" s="3">
        <f xml:space="preserve"> IFERROR(Table1[[#This Row],[GP 2016]]/Table1[[#This Row],[Total Assets 2016]], "x")</f>
        <v>2.8615938605340108E-2</v>
      </c>
      <c r="AT377" s="3">
        <f xml:space="preserve"> IFERROR(Table1[[#This Row],[GP 2017]]/Table1[[#This Row],[Total Assets 2017]], "x")</f>
        <v>2.569493109086662E-2</v>
      </c>
      <c r="AU377" s="3">
        <f xml:space="preserve"> IFERROR(Table1[[#This Row],[GP 2018]]/Table1[[#This Row],[Total Assets 2018]], "x")</f>
        <v>2.7104348040545539E-2</v>
      </c>
      <c r="AV377" s="3">
        <f xml:space="preserve"> IFERROR(Table1[[#This Row],[GP 2019]]/Table1[[#This Row],[Total Assets 2019]], "x")</f>
        <v>2.7782470128495333E-2</v>
      </c>
      <c r="AW377" s="3">
        <f xml:space="preserve"> IFERROR(Table1[[#This Row],[GP 2020]]/Table1[[#This Row],[Total Assets 2020]], "x")</f>
        <v>2.0570607893501257E-2</v>
      </c>
      <c r="AX377" s="3">
        <f xml:space="preserve"> IFERROR(Table1[[#This Row],[GP 2021]]/Table1[[#This Row],[Total Assets 2021]], "x")</f>
        <v>2.5890524695733177E-2</v>
      </c>
      <c r="AY377" s="3">
        <f xml:space="preserve"> IFERROR(Table1[[#This Row],[GP TTM]]/Table1[[#This Row],[Total Assets TTM]], "x")</f>
        <v>2.5414849775986108E-2</v>
      </c>
      <c r="BA377" s="3">
        <f xml:space="preserve"> IFERROR(ABS(Table1[[#This Row],[ROA 2013]]-Table1[[#This Row],[ROA 2012]]), "x")</f>
        <v>2.7593921027795967E-3</v>
      </c>
      <c r="BB377" s="3">
        <f xml:space="preserve"> IFERROR(ABS(Table1[[#This Row],[ROA 2014]]-Table1[[#This Row],[ROA 2013]]), "x")</f>
        <v>2.556506831123722E-3</v>
      </c>
      <c r="BC377" s="3">
        <f xml:space="preserve"> IFERROR(ABS(Table1[[#This Row],[ROA 2015]]-Table1[[#This Row],[ROA 2014]]), "x")</f>
        <v>1.5151371321073803E-3</v>
      </c>
      <c r="BD377" s="3">
        <f xml:space="preserve"> IFERROR(ABS(Table1[[#This Row],[ROA 2016]]-Table1[[#This Row],[ROA 2015]]), "x")</f>
        <v>9.5766029381022522E-5</v>
      </c>
      <c r="BE377" s="3">
        <f xml:space="preserve"> IFERROR(ABS(Table1[[#This Row],[ROA 2017]]-Table1[[#This Row],[ROA 2016]]), "x")</f>
        <v>2.9210075144734879E-3</v>
      </c>
      <c r="BF377" s="3">
        <f xml:space="preserve"> IFERROR(ABS(Table1[[#This Row],[ROA 2018]]-Table1[[#This Row],[ROA 2017]]), "x")</f>
        <v>1.409416949678919E-3</v>
      </c>
      <c r="BG377" s="3">
        <f xml:space="preserve"> IFERROR(ABS(Table1[[#This Row],[ROA 2019]]-Table1[[#This Row],[ROA 2018]]), "x")</f>
        <v>6.7812208794979303E-4</v>
      </c>
      <c r="BH377" s="3">
        <f xml:space="preserve"> IFERROR(ABS(Table1[[#This Row],[ROA 2020]]-Table1[[#This Row],[ROA 2019]]), "x")</f>
        <v>7.2118622349940757E-3</v>
      </c>
      <c r="BI377" s="3">
        <f xml:space="preserve"> IFERROR(ABS(Table1[[#This Row],[ROA 2021]]-Table1[[#This Row],[ROA 2020]]), "x")</f>
        <v>5.3199168022319207E-3</v>
      </c>
      <c r="BJ377" s="3">
        <f xml:space="preserve"> IFERROR(AVERAGE(Table1[[#This Row],[ROA 2013-2012]:[ROA 2021-2020]]), "x")</f>
        <v>2.7185697427466577E-3</v>
      </c>
      <c r="BK377" s="3">
        <f>IFERROR(AVERAGE(Table1[[#This Row],[ROA 2012]:[ROA 2021]]), "x")</f>
        <v>2.7383263336207147E-2</v>
      </c>
      <c r="BN377" s="1">
        <f>SUM(Table1[[#This Row],[B/M Rank]:[ROA Rank]])</f>
        <v>0</v>
      </c>
    </row>
    <row r="378" spans="1:66" x14ac:dyDescent="0.25">
      <c r="A378" s="1" t="s">
        <v>594</v>
      </c>
      <c r="B378" s="1" t="s">
        <v>595</v>
      </c>
      <c r="C378" s="1" t="s">
        <v>240</v>
      </c>
      <c r="D378" s="1" t="s">
        <v>116</v>
      </c>
      <c r="E378" s="1" t="s">
        <v>102</v>
      </c>
      <c r="F378" s="1">
        <v>9240</v>
      </c>
      <c r="G378" s="19"/>
      <c r="H378" s="19"/>
      <c r="I378" s="19"/>
      <c r="J378" s="19"/>
      <c r="K378" s="1"/>
      <c r="L378" s="19"/>
      <c r="M378" s="1">
        <v>2012</v>
      </c>
      <c r="N378" s="1">
        <v>628</v>
      </c>
      <c r="O378" s="1">
        <v>577.6</v>
      </c>
      <c r="P378" s="1">
        <v>576.70000000000005</v>
      </c>
      <c r="Q378" s="1">
        <v>635</v>
      </c>
      <c r="R378" s="1">
        <v>708.1</v>
      </c>
      <c r="S378" s="1">
        <v>710.9</v>
      </c>
      <c r="T378" s="1">
        <v>851.3</v>
      </c>
      <c r="U378" s="1">
        <v>952</v>
      </c>
      <c r="V378" s="1">
        <v>625</v>
      </c>
      <c r="W378" s="1">
        <v>691</v>
      </c>
      <c r="X378" s="1">
        <v>710</v>
      </c>
      <c r="Z378" s="3">
        <f xml:space="preserve"> IFERROR(AVEDEV(Table1[[#This Row],[GP 2012]:[GP 2021]]) / Table1[[#This Row],[Avg GP]], "x")</f>
        <v>0.12653401575708781</v>
      </c>
      <c r="AA378" s="2">
        <f xml:space="preserve"> IFERROR(AVERAGE(Table1[[#This Row],[GP 2012]:[GP 2021]]), "x")</f>
        <v>695.56000000000006</v>
      </c>
      <c r="AB378" s="11">
        <f>Table1[Equity]/Table1[Market Capital]</f>
        <v>0.30335497835497838</v>
      </c>
      <c r="AC378" s="15">
        <v>4266.7</v>
      </c>
      <c r="AD378" s="15">
        <v>4457.8</v>
      </c>
      <c r="AE378" s="15">
        <v>4806.3</v>
      </c>
      <c r="AF378" s="15">
        <v>5188.3</v>
      </c>
      <c r="AG378" s="15">
        <v>5844.6</v>
      </c>
      <c r="AH378" s="15">
        <v>6225.2</v>
      </c>
      <c r="AI378" s="15">
        <v>6850.8</v>
      </c>
      <c r="AJ378" s="15">
        <v>7765</v>
      </c>
      <c r="AK378" s="15">
        <v>8104</v>
      </c>
      <c r="AL378" s="15">
        <v>8304</v>
      </c>
      <c r="AM378" s="15">
        <v>8487</v>
      </c>
      <c r="AN378" s="15">
        <v>2803</v>
      </c>
      <c r="AO378" s="3">
        <f xml:space="preserve"> IFERROR(Table1[[#This Row],[GP 2012]]/Table1[[#This Row],[Total Assets 2012]], "x")</f>
        <v>0.1471863501066398</v>
      </c>
      <c r="AP378" s="3">
        <f xml:space="preserve"> IFERROR(Table1[[#This Row],[GP 2013]]/Table1[[#This Row],[Total Assets 2013]], "x")</f>
        <v>0.1295706402261205</v>
      </c>
      <c r="AQ378" s="3">
        <f xml:space="preserve"> IFERROR(Table1[[#This Row],[GP 2014]]/Table1[[#This Row],[Total Assets 2014]], "x")</f>
        <v>0.11998834862576202</v>
      </c>
      <c r="AR378" s="3">
        <f xml:space="preserve"> IFERROR(Table1[[#This Row],[GP 2015]]/Table1[[#This Row],[Total Assets 2015]], "x")</f>
        <v>0.12239076383401114</v>
      </c>
      <c r="AS378" s="3">
        <f xml:space="preserve"> IFERROR(Table1[[#This Row],[GP 2016]]/Table1[[#This Row],[Total Assets 2016]], "x")</f>
        <v>0.12115457003045546</v>
      </c>
      <c r="AT378" s="3">
        <f xml:space="preserve"> IFERROR(Table1[[#This Row],[GP 2017]]/Table1[[#This Row],[Total Assets 2017]], "x")</f>
        <v>0.11419713422861916</v>
      </c>
      <c r="AU378" s="3">
        <f xml:space="preserve"> IFERROR(Table1[[#This Row],[GP 2018]]/Table1[[#This Row],[Total Assets 2018]], "x")</f>
        <v>0.12426285981199275</v>
      </c>
      <c r="AV378" s="3">
        <f xml:space="preserve"> IFERROR(Table1[[#This Row],[GP 2019]]/Table1[[#This Row],[Total Assets 2019]], "x")</f>
        <v>0.12260141661300708</v>
      </c>
      <c r="AW378" s="3">
        <f xml:space="preserve"> IFERROR(Table1[[#This Row],[GP 2020]]/Table1[[#This Row],[Total Assets 2020]], "x")</f>
        <v>7.7122408687068114E-2</v>
      </c>
      <c r="AX378" s="3">
        <f xml:space="preserve"> IFERROR(Table1[[#This Row],[GP 2021]]/Table1[[#This Row],[Total Assets 2021]], "x")</f>
        <v>8.3212909441233135E-2</v>
      </c>
      <c r="AY378" s="3">
        <f xml:space="preserve"> IFERROR(Table1[[#This Row],[GP TTM]]/Table1[[#This Row],[Total Assets TTM]], "x")</f>
        <v>8.3657358312713564E-2</v>
      </c>
      <c r="BA378" s="3">
        <f xml:space="preserve"> IFERROR(ABS(Table1[[#This Row],[ROA 2013]]-Table1[[#This Row],[ROA 2012]]), "x")</f>
        <v>1.7615709880519304E-2</v>
      </c>
      <c r="BB378" s="3">
        <f xml:space="preserve"> IFERROR(ABS(Table1[[#This Row],[ROA 2014]]-Table1[[#This Row],[ROA 2013]]), "x")</f>
        <v>9.5822916003584779E-3</v>
      </c>
      <c r="BC378" s="3">
        <f xml:space="preserve"> IFERROR(ABS(Table1[[#This Row],[ROA 2015]]-Table1[[#This Row],[ROA 2014]]), "x")</f>
        <v>2.4024152082491174E-3</v>
      </c>
      <c r="BD378" s="3">
        <f xml:space="preserve"> IFERROR(ABS(Table1[[#This Row],[ROA 2016]]-Table1[[#This Row],[ROA 2015]]), "x")</f>
        <v>1.2361938035556769E-3</v>
      </c>
      <c r="BE378" s="3">
        <f xml:space="preserve"> IFERROR(ABS(Table1[[#This Row],[ROA 2017]]-Table1[[#This Row],[ROA 2016]]), "x")</f>
        <v>6.9574358018363036E-3</v>
      </c>
      <c r="BF378" s="3">
        <f xml:space="preserve"> IFERROR(ABS(Table1[[#This Row],[ROA 2018]]-Table1[[#This Row],[ROA 2017]]), "x")</f>
        <v>1.0065725583373597E-2</v>
      </c>
      <c r="BG378" s="3">
        <f xml:space="preserve"> IFERROR(ABS(Table1[[#This Row],[ROA 2019]]-Table1[[#This Row],[ROA 2018]]), "x")</f>
        <v>1.6614431989856737E-3</v>
      </c>
      <c r="BH378" s="3">
        <f xml:space="preserve"> IFERROR(ABS(Table1[[#This Row],[ROA 2020]]-Table1[[#This Row],[ROA 2019]]), "x")</f>
        <v>4.5479007925938966E-2</v>
      </c>
      <c r="BI378" s="3">
        <f xml:space="preserve"> IFERROR(ABS(Table1[[#This Row],[ROA 2021]]-Table1[[#This Row],[ROA 2020]]), "x")</f>
        <v>6.0905007541650208E-3</v>
      </c>
      <c r="BJ378" s="3">
        <f xml:space="preserve"> IFERROR(AVERAGE(Table1[[#This Row],[ROA 2013-2012]:[ROA 2021-2020]]), "x")</f>
        <v>1.1232302639664682E-2</v>
      </c>
      <c r="BK378" s="3">
        <f>IFERROR(AVERAGE(Table1[[#This Row],[ROA 2012]:[ROA 2021]]), "x")</f>
        <v>0.11616874016049092</v>
      </c>
      <c r="BN378" s="1">
        <f>SUM(Table1[[#This Row],[B/M Rank]:[ROA Rank]])</f>
        <v>0</v>
      </c>
    </row>
    <row r="379" spans="1:66" x14ac:dyDescent="0.25">
      <c r="A379" s="1" t="s">
        <v>596</v>
      </c>
      <c r="B379" s="1" t="s">
        <v>597</v>
      </c>
      <c r="C379" s="1" t="s">
        <v>374</v>
      </c>
      <c r="D379" s="1" t="s">
        <v>106</v>
      </c>
      <c r="E379" s="1" t="s">
        <v>102</v>
      </c>
      <c r="F379" s="1">
        <v>9560</v>
      </c>
      <c r="G379" s="19"/>
      <c r="H379" s="19"/>
      <c r="I379" s="19"/>
      <c r="J379" s="19"/>
      <c r="K379" s="1"/>
      <c r="L379" s="19"/>
      <c r="M379" s="1">
        <v>2012</v>
      </c>
      <c r="N379" s="15">
        <v>1579</v>
      </c>
      <c r="O379" s="15">
        <v>1387.5</v>
      </c>
      <c r="P379" s="15">
        <v>1385.3</v>
      </c>
      <c r="Q379" s="15">
        <v>1540.2</v>
      </c>
      <c r="R379" s="15">
        <v>1656.4</v>
      </c>
      <c r="S379" s="15">
        <v>1954.4</v>
      </c>
      <c r="T379" s="15">
        <v>2249.3000000000002</v>
      </c>
      <c r="U379" s="15">
        <v>2686.4</v>
      </c>
      <c r="V379" s="15">
        <v>2458</v>
      </c>
      <c r="W379" s="15">
        <v>3257.8</v>
      </c>
      <c r="X379" s="15">
        <v>3409.1</v>
      </c>
      <c r="Z379" s="3">
        <f xml:space="preserve"> IFERROR(AVEDEV(Table1[[#This Row],[GP 2012]:[GP 2021]]) / Table1[[#This Row],[Avg GP]], "x")</f>
        <v>0.25699528140396838</v>
      </c>
      <c r="AA379" s="2">
        <f xml:space="preserve"> IFERROR(AVERAGE(Table1[[#This Row],[GP 2012]:[GP 2021]]), "x")</f>
        <v>2015.4299999999998</v>
      </c>
      <c r="AB379" s="11">
        <f>Table1[Equity]/Table1[Market Capital]</f>
        <v>0.25422594142259414</v>
      </c>
      <c r="AC379" s="15">
        <v>2530.3000000000002</v>
      </c>
      <c r="AD379" s="15">
        <v>2308.5</v>
      </c>
      <c r="AE379" s="15">
        <v>2549.9</v>
      </c>
      <c r="AF379" s="15">
        <v>2620.3000000000002</v>
      </c>
      <c r="AG379" s="15">
        <v>2765.1</v>
      </c>
      <c r="AH379" s="15">
        <v>2853.8</v>
      </c>
      <c r="AI379" s="15">
        <v>3207.2</v>
      </c>
      <c r="AJ379" s="15">
        <v>4378.2</v>
      </c>
      <c r="AK379" s="15">
        <v>4684.1000000000004</v>
      </c>
      <c r="AL379" s="15">
        <v>5728.3</v>
      </c>
      <c r="AM379" s="15">
        <v>5953.6</v>
      </c>
      <c r="AN379" s="15">
        <v>2430.4</v>
      </c>
      <c r="AO379" s="3">
        <f xml:space="preserve"> IFERROR(Table1[[#This Row],[GP 2012]]/Table1[[#This Row],[Total Assets 2012]], "x")</f>
        <v>0.62403667549302455</v>
      </c>
      <c r="AP379" s="3">
        <f xml:space="preserve"> IFERROR(Table1[[#This Row],[GP 2013]]/Table1[[#This Row],[Total Assets 2013]], "x")</f>
        <v>0.60103963612735545</v>
      </c>
      <c r="AQ379" s="3">
        <f xml:space="preserve"> IFERROR(Table1[[#This Row],[GP 2014]]/Table1[[#This Row],[Total Assets 2014]], "x")</f>
        <v>0.54327620691007483</v>
      </c>
      <c r="AR379" s="3">
        <f xml:space="preserve"> IFERROR(Table1[[#This Row],[GP 2015]]/Table1[[#This Row],[Total Assets 2015]], "x")</f>
        <v>0.58779529061557834</v>
      </c>
      <c r="AS379" s="3">
        <f xml:space="preserve"> IFERROR(Table1[[#This Row],[GP 2016]]/Table1[[#This Row],[Total Assets 2016]], "x")</f>
        <v>0.5990380094752451</v>
      </c>
      <c r="AT379" s="3">
        <f xml:space="preserve"> IFERROR(Table1[[#This Row],[GP 2017]]/Table1[[#This Row],[Total Assets 2017]], "x")</f>
        <v>0.68484126427920666</v>
      </c>
      <c r="AU379" s="3">
        <f xml:space="preserve"> IFERROR(Table1[[#This Row],[GP 2018]]/Table1[[#This Row],[Total Assets 2018]], "x")</f>
        <v>0.70132826141182347</v>
      </c>
      <c r="AV379" s="3">
        <f xml:space="preserve"> IFERROR(Table1[[#This Row],[GP 2019]]/Table1[[#This Row],[Total Assets 2019]], "x")</f>
        <v>0.61358549175460242</v>
      </c>
      <c r="AW379" s="3">
        <f xml:space="preserve"> IFERROR(Table1[[#This Row],[GP 2020]]/Table1[[#This Row],[Total Assets 2020]], "x")</f>
        <v>0.52475395486859799</v>
      </c>
      <c r="AX379" s="3">
        <f xml:space="preserve"> IFERROR(Table1[[#This Row],[GP 2021]]/Table1[[#This Row],[Total Assets 2021]], "x")</f>
        <v>0.56872021367595971</v>
      </c>
      <c r="AY379" s="3">
        <f xml:space="preserve"> IFERROR(Table1[[#This Row],[GP TTM]]/Table1[[#This Row],[Total Assets TTM]], "x")</f>
        <v>0.57261152915882818</v>
      </c>
      <c r="BA379" s="3">
        <f xml:space="preserve"> IFERROR(ABS(Table1[[#This Row],[ROA 2013]]-Table1[[#This Row],[ROA 2012]]), "x")</f>
        <v>2.2997039365669103E-2</v>
      </c>
      <c r="BB379" s="3">
        <f xml:space="preserve"> IFERROR(ABS(Table1[[#This Row],[ROA 2014]]-Table1[[#This Row],[ROA 2013]]), "x")</f>
        <v>5.7763429217280615E-2</v>
      </c>
      <c r="BC379" s="3">
        <f xml:space="preserve"> IFERROR(ABS(Table1[[#This Row],[ROA 2015]]-Table1[[#This Row],[ROA 2014]]), "x")</f>
        <v>4.4519083705503504E-2</v>
      </c>
      <c r="BD379" s="3">
        <f xml:space="preserve"> IFERROR(ABS(Table1[[#This Row],[ROA 2016]]-Table1[[#This Row],[ROA 2015]]), "x")</f>
        <v>1.1242718859666767E-2</v>
      </c>
      <c r="BE379" s="3">
        <f xml:space="preserve"> IFERROR(ABS(Table1[[#This Row],[ROA 2017]]-Table1[[#This Row],[ROA 2016]]), "x")</f>
        <v>8.5803254803961559E-2</v>
      </c>
      <c r="BF379" s="3">
        <f xml:space="preserve"> IFERROR(ABS(Table1[[#This Row],[ROA 2018]]-Table1[[#This Row],[ROA 2017]]), "x")</f>
        <v>1.648699713261681E-2</v>
      </c>
      <c r="BG379" s="3">
        <f xml:space="preserve"> IFERROR(ABS(Table1[[#This Row],[ROA 2019]]-Table1[[#This Row],[ROA 2018]]), "x")</f>
        <v>8.7742769657221054E-2</v>
      </c>
      <c r="BH379" s="3">
        <f xml:space="preserve"> IFERROR(ABS(Table1[[#This Row],[ROA 2020]]-Table1[[#This Row],[ROA 2019]]), "x")</f>
        <v>8.8831536886004425E-2</v>
      </c>
      <c r="BI379" s="3">
        <f xml:space="preserve"> IFERROR(ABS(Table1[[#This Row],[ROA 2021]]-Table1[[#This Row],[ROA 2020]]), "x")</f>
        <v>4.3966258807361713E-2</v>
      </c>
      <c r="BJ379" s="3">
        <f xml:space="preserve"> IFERROR(AVERAGE(Table1[[#This Row],[ROA 2013-2012]:[ROA 2021-2020]]), "x")</f>
        <v>5.1039232048365059E-2</v>
      </c>
      <c r="BK379" s="3">
        <f>IFERROR(AVERAGE(Table1[[#This Row],[ROA 2012]:[ROA 2021]]), "x")</f>
        <v>0.60484150046114682</v>
      </c>
      <c r="BN379" s="1">
        <f>SUM(Table1[[#This Row],[B/M Rank]:[ROA Rank]])</f>
        <v>0</v>
      </c>
    </row>
    <row r="380" spans="1:66" x14ac:dyDescent="0.25">
      <c r="A380" s="1" t="s">
        <v>598</v>
      </c>
      <c r="B380" s="1" t="s">
        <v>599</v>
      </c>
      <c r="C380" s="1" t="s">
        <v>186</v>
      </c>
      <c r="D380" s="1" t="s">
        <v>116</v>
      </c>
      <c r="E380" s="1" t="s">
        <v>102</v>
      </c>
      <c r="F380" s="1">
        <v>9590</v>
      </c>
      <c r="G380" s="19"/>
      <c r="H380" s="19"/>
      <c r="I380" s="19"/>
      <c r="J380" s="19"/>
      <c r="K380" s="1"/>
      <c r="L380" s="19"/>
      <c r="M380" s="1">
        <v>2012</v>
      </c>
      <c r="N380" s="15">
        <v>1925.7</v>
      </c>
      <c r="O380" s="15">
        <v>1945.5</v>
      </c>
      <c r="P380" s="15">
        <v>2027.5</v>
      </c>
      <c r="Q380" s="15">
        <v>2266</v>
      </c>
      <c r="R380" s="15">
        <v>2370.3000000000002</v>
      </c>
      <c r="S380" s="15">
        <v>2491.6999999999998</v>
      </c>
      <c r="T380" s="15">
        <v>2591.6999999999998</v>
      </c>
      <c r="U380" s="15">
        <v>2742.8</v>
      </c>
      <c r="V380" s="15">
        <v>2869.4</v>
      </c>
      <c r="W380" s="15">
        <v>3379</v>
      </c>
      <c r="X380" s="15">
        <v>3652.4</v>
      </c>
      <c r="Z380" s="3">
        <f xml:space="preserve"> IFERROR(AVEDEV(Table1[[#This Row],[GP 2012]:[GP 2021]]) / Table1[[#This Row],[Avg GP]], "x")</f>
        <v>0.1438300500617645</v>
      </c>
      <c r="AA380" s="2">
        <f xml:space="preserve"> IFERROR(AVERAGE(Table1[[#This Row],[GP 2012]:[GP 2021]]), "x")</f>
        <v>2460.96</v>
      </c>
      <c r="AB380" s="11">
        <f>Table1[Equity]/Table1[Market Capital]</f>
        <v>0.45312825860271116</v>
      </c>
      <c r="AC380" s="15">
        <v>5708.1</v>
      </c>
      <c r="AD380" s="15">
        <v>5627.3</v>
      </c>
      <c r="AE380" s="15">
        <v>6215</v>
      </c>
      <c r="AF380" s="15">
        <v>6976.2</v>
      </c>
      <c r="AG380" s="15">
        <v>7287</v>
      </c>
      <c r="AH380" s="15">
        <v>7284.8</v>
      </c>
      <c r="AI380" s="15">
        <v>7694.5</v>
      </c>
      <c r="AJ380" s="15">
        <v>8564.2000000000007</v>
      </c>
      <c r="AK380" s="15">
        <v>8143.5</v>
      </c>
      <c r="AL380" s="15">
        <v>10195.5</v>
      </c>
      <c r="AM380" s="15">
        <v>11006.1</v>
      </c>
      <c r="AN380" s="15">
        <v>4345.5</v>
      </c>
      <c r="AO380" s="3">
        <f xml:space="preserve"> IFERROR(Table1[[#This Row],[GP 2012]]/Table1[[#This Row],[Total Assets 2012]], "x")</f>
        <v>0.33736269511746464</v>
      </c>
      <c r="AP380" s="3">
        <f xml:space="preserve"> IFERROR(Table1[[#This Row],[GP 2013]]/Table1[[#This Row],[Total Assets 2013]], "x")</f>
        <v>0.34572530343148578</v>
      </c>
      <c r="AQ380" s="3">
        <f xml:space="preserve"> IFERROR(Table1[[#This Row],[GP 2014]]/Table1[[#This Row],[Total Assets 2014]], "x")</f>
        <v>0.32622687047465809</v>
      </c>
      <c r="AR380" s="3">
        <f xml:space="preserve"> IFERROR(Table1[[#This Row],[GP 2015]]/Table1[[#This Row],[Total Assets 2015]], "x")</f>
        <v>0.32481866918953012</v>
      </c>
      <c r="AS380" s="3">
        <f xml:space="preserve"> IFERROR(Table1[[#This Row],[GP 2016]]/Table1[[#This Row],[Total Assets 2016]], "x")</f>
        <v>0.32527789213668179</v>
      </c>
      <c r="AT380" s="3">
        <f xml:space="preserve"> IFERROR(Table1[[#This Row],[GP 2017]]/Table1[[#This Row],[Total Assets 2017]], "x")</f>
        <v>0.34204096200307488</v>
      </c>
      <c r="AU380" s="3">
        <f xml:space="preserve"> IFERROR(Table1[[#This Row],[GP 2018]]/Table1[[#This Row],[Total Assets 2018]], "x")</f>
        <v>0.336825004873611</v>
      </c>
      <c r="AV380" s="3">
        <f xml:space="preserve"> IFERROR(Table1[[#This Row],[GP 2019]]/Table1[[#This Row],[Total Assets 2019]], "x")</f>
        <v>0.32026342215268211</v>
      </c>
      <c r="AW380" s="3">
        <f xml:space="preserve"> IFERROR(Table1[[#This Row],[GP 2020]]/Table1[[#This Row],[Total Assets 2020]], "x")</f>
        <v>0.35235463866887701</v>
      </c>
      <c r="AX380" s="3">
        <f xml:space="preserve"> IFERROR(Table1[[#This Row],[GP 2021]]/Table1[[#This Row],[Total Assets 2021]], "x")</f>
        <v>0.33142072482958168</v>
      </c>
      <c r="AY380" s="3">
        <f xml:space="preserve"> IFERROR(Table1[[#This Row],[GP TTM]]/Table1[[#This Row],[Total Assets TTM]], "x")</f>
        <v>0.33185233643161521</v>
      </c>
      <c r="BA380" s="3">
        <f xml:space="preserve"> IFERROR(ABS(Table1[[#This Row],[ROA 2013]]-Table1[[#This Row],[ROA 2012]]), "x")</f>
        <v>8.362608314021136E-3</v>
      </c>
      <c r="BB380" s="3">
        <f xml:space="preserve"> IFERROR(ABS(Table1[[#This Row],[ROA 2014]]-Table1[[#This Row],[ROA 2013]]), "x")</f>
        <v>1.9498432956827683E-2</v>
      </c>
      <c r="BC380" s="3">
        <f xml:space="preserve"> IFERROR(ABS(Table1[[#This Row],[ROA 2015]]-Table1[[#This Row],[ROA 2014]]), "x")</f>
        <v>1.4082012851279746E-3</v>
      </c>
      <c r="BD380" s="3">
        <f xml:space="preserve"> IFERROR(ABS(Table1[[#This Row],[ROA 2016]]-Table1[[#This Row],[ROA 2015]]), "x")</f>
        <v>4.5922294715167178E-4</v>
      </c>
      <c r="BE380" s="3">
        <f xml:space="preserve"> IFERROR(ABS(Table1[[#This Row],[ROA 2017]]-Table1[[#This Row],[ROA 2016]]), "x")</f>
        <v>1.6763069866393088E-2</v>
      </c>
      <c r="BF380" s="3">
        <f xml:space="preserve"> IFERROR(ABS(Table1[[#This Row],[ROA 2018]]-Table1[[#This Row],[ROA 2017]]), "x")</f>
        <v>5.2159571294638774E-3</v>
      </c>
      <c r="BG380" s="3">
        <f xml:space="preserve"> IFERROR(ABS(Table1[[#This Row],[ROA 2019]]-Table1[[#This Row],[ROA 2018]]), "x")</f>
        <v>1.6561582720928891E-2</v>
      </c>
      <c r="BH380" s="3">
        <f xml:space="preserve"> IFERROR(ABS(Table1[[#This Row],[ROA 2020]]-Table1[[#This Row],[ROA 2019]]), "x")</f>
        <v>3.2091216516194898E-2</v>
      </c>
      <c r="BI380" s="3">
        <f xml:space="preserve"> IFERROR(ABS(Table1[[#This Row],[ROA 2021]]-Table1[[#This Row],[ROA 2020]]), "x")</f>
        <v>2.0933913839295326E-2</v>
      </c>
      <c r="BJ380" s="3">
        <f xml:space="preserve"> IFERROR(AVERAGE(Table1[[#This Row],[ROA 2013-2012]:[ROA 2021-2020]]), "x")</f>
        <v>1.3477133952822727E-2</v>
      </c>
      <c r="BK380" s="3">
        <f>IFERROR(AVERAGE(Table1[[#This Row],[ROA 2012]:[ROA 2021]]), "x")</f>
        <v>0.33423161828776465</v>
      </c>
      <c r="BN380" s="1">
        <f>SUM(Table1[[#This Row],[B/M Rank]:[ROA Rank]])</f>
        <v>0</v>
      </c>
    </row>
    <row r="381" spans="1:66" x14ac:dyDescent="0.25">
      <c r="A381" s="1" t="s">
        <v>600</v>
      </c>
      <c r="B381" s="1" t="s">
        <v>601</v>
      </c>
      <c r="C381" s="1" t="s">
        <v>233</v>
      </c>
      <c r="D381" s="1" t="s">
        <v>101</v>
      </c>
      <c r="E381" s="1" t="s">
        <v>102</v>
      </c>
      <c r="F381" s="1">
        <v>9610</v>
      </c>
      <c r="G381" s="19"/>
      <c r="H381" s="19"/>
      <c r="I381" s="19"/>
      <c r="J381" s="19"/>
      <c r="K381" s="1"/>
      <c r="L381" s="19"/>
      <c r="M381" s="1">
        <v>2012</v>
      </c>
      <c r="N381" s="15">
        <v>3908</v>
      </c>
      <c r="O381" s="15">
        <v>3597</v>
      </c>
      <c r="P381" s="15">
        <v>3609</v>
      </c>
      <c r="Q381" s="15">
        <v>4411</v>
      </c>
      <c r="R381" s="15">
        <v>4198</v>
      </c>
      <c r="S381" s="15">
        <v>4478</v>
      </c>
      <c r="T381" s="15">
        <v>3996</v>
      </c>
      <c r="U381" s="15">
        <v>3695</v>
      </c>
      <c r="V381" s="15">
        <v>3343</v>
      </c>
      <c r="W381" s="15">
        <v>4068</v>
      </c>
      <c r="X381" s="15">
        <v>4302</v>
      </c>
      <c r="Z381" s="3">
        <f xml:space="preserve"> IFERROR(AVEDEV(Table1[[#This Row],[GP 2012]:[GP 2021]]) / Table1[[#This Row],[Avg GP]], "x")</f>
        <v>7.6304607790753876E-2</v>
      </c>
      <c r="AA381" s="2">
        <f xml:space="preserve"> IFERROR(AVERAGE(Table1[[#This Row],[GP 2012]:[GP 2021]]), "x")</f>
        <v>3930.3</v>
      </c>
      <c r="AB381" s="11">
        <f>Table1[Equity]/Table1[Market Capital]</f>
        <v>1.0677419354838709</v>
      </c>
      <c r="AC381" s="15">
        <v>17166</v>
      </c>
      <c r="AD381" s="15">
        <v>15883</v>
      </c>
      <c r="AE381" s="15">
        <v>15685</v>
      </c>
      <c r="AF381" s="15">
        <v>17005</v>
      </c>
      <c r="AG381" s="15">
        <v>19645</v>
      </c>
      <c r="AH381" s="15">
        <v>19940</v>
      </c>
      <c r="AI381" s="15">
        <v>20282</v>
      </c>
      <c r="AJ381" s="15">
        <v>22023</v>
      </c>
      <c r="AK381" s="15">
        <v>20897</v>
      </c>
      <c r="AL381" s="15">
        <v>22284</v>
      </c>
      <c r="AM381" s="15">
        <v>23083</v>
      </c>
      <c r="AN381" s="15">
        <v>10261</v>
      </c>
      <c r="AO381" s="3">
        <f xml:space="preserve"> IFERROR(Table1[[#This Row],[GP 2012]]/Table1[[#This Row],[Total Assets 2012]], "x")</f>
        <v>0.22765932657578936</v>
      </c>
      <c r="AP381" s="3">
        <f xml:space="preserve"> IFERROR(Table1[[#This Row],[GP 2013]]/Table1[[#This Row],[Total Assets 2013]], "x")</f>
        <v>0.2264685512812441</v>
      </c>
      <c r="AQ381" s="3">
        <f xml:space="preserve"> IFERROR(Table1[[#This Row],[GP 2014]]/Table1[[#This Row],[Total Assets 2014]], "x")</f>
        <v>0.23009244501115717</v>
      </c>
      <c r="AR381" s="3">
        <f xml:space="preserve"> IFERROR(Table1[[#This Row],[GP 2015]]/Table1[[#This Row],[Total Assets 2015]], "x")</f>
        <v>0.25939429579535433</v>
      </c>
      <c r="AS381" s="3">
        <f xml:space="preserve"> IFERROR(Table1[[#This Row],[GP 2016]]/Table1[[#This Row],[Total Assets 2016]], "x")</f>
        <v>0.21369305166709085</v>
      </c>
      <c r="AT381" s="3">
        <f xml:space="preserve"> IFERROR(Table1[[#This Row],[GP 2017]]/Table1[[#This Row],[Total Assets 2017]], "x")</f>
        <v>0.22457372116349048</v>
      </c>
      <c r="AU381" s="3">
        <f xml:space="preserve"> IFERROR(Table1[[#This Row],[GP 2018]]/Table1[[#This Row],[Total Assets 2018]], "x")</f>
        <v>0.19702198994182032</v>
      </c>
      <c r="AV381" s="3">
        <f xml:space="preserve"> IFERROR(Table1[[#This Row],[GP 2019]]/Table1[[#This Row],[Total Assets 2019]], "x")</f>
        <v>0.16777913999001046</v>
      </c>
      <c r="AW381" s="3">
        <f xml:space="preserve"> IFERROR(Table1[[#This Row],[GP 2020]]/Table1[[#This Row],[Total Assets 2020]], "x")</f>
        <v>0.15997511604536535</v>
      </c>
      <c r="AX381" s="3">
        <f xml:space="preserve"> IFERROR(Table1[[#This Row],[GP 2021]]/Table1[[#This Row],[Total Assets 2021]], "x")</f>
        <v>0.18255250403877221</v>
      </c>
      <c r="AY381" s="3">
        <f xml:space="preserve"> IFERROR(Table1[[#This Row],[GP TTM]]/Table1[[#This Row],[Total Assets TTM]], "x")</f>
        <v>0.18637092232378807</v>
      </c>
      <c r="BA381" s="3">
        <f xml:space="preserve"> IFERROR(ABS(Table1[[#This Row],[ROA 2013]]-Table1[[#This Row],[ROA 2012]]), "x")</f>
        <v>1.1907752945452543E-3</v>
      </c>
      <c r="BB381" s="3">
        <f xml:space="preserve"> IFERROR(ABS(Table1[[#This Row],[ROA 2014]]-Table1[[#This Row],[ROA 2013]]), "x")</f>
        <v>3.6238937299130636E-3</v>
      </c>
      <c r="BC381" s="3">
        <f xml:space="preserve"> IFERROR(ABS(Table1[[#This Row],[ROA 2015]]-Table1[[#This Row],[ROA 2014]]), "x")</f>
        <v>2.930185078419717E-2</v>
      </c>
      <c r="BD381" s="3">
        <f xml:space="preserve"> IFERROR(ABS(Table1[[#This Row],[ROA 2016]]-Table1[[#This Row],[ROA 2015]]), "x")</f>
        <v>4.5701244128263485E-2</v>
      </c>
      <c r="BE381" s="3">
        <f xml:space="preserve"> IFERROR(ABS(Table1[[#This Row],[ROA 2017]]-Table1[[#This Row],[ROA 2016]]), "x")</f>
        <v>1.0880669496399625E-2</v>
      </c>
      <c r="BF381" s="3">
        <f xml:space="preserve"> IFERROR(ABS(Table1[[#This Row],[ROA 2018]]-Table1[[#This Row],[ROA 2017]]), "x")</f>
        <v>2.755173122167015E-2</v>
      </c>
      <c r="BG381" s="3">
        <f xml:space="preserve"> IFERROR(ABS(Table1[[#This Row],[ROA 2019]]-Table1[[#This Row],[ROA 2018]]), "x")</f>
        <v>2.9242849951809868E-2</v>
      </c>
      <c r="BH381" s="3">
        <f xml:space="preserve"> IFERROR(ABS(Table1[[#This Row],[ROA 2020]]-Table1[[#This Row],[ROA 2019]]), "x")</f>
        <v>7.8040239446451054E-3</v>
      </c>
      <c r="BI381" s="3">
        <f xml:space="preserve"> IFERROR(ABS(Table1[[#This Row],[ROA 2021]]-Table1[[#This Row],[ROA 2020]]), "x")</f>
        <v>2.2577387993406861E-2</v>
      </c>
      <c r="BJ381" s="3">
        <f xml:space="preserve"> IFERROR(AVERAGE(Table1[[#This Row],[ROA 2013-2012]:[ROA 2021-2020]]), "x")</f>
        <v>1.9763825171650064E-2</v>
      </c>
      <c r="BK381" s="3">
        <f>IFERROR(AVERAGE(Table1[[#This Row],[ROA 2012]:[ROA 2021]]), "x")</f>
        <v>0.20892101415100944</v>
      </c>
      <c r="BN381" s="1">
        <f>SUM(Table1[[#This Row],[B/M Rank]:[ROA Rank]])</f>
        <v>0</v>
      </c>
    </row>
    <row r="382" spans="1:66" x14ac:dyDescent="0.25">
      <c r="A382" s="1" t="s">
        <v>602</v>
      </c>
      <c r="B382" s="1" t="s">
        <v>603</v>
      </c>
      <c r="C382" s="1" t="s">
        <v>240</v>
      </c>
      <c r="D382" s="1" t="s">
        <v>116</v>
      </c>
      <c r="E382" s="1" t="s">
        <v>102</v>
      </c>
      <c r="F382" s="1">
        <v>9680</v>
      </c>
      <c r="G382" s="19"/>
      <c r="H382" s="19"/>
      <c r="I382" s="19"/>
      <c r="J382" s="19"/>
      <c r="K382" s="1"/>
      <c r="L382" s="19"/>
      <c r="M382" s="1">
        <v>2012</v>
      </c>
      <c r="N382" s="15">
        <v>2161</v>
      </c>
      <c r="O382" s="15">
        <v>2012</v>
      </c>
      <c r="P382" s="15">
        <v>2055</v>
      </c>
      <c r="Q382" s="15">
        <v>2310</v>
      </c>
      <c r="R382" s="15">
        <v>2503</v>
      </c>
      <c r="S382" s="15">
        <v>2652</v>
      </c>
      <c r="T382" s="15">
        <v>2952</v>
      </c>
      <c r="U382" s="15">
        <v>3025</v>
      </c>
      <c r="V382" s="15">
        <v>2677</v>
      </c>
      <c r="W382" s="15">
        <v>2948</v>
      </c>
      <c r="X382" s="15">
        <v>2984</v>
      </c>
      <c r="Z382" s="3">
        <f xml:space="preserve"> IFERROR(AVEDEV(Table1[[#This Row],[GP 2012]:[GP 2021]]) / Table1[[#This Row],[Avg GP]], "x")</f>
        <v>0.12702115042498519</v>
      </c>
      <c r="AA382" s="2">
        <f xml:space="preserve"> IFERROR(AVERAGE(Table1[[#This Row],[GP 2012]:[GP 2021]]), "x")</f>
        <v>2529.5</v>
      </c>
      <c r="AB382" s="11">
        <f>Table1[Equity]/Table1[Market Capital]</f>
        <v>0.28770661157024796</v>
      </c>
      <c r="AC382" s="15">
        <v>4899</v>
      </c>
      <c r="AD382" s="15">
        <v>4866</v>
      </c>
      <c r="AE382" s="15">
        <v>5271</v>
      </c>
      <c r="AF382" s="15">
        <v>5730</v>
      </c>
      <c r="AG382" s="15">
        <v>6150</v>
      </c>
      <c r="AH382" s="15">
        <v>6330</v>
      </c>
      <c r="AI382" s="15">
        <v>6759</v>
      </c>
      <c r="AJ382" s="15">
        <v>7415</v>
      </c>
      <c r="AK382" s="15">
        <v>7267</v>
      </c>
      <c r="AL382" s="15">
        <v>7734</v>
      </c>
      <c r="AM382" s="15">
        <v>7811</v>
      </c>
      <c r="AN382" s="15">
        <v>2785</v>
      </c>
      <c r="AO382" s="3">
        <f xml:space="preserve"> IFERROR(Table1[[#This Row],[GP 2012]]/Table1[[#This Row],[Total Assets 2012]], "x")</f>
        <v>0.44111043070014289</v>
      </c>
      <c r="AP382" s="3">
        <f xml:space="preserve"> IFERROR(Table1[[#This Row],[GP 2013]]/Table1[[#This Row],[Total Assets 2013]], "x")</f>
        <v>0.4134812988080559</v>
      </c>
      <c r="AQ382" s="3">
        <f xml:space="preserve"> IFERROR(Table1[[#This Row],[GP 2014]]/Table1[[#This Row],[Total Assets 2014]], "x")</f>
        <v>0.38986909504837791</v>
      </c>
      <c r="AR382" s="3">
        <f xml:space="preserve"> IFERROR(Table1[[#This Row],[GP 2015]]/Table1[[#This Row],[Total Assets 2015]], "x")</f>
        <v>0.40314136125654448</v>
      </c>
      <c r="AS382" s="3">
        <f xml:space="preserve"> IFERROR(Table1[[#This Row],[GP 2016]]/Table1[[#This Row],[Total Assets 2016]], "x")</f>
        <v>0.40699186991869918</v>
      </c>
      <c r="AT382" s="3">
        <f xml:space="preserve"> IFERROR(Table1[[#This Row],[GP 2017]]/Table1[[#This Row],[Total Assets 2017]], "x")</f>
        <v>0.41895734597156398</v>
      </c>
      <c r="AU382" s="3">
        <f xml:space="preserve"> IFERROR(Table1[[#This Row],[GP 2018]]/Table1[[#This Row],[Total Assets 2018]], "x")</f>
        <v>0.43675099866844208</v>
      </c>
      <c r="AV382" s="3">
        <f xml:space="preserve"> IFERROR(Table1[[#This Row],[GP 2019]]/Table1[[#This Row],[Total Assets 2019]], "x")</f>
        <v>0.4079568442346595</v>
      </c>
      <c r="AW382" s="3">
        <f xml:space="preserve"> IFERROR(Table1[[#This Row],[GP 2020]]/Table1[[#This Row],[Total Assets 2020]], "x")</f>
        <v>0.36837759735791936</v>
      </c>
      <c r="AX382" s="3">
        <f xml:space="preserve"> IFERROR(Table1[[#This Row],[GP 2021]]/Table1[[#This Row],[Total Assets 2021]], "x")</f>
        <v>0.38117403672097233</v>
      </c>
      <c r="AY382" s="3">
        <f xml:space="preserve"> IFERROR(Table1[[#This Row],[GP TTM]]/Table1[[#This Row],[Total Assets TTM]], "x")</f>
        <v>0.38202534886698247</v>
      </c>
      <c r="BA382" s="3">
        <f xml:space="preserve"> IFERROR(ABS(Table1[[#This Row],[ROA 2013]]-Table1[[#This Row],[ROA 2012]]), "x")</f>
        <v>2.7629131892086989E-2</v>
      </c>
      <c r="BB382" s="3">
        <f xml:space="preserve"> IFERROR(ABS(Table1[[#This Row],[ROA 2014]]-Table1[[#This Row],[ROA 2013]]), "x")</f>
        <v>2.3612203759677985E-2</v>
      </c>
      <c r="BC382" s="3">
        <f xml:space="preserve"> IFERROR(ABS(Table1[[#This Row],[ROA 2015]]-Table1[[#This Row],[ROA 2014]]), "x")</f>
        <v>1.3272266208166572E-2</v>
      </c>
      <c r="BD382" s="3">
        <f xml:space="preserve"> IFERROR(ABS(Table1[[#This Row],[ROA 2016]]-Table1[[#This Row],[ROA 2015]]), "x")</f>
        <v>3.8505086621546947E-3</v>
      </c>
      <c r="BE382" s="3">
        <f xml:space="preserve"> IFERROR(ABS(Table1[[#This Row],[ROA 2017]]-Table1[[#This Row],[ROA 2016]]), "x")</f>
        <v>1.1965476052864799E-2</v>
      </c>
      <c r="BF382" s="3">
        <f xml:space="preserve"> IFERROR(ABS(Table1[[#This Row],[ROA 2018]]-Table1[[#This Row],[ROA 2017]]), "x")</f>
        <v>1.7793652696878104E-2</v>
      </c>
      <c r="BG382" s="3">
        <f xml:space="preserve"> IFERROR(ABS(Table1[[#This Row],[ROA 2019]]-Table1[[#This Row],[ROA 2018]]), "x")</f>
        <v>2.8794154433782582E-2</v>
      </c>
      <c r="BH382" s="3">
        <f xml:space="preserve"> IFERROR(ABS(Table1[[#This Row],[ROA 2020]]-Table1[[#This Row],[ROA 2019]]), "x")</f>
        <v>3.9579246876740137E-2</v>
      </c>
      <c r="BI382" s="3">
        <f xml:space="preserve"> IFERROR(ABS(Table1[[#This Row],[ROA 2021]]-Table1[[#This Row],[ROA 2020]]), "x")</f>
        <v>1.2796439363052969E-2</v>
      </c>
      <c r="BJ382" s="3">
        <f xml:space="preserve"> IFERROR(AVERAGE(Table1[[#This Row],[ROA 2013-2012]:[ROA 2021-2020]]), "x")</f>
        <v>1.9921453327267205E-2</v>
      </c>
      <c r="BK382" s="3">
        <f>IFERROR(AVERAGE(Table1[[#This Row],[ROA 2012]:[ROA 2021]]), "x")</f>
        <v>0.40678108786853773</v>
      </c>
      <c r="BN382" s="1">
        <f>SUM(Table1[[#This Row],[B/M Rank]:[ROA Rank]])</f>
        <v>0</v>
      </c>
    </row>
    <row r="383" spans="1:66" x14ac:dyDescent="0.25">
      <c r="A383" s="1" t="s">
        <v>972</v>
      </c>
      <c r="B383" s="1" t="s">
        <v>973</v>
      </c>
      <c r="C383" s="1" t="s">
        <v>567</v>
      </c>
      <c r="D383" s="1" t="s">
        <v>103</v>
      </c>
      <c r="E383" s="1" t="s">
        <v>102</v>
      </c>
      <c r="F383" s="1">
        <v>9680</v>
      </c>
      <c r="G383" s="19"/>
      <c r="H383" s="19"/>
      <c r="I383" s="19"/>
      <c r="J383" s="19"/>
      <c r="K383" s="1"/>
      <c r="L383" s="19"/>
      <c r="M383" s="1">
        <v>2012</v>
      </c>
      <c r="N383" s="15">
        <v>5098.8</v>
      </c>
      <c r="O383" s="15">
        <v>5199.5</v>
      </c>
      <c r="P383" s="15">
        <v>4965.5</v>
      </c>
      <c r="Q383" s="15">
        <v>6440.6</v>
      </c>
      <c r="R383" s="15">
        <v>6643.5</v>
      </c>
      <c r="S383" s="15">
        <v>6693.5</v>
      </c>
      <c r="T383" s="15">
        <v>6971.4</v>
      </c>
      <c r="U383" s="15">
        <v>7222.8</v>
      </c>
      <c r="V383" s="15">
        <v>5861.4</v>
      </c>
      <c r="W383" s="15">
        <v>7578.4</v>
      </c>
      <c r="X383" s="15">
        <v>7764.2</v>
      </c>
      <c r="Z383" s="3">
        <f xml:space="preserve"> IFERROR(AVEDEV(Table1[[#This Row],[GP 2012]:[GP 2021]]) / Table1[[#This Row],[Avg GP]], "x")</f>
        <v>0.12588543511489353</v>
      </c>
      <c r="AA383" s="2">
        <f xml:space="preserve"> IFERROR(AVERAGE(Table1[[#This Row],[GP 2012]:[GP 2021]]), "x")</f>
        <v>6267.5400000000009</v>
      </c>
      <c r="AB383" s="11">
        <f>Table1[Equity]/Table1[Market Capital]</f>
        <v>2.4863739669421485</v>
      </c>
      <c r="AC383" s="15">
        <v>213824</v>
      </c>
      <c r="AD383" s="15">
        <v>200117.8</v>
      </c>
      <c r="AE383" s="15">
        <v>196287.3</v>
      </c>
      <c r="AF383" s="15">
        <v>199743.4</v>
      </c>
      <c r="AG383" s="15">
        <v>208227.1</v>
      </c>
      <c r="AH383" s="15">
        <v>220659.4</v>
      </c>
      <c r="AI383" s="15">
        <v>236791.8</v>
      </c>
      <c r="AJ383" s="15">
        <v>245692.79999999999</v>
      </c>
      <c r="AK383" s="15">
        <v>277393.7</v>
      </c>
      <c r="AL383" s="15">
        <v>307428.2</v>
      </c>
      <c r="AM383" s="15">
        <v>325610</v>
      </c>
      <c r="AN383" s="15">
        <v>24068.1</v>
      </c>
      <c r="AO383" s="3">
        <f xml:space="preserve"> IFERROR(Table1[[#This Row],[GP 2012]]/Table1[[#This Row],[Total Assets 2012]], "x")</f>
        <v>2.384577970667465E-2</v>
      </c>
      <c r="AP383" s="3">
        <f xml:space="preserve"> IFERROR(Table1[[#This Row],[GP 2013]]/Table1[[#This Row],[Total Assets 2013]], "x")</f>
        <v>2.598219648626959E-2</v>
      </c>
      <c r="AQ383" s="3">
        <f xml:space="preserve"> IFERROR(Table1[[#This Row],[GP 2014]]/Table1[[#This Row],[Total Assets 2014]], "x")</f>
        <v>2.5297102767219276E-2</v>
      </c>
      <c r="AR383" s="3">
        <f xml:space="preserve"> IFERROR(Table1[[#This Row],[GP 2015]]/Table1[[#This Row],[Total Assets 2015]], "x")</f>
        <v>3.224436952610199E-2</v>
      </c>
      <c r="AS383" s="3">
        <f xml:space="preserve"> IFERROR(Table1[[#This Row],[GP 2016]]/Table1[[#This Row],[Total Assets 2016]], "x")</f>
        <v>3.1905069032801207E-2</v>
      </c>
      <c r="AT383" s="3">
        <f xml:space="preserve"> IFERROR(Table1[[#This Row],[GP 2017]]/Table1[[#This Row],[Total Assets 2017]], "x")</f>
        <v>3.033408048784688E-2</v>
      </c>
      <c r="AU383" s="3">
        <f xml:space="preserve"> IFERROR(Table1[[#This Row],[GP 2018]]/Table1[[#This Row],[Total Assets 2018]], "x")</f>
        <v>2.9441053279716613E-2</v>
      </c>
      <c r="AV383" s="3">
        <f xml:space="preserve"> IFERROR(Table1[[#This Row],[GP 2019]]/Table1[[#This Row],[Total Assets 2019]], "x")</f>
        <v>2.9397686867502836E-2</v>
      </c>
      <c r="AW383" s="3">
        <f xml:space="preserve"> IFERROR(Table1[[#This Row],[GP 2020]]/Table1[[#This Row],[Total Assets 2020]], "x")</f>
        <v>2.11302563828955E-2</v>
      </c>
      <c r="AX383" s="3">
        <f xml:space="preserve"> IFERROR(Table1[[#This Row],[GP 2021]]/Table1[[#This Row],[Total Assets 2021]], "x")</f>
        <v>2.4650959150787077E-2</v>
      </c>
      <c r="AY383" s="3">
        <f xml:space="preserve"> IFERROR(Table1[[#This Row],[GP TTM]]/Table1[[#This Row],[Total Assets TTM]], "x")</f>
        <v>2.3845090752741008E-2</v>
      </c>
      <c r="BA383" s="3">
        <f xml:space="preserve"> IFERROR(ABS(Table1[[#This Row],[ROA 2013]]-Table1[[#This Row],[ROA 2012]]), "x")</f>
        <v>2.1364167795949393E-3</v>
      </c>
      <c r="BB383" s="3">
        <f xml:space="preserve"> IFERROR(ABS(Table1[[#This Row],[ROA 2014]]-Table1[[#This Row],[ROA 2013]]), "x")</f>
        <v>6.8509371905031355E-4</v>
      </c>
      <c r="BC383" s="3">
        <f xml:space="preserve"> IFERROR(ABS(Table1[[#This Row],[ROA 2015]]-Table1[[#This Row],[ROA 2014]]), "x")</f>
        <v>6.9472667588827142E-3</v>
      </c>
      <c r="BD383" s="3">
        <f xml:space="preserve"> IFERROR(ABS(Table1[[#This Row],[ROA 2016]]-Table1[[#This Row],[ROA 2015]]), "x")</f>
        <v>3.3930049330078288E-4</v>
      </c>
      <c r="BE383" s="3">
        <f xml:space="preserve"> IFERROR(ABS(Table1[[#This Row],[ROA 2017]]-Table1[[#This Row],[ROA 2016]]), "x")</f>
        <v>1.570988544954327E-3</v>
      </c>
      <c r="BF383" s="3">
        <f xml:space="preserve"> IFERROR(ABS(Table1[[#This Row],[ROA 2018]]-Table1[[#This Row],[ROA 2017]]), "x")</f>
        <v>8.9302720813026759E-4</v>
      </c>
      <c r="BG383" s="3">
        <f xml:space="preserve"> IFERROR(ABS(Table1[[#This Row],[ROA 2019]]-Table1[[#This Row],[ROA 2018]]), "x")</f>
        <v>4.3366412213776545E-5</v>
      </c>
      <c r="BH383" s="3">
        <f xml:space="preserve"> IFERROR(ABS(Table1[[#This Row],[ROA 2020]]-Table1[[#This Row],[ROA 2019]]), "x")</f>
        <v>8.2674304846073361E-3</v>
      </c>
      <c r="BI383" s="3">
        <f xml:space="preserve"> IFERROR(ABS(Table1[[#This Row],[ROA 2021]]-Table1[[#This Row],[ROA 2020]]), "x")</f>
        <v>3.5207027678915773E-3</v>
      </c>
      <c r="BJ383" s="3">
        <f xml:space="preserve"> IFERROR(AVERAGE(Table1[[#This Row],[ROA 2013-2012]:[ROA 2021-2020]]), "x")</f>
        <v>2.7115103520695596E-3</v>
      </c>
      <c r="BK383" s="3">
        <f>IFERROR(AVERAGE(Table1[[#This Row],[ROA 2012]:[ROA 2021]]), "x")</f>
        <v>2.7422855368781564E-2</v>
      </c>
      <c r="BN383" s="1">
        <f>SUM(Table1[[#This Row],[B/M Rank]:[ROA Rank]])</f>
        <v>0</v>
      </c>
    </row>
    <row r="384" spans="1:66" x14ac:dyDescent="0.25">
      <c r="A384" s="1" t="s">
        <v>211</v>
      </c>
      <c r="B384" s="1" t="s">
        <v>212</v>
      </c>
      <c r="C384" s="1" t="s">
        <v>213</v>
      </c>
      <c r="D384" s="1" t="s">
        <v>11</v>
      </c>
      <c r="E384" s="1" t="s">
        <v>102</v>
      </c>
      <c r="F384" s="1">
        <v>10090</v>
      </c>
      <c r="G384" s="19"/>
      <c r="H384" s="19"/>
      <c r="I384" s="19"/>
      <c r="J384" s="19"/>
      <c r="K384" s="1"/>
      <c r="L384" s="19"/>
      <c r="M384" s="1">
        <v>2012</v>
      </c>
      <c r="N384" s="1">
        <v>618.79999999999995</v>
      </c>
      <c r="O384" s="1">
        <v>621.4</v>
      </c>
      <c r="P384" s="1">
        <v>736.6</v>
      </c>
      <c r="Q384" s="1">
        <v>761.1</v>
      </c>
      <c r="R384" s="1">
        <v>813.9</v>
      </c>
      <c r="S384" s="1">
        <v>835.4</v>
      </c>
      <c r="T384" s="1">
        <v>924.7</v>
      </c>
      <c r="U384" s="1">
        <v>959.9</v>
      </c>
      <c r="V384" s="15">
        <v>1060.8</v>
      </c>
      <c r="W384" s="15">
        <v>1333.7</v>
      </c>
      <c r="X384" s="15">
        <v>1410.1</v>
      </c>
      <c r="Z384" s="3">
        <f xml:space="preserve"> IFERROR(AVEDEV(Table1[[#This Row],[GP 2012]:[GP 2021]]) / Table1[[#This Row],[Avg GP]], "x")</f>
        <v>0.18752639534749549</v>
      </c>
      <c r="AA384" s="2">
        <f xml:space="preserve"> IFERROR(AVERAGE(Table1[[#This Row],[GP 2012]:[GP 2021]]), "x")</f>
        <v>866.62999999999988</v>
      </c>
      <c r="AB384" s="11">
        <f>Table1[Equity]/Table1[Market Capital]</f>
        <v>0.29026759167492566</v>
      </c>
      <c r="AC384" s="15">
        <v>3126</v>
      </c>
      <c r="AD384" s="15">
        <v>2968.8</v>
      </c>
      <c r="AE384" s="15">
        <v>3680</v>
      </c>
      <c r="AF384" s="15">
        <v>3847.9</v>
      </c>
      <c r="AG384" s="15">
        <v>4093.2</v>
      </c>
      <c r="AH384" s="15">
        <v>4199.6000000000004</v>
      </c>
      <c r="AI384" s="15">
        <v>5017.7</v>
      </c>
      <c r="AJ384" s="15">
        <v>4667.6000000000004</v>
      </c>
      <c r="AK384" s="15">
        <v>4804.8999999999996</v>
      </c>
      <c r="AL384" s="15">
        <v>5400.7</v>
      </c>
      <c r="AM384" s="15">
        <v>5590</v>
      </c>
      <c r="AN384" s="15">
        <v>2928.8</v>
      </c>
      <c r="AO384" s="3">
        <f xml:space="preserve"> IFERROR(Table1[[#This Row],[GP 2012]]/Table1[[#This Row],[Total Assets 2012]], "x")</f>
        <v>0.19795265515035187</v>
      </c>
      <c r="AP384" s="3">
        <f xml:space="preserve"> IFERROR(Table1[[#This Row],[GP 2013]]/Table1[[#This Row],[Total Assets 2013]], "x")</f>
        <v>0.209310158986796</v>
      </c>
      <c r="AQ384" s="3">
        <f xml:space="preserve"> IFERROR(Table1[[#This Row],[GP 2014]]/Table1[[#This Row],[Total Assets 2014]], "x")</f>
        <v>0.20016304347826089</v>
      </c>
      <c r="AR384" s="3">
        <f xml:space="preserve"> IFERROR(Table1[[#This Row],[GP 2015]]/Table1[[#This Row],[Total Assets 2015]], "x")</f>
        <v>0.19779620052496166</v>
      </c>
      <c r="AS384" s="3">
        <f xml:space="preserve"> IFERROR(Table1[[#This Row],[GP 2016]]/Table1[[#This Row],[Total Assets 2016]], "x")</f>
        <v>0.19884198182351218</v>
      </c>
      <c r="AT384" s="3">
        <f xml:space="preserve"> IFERROR(Table1[[#This Row],[GP 2017]]/Table1[[#This Row],[Total Assets 2017]], "x")</f>
        <v>0.19892370701971615</v>
      </c>
      <c r="AU384" s="3">
        <f xml:space="preserve"> IFERROR(Table1[[#This Row],[GP 2018]]/Table1[[#This Row],[Total Assets 2018]], "x")</f>
        <v>0.1842876218187616</v>
      </c>
      <c r="AV384" s="3">
        <f xml:space="preserve"> IFERROR(Table1[[#This Row],[GP 2019]]/Table1[[#This Row],[Total Assets 2019]], "x")</f>
        <v>0.20565172679749763</v>
      </c>
      <c r="AW384" s="3">
        <f xml:space="preserve"> IFERROR(Table1[[#This Row],[GP 2020]]/Table1[[#This Row],[Total Assets 2020]], "x")</f>
        <v>0.22077462590272431</v>
      </c>
      <c r="AX384" s="3">
        <f xml:space="preserve"> IFERROR(Table1[[#This Row],[GP 2021]]/Table1[[#This Row],[Total Assets 2021]], "x")</f>
        <v>0.24694946951321126</v>
      </c>
      <c r="AY384" s="3">
        <f xml:space="preserve"> IFERROR(Table1[[#This Row],[GP TTM]]/Table1[[#This Row],[Total Assets TTM]], "x")</f>
        <v>0.25225402504472272</v>
      </c>
      <c r="BA384" s="3">
        <f xml:space="preserve"> IFERROR(ABS(Table1[[#This Row],[ROA 2013]]-Table1[[#This Row],[ROA 2012]]), "x")</f>
        <v>1.1357503836444127E-2</v>
      </c>
      <c r="BB384" s="3">
        <f xml:space="preserve"> IFERROR(ABS(Table1[[#This Row],[ROA 2014]]-Table1[[#This Row],[ROA 2013]]), "x")</f>
        <v>9.1471155085351141E-3</v>
      </c>
      <c r="BC384" s="3">
        <f xml:space="preserve"> IFERROR(ABS(Table1[[#This Row],[ROA 2015]]-Table1[[#This Row],[ROA 2014]]), "x")</f>
        <v>2.3668429532992252E-3</v>
      </c>
      <c r="BD384" s="3">
        <f xml:space="preserve"> IFERROR(ABS(Table1[[#This Row],[ROA 2016]]-Table1[[#This Row],[ROA 2015]]), "x")</f>
        <v>1.0457812985505133E-3</v>
      </c>
      <c r="BE384" s="3">
        <f xml:space="preserve"> IFERROR(ABS(Table1[[#This Row],[ROA 2017]]-Table1[[#This Row],[ROA 2016]]), "x")</f>
        <v>8.1725196203974448E-5</v>
      </c>
      <c r="BF384" s="3">
        <f xml:space="preserve"> IFERROR(ABS(Table1[[#This Row],[ROA 2018]]-Table1[[#This Row],[ROA 2017]]), "x")</f>
        <v>1.4636085200954552E-2</v>
      </c>
      <c r="BG384" s="3">
        <f xml:space="preserve"> IFERROR(ABS(Table1[[#This Row],[ROA 2019]]-Table1[[#This Row],[ROA 2018]]), "x")</f>
        <v>2.1364104978736032E-2</v>
      </c>
      <c r="BH384" s="3">
        <f xml:space="preserve"> IFERROR(ABS(Table1[[#This Row],[ROA 2020]]-Table1[[#This Row],[ROA 2019]]), "x")</f>
        <v>1.5122899105226684E-2</v>
      </c>
      <c r="BI384" s="3">
        <f xml:space="preserve"> IFERROR(ABS(Table1[[#This Row],[ROA 2021]]-Table1[[#This Row],[ROA 2020]]), "x")</f>
        <v>2.6174843610486942E-2</v>
      </c>
      <c r="BJ384" s="3">
        <f xml:space="preserve"> IFERROR(AVERAGE(Table1[[#This Row],[ROA 2013-2012]:[ROA 2021-2020]]), "x")</f>
        <v>1.1255211298715241E-2</v>
      </c>
      <c r="BK384" s="3">
        <f>IFERROR(AVERAGE(Table1[[#This Row],[ROA 2012]:[ROA 2021]]), "x")</f>
        <v>0.20606511910157935</v>
      </c>
      <c r="BN384" s="1">
        <f>SUM(Table1[[#This Row],[B/M Rank]:[ROA Rank]])</f>
        <v>0</v>
      </c>
    </row>
    <row r="385" spans="1:66" x14ac:dyDescent="0.25">
      <c r="A385" s="1" t="s">
        <v>214</v>
      </c>
      <c r="B385" s="1" t="s">
        <v>1042</v>
      </c>
      <c r="C385" s="1" t="s">
        <v>127</v>
      </c>
      <c r="D385" s="1" t="s">
        <v>11</v>
      </c>
      <c r="E385" s="1" t="s">
        <v>102</v>
      </c>
      <c r="F385" s="1">
        <v>10090</v>
      </c>
      <c r="G385" s="19"/>
      <c r="H385" s="19"/>
      <c r="I385" s="19"/>
      <c r="J385" s="19"/>
      <c r="K385" s="1"/>
      <c r="L385" s="19"/>
      <c r="M385" s="1">
        <v>2012</v>
      </c>
      <c r="N385" s="1">
        <v>461.4</v>
      </c>
      <c r="O385" s="1">
        <v>487.5</v>
      </c>
      <c r="P385" s="1">
        <v>488.4</v>
      </c>
      <c r="Q385" s="1">
        <v>539.70000000000005</v>
      </c>
      <c r="R385" s="1">
        <v>579.5</v>
      </c>
      <c r="S385" s="1">
        <v>656.7</v>
      </c>
      <c r="T385" s="1">
        <v>710.4</v>
      </c>
      <c r="U385" s="1">
        <v>831.9</v>
      </c>
      <c r="V385" s="1">
        <v>745.5</v>
      </c>
      <c r="W385" s="1">
        <v>967.2</v>
      </c>
      <c r="X385" s="15">
        <v>1030.5</v>
      </c>
      <c r="Z385" s="3">
        <f xml:space="preserve"> IFERROR(AVEDEV(Table1[[#This Row],[GP 2012]:[GP 2021]]) / Table1[[#This Row],[Avg GP]], "x")</f>
        <v>0.20951733094214778</v>
      </c>
      <c r="AA385" s="2">
        <f xml:space="preserve"> IFERROR(AVERAGE(Table1[[#This Row],[GP 2012]:[GP 2021]]), "x")</f>
        <v>646.81999999999994</v>
      </c>
      <c r="AB385" s="11">
        <f>Table1[Equity]/Table1[Market Capital]</f>
        <v>0.1740436075322101</v>
      </c>
      <c r="AC385" s="1">
        <v>962.9</v>
      </c>
      <c r="AD385" s="1">
        <v>983.1</v>
      </c>
      <c r="AE385" s="15">
        <v>1039.0999999999999</v>
      </c>
      <c r="AF385" s="15">
        <v>1139.3</v>
      </c>
      <c r="AG385" s="15">
        <v>1247.7</v>
      </c>
      <c r="AH385" s="15">
        <v>1623.1</v>
      </c>
      <c r="AI385" s="15">
        <v>1662.1</v>
      </c>
      <c r="AJ385" s="15">
        <v>2022.1</v>
      </c>
      <c r="AK385" s="15">
        <v>2014.8</v>
      </c>
      <c r="AL385" s="15">
        <v>2396</v>
      </c>
      <c r="AM385" s="15">
        <v>2526</v>
      </c>
      <c r="AN385" s="15">
        <v>1756.1</v>
      </c>
      <c r="AO385" s="3">
        <f xml:space="preserve"> IFERROR(Table1[[#This Row],[GP 2012]]/Table1[[#This Row],[Total Assets 2012]], "x")</f>
        <v>0.47917748468169069</v>
      </c>
      <c r="AP385" s="3">
        <f xml:space="preserve"> IFERROR(Table1[[#This Row],[GP 2013]]/Table1[[#This Row],[Total Assets 2013]], "x")</f>
        <v>0.49588037839487337</v>
      </c>
      <c r="AQ385" s="3">
        <f xml:space="preserve"> IFERROR(Table1[[#This Row],[GP 2014]]/Table1[[#This Row],[Total Assets 2014]], "x")</f>
        <v>0.47002213453950537</v>
      </c>
      <c r="AR385" s="3">
        <f xml:space="preserve"> IFERROR(Table1[[#This Row],[GP 2015]]/Table1[[#This Row],[Total Assets 2015]], "x")</f>
        <v>0.47371192837707371</v>
      </c>
      <c r="AS385" s="3">
        <f xml:space="preserve"> IFERROR(Table1[[#This Row],[GP 2016]]/Table1[[#This Row],[Total Assets 2016]], "x")</f>
        <v>0.46445459645748177</v>
      </c>
      <c r="AT385" s="3">
        <f xml:space="preserve"> IFERROR(Table1[[#This Row],[GP 2017]]/Table1[[#This Row],[Total Assets 2017]], "x")</f>
        <v>0.40459614318279841</v>
      </c>
      <c r="AU385" s="3">
        <f xml:space="preserve"> IFERROR(Table1[[#This Row],[GP 2018]]/Table1[[#This Row],[Total Assets 2018]], "x")</f>
        <v>0.42741110643162267</v>
      </c>
      <c r="AV385" s="3">
        <f xml:space="preserve"> IFERROR(Table1[[#This Row],[GP 2019]]/Table1[[#This Row],[Total Assets 2019]], "x")</f>
        <v>0.41140398595519512</v>
      </c>
      <c r="AW385" s="3">
        <f xml:space="preserve"> IFERROR(Table1[[#This Row],[GP 2020]]/Table1[[#This Row],[Total Assets 2020]], "x")</f>
        <v>0.37001191185229304</v>
      </c>
      <c r="AX385" s="3">
        <f xml:space="preserve"> IFERROR(Table1[[#This Row],[GP 2021]]/Table1[[#This Row],[Total Assets 2021]], "x")</f>
        <v>0.40367278797996664</v>
      </c>
      <c r="AY385" s="3">
        <f xml:space="preserve"> IFERROR(Table1[[#This Row],[GP TTM]]/Table1[[#This Row],[Total Assets TTM]], "x")</f>
        <v>0.40795724465558197</v>
      </c>
      <c r="BA385" s="3">
        <f xml:space="preserve"> IFERROR(ABS(Table1[[#This Row],[ROA 2013]]-Table1[[#This Row],[ROA 2012]]), "x")</f>
        <v>1.6702893713182676E-2</v>
      </c>
      <c r="BB385" s="3">
        <f xml:space="preserve"> IFERROR(ABS(Table1[[#This Row],[ROA 2014]]-Table1[[#This Row],[ROA 2013]]), "x")</f>
        <v>2.5858243855368002E-2</v>
      </c>
      <c r="BC385" s="3">
        <f xml:space="preserve"> IFERROR(ABS(Table1[[#This Row],[ROA 2015]]-Table1[[#This Row],[ROA 2014]]), "x")</f>
        <v>3.6897938375683448E-3</v>
      </c>
      <c r="BD385" s="3">
        <f xml:space="preserve"> IFERROR(ABS(Table1[[#This Row],[ROA 2016]]-Table1[[#This Row],[ROA 2015]]), "x")</f>
        <v>9.2573319195919379E-3</v>
      </c>
      <c r="BE385" s="3">
        <f xml:space="preserve"> IFERROR(ABS(Table1[[#This Row],[ROA 2017]]-Table1[[#This Row],[ROA 2016]]), "x")</f>
        <v>5.9858453274683365E-2</v>
      </c>
      <c r="BF385" s="3">
        <f xml:space="preserve"> IFERROR(ABS(Table1[[#This Row],[ROA 2018]]-Table1[[#This Row],[ROA 2017]]), "x")</f>
        <v>2.281496324882426E-2</v>
      </c>
      <c r="BG385" s="3">
        <f xml:space="preserve"> IFERROR(ABS(Table1[[#This Row],[ROA 2019]]-Table1[[#This Row],[ROA 2018]]), "x")</f>
        <v>1.600712047642755E-2</v>
      </c>
      <c r="BH385" s="3">
        <f xml:space="preserve"> IFERROR(ABS(Table1[[#This Row],[ROA 2020]]-Table1[[#This Row],[ROA 2019]]), "x")</f>
        <v>4.1392074102902077E-2</v>
      </c>
      <c r="BI385" s="3">
        <f xml:space="preserve"> IFERROR(ABS(Table1[[#This Row],[ROA 2021]]-Table1[[#This Row],[ROA 2020]]), "x")</f>
        <v>3.36608761276736E-2</v>
      </c>
      <c r="BJ385" s="3">
        <f xml:space="preserve"> IFERROR(AVERAGE(Table1[[#This Row],[ROA 2013-2012]:[ROA 2021-2020]]), "x")</f>
        <v>2.547130561735798E-2</v>
      </c>
      <c r="BK385" s="3">
        <f>IFERROR(AVERAGE(Table1[[#This Row],[ROA 2012]:[ROA 2021]]), "x")</f>
        <v>0.44003424578525008</v>
      </c>
      <c r="BN385" s="1">
        <f>SUM(Table1[[#This Row],[B/M Rank]:[ROA Rank]])</f>
        <v>0</v>
      </c>
    </row>
    <row r="386" spans="1:66" x14ac:dyDescent="0.25">
      <c r="A386" s="1" t="s">
        <v>215</v>
      </c>
      <c r="B386" s="1" t="s">
        <v>212</v>
      </c>
      <c r="C386" s="1" t="s">
        <v>213</v>
      </c>
      <c r="D386" s="1" t="s">
        <v>11</v>
      </c>
      <c r="E386" s="1" t="s">
        <v>102</v>
      </c>
      <c r="F386" s="1">
        <v>10170</v>
      </c>
      <c r="G386" s="19"/>
      <c r="H386" s="19"/>
      <c r="I386" s="19"/>
      <c r="J386" s="19"/>
      <c r="K386" s="1"/>
      <c r="L386" s="19"/>
      <c r="M386" s="1">
        <v>2012</v>
      </c>
      <c r="N386" s="1">
        <v>618.79999999999995</v>
      </c>
      <c r="O386" s="1">
        <v>621.4</v>
      </c>
      <c r="P386" s="1">
        <v>736.6</v>
      </c>
      <c r="Q386" s="1">
        <v>761.1</v>
      </c>
      <c r="R386" s="1">
        <v>813.9</v>
      </c>
      <c r="S386" s="1">
        <v>835.4</v>
      </c>
      <c r="T386" s="1">
        <v>924.7</v>
      </c>
      <c r="U386" s="1">
        <v>959.9</v>
      </c>
      <c r="V386" s="15">
        <v>1060.8</v>
      </c>
      <c r="W386" s="15">
        <v>1333.7</v>
      </c>
      <c r="X386" s="15">
        <v>1410.1</v>
      </c>
      <c r="Z386" s="3">
        <f xml:space="preserve"> IFERROR(AVEDEV(Table1[[#This Row],[GP 2012]:[GP 2021]]) / Table1[[#This Row],[Avg GP]], "x")</f>
        <v>0.18752639534749549</v>
      </c>
      <c r="AA386" s="2">
        <f xml:space="preserve"> IFERROR(AVERAGE(Table1[[#This Row],[GP 2012]:[GP 2021]]), "x")</f>
        <v>866.62999999999988</v>
      </c>
      <c r="AB386" s="11">
        <f>Table1[Equity]/Table1[Market Capital]</f>
        <v>0.28798426745329403</v>
      </c>
      <c r="AC386" s="15">
        <v>3126</v>
      </c>
      <c r="AD386" s="15">
        <v>2968.8</v>
      </c>
      <c r="AE386" s="15">
        <v>3680</v>
      </c>
      <c r="AF386" s="15">
        <v>3847.9</v>
      </c>
      <c r="AG386" s="15">
        <v>4093.2</v>
      </c>
      <c r="AH386" s="15">
        <v>4199.6000000000004</v>
      </c>
      <c r="AI386" s="15">
        <v>5017.7</v>
      </c>
      <c r="AJ386" s="15">
        <v>4667.6000000000004</v>
      </c>
      <c r="AK386" s="15">
        <v>4804.8999999999996</v>
      </c>
      <c r="AL386" s="15">
        <v>5400.7</v>
      </c>
      <c r="AM386" s="15">
        <v>5590</v>
      </c>
      <c r="AN386" s="15">
        <v>2928.8</v>
      </c>
      <c r="AO386" s="3">
        <f xml:space="preserve"> IFERROR(Table1[[#This Row],[GP 2012]]/Table1[[#This Row],[Total Assets 2012]], "x")</f>
        <v>0.19795265515035187</v>
      </c>
      <c r="AP386" s="3">
        <f xml:space="preserve"> IFERROR(Table1[[#This Row],[GP 2013]]/Table1[[#This Row],[Total Assets 2013]], "x")</f>
        <v>0.209310158986796</v>
      </c>
      <c r="AQ386" s="3">
        <f xml:space="preserve"> IFERROR(Table1[[#This Row],[GP 2014]]/Table1[[#This Row],[Total Assets 2014]], "x")</f>
        <v>0.20016304347826089</v>
      </c>
      <c r="AR386" s="3">
        <f xml:space="preserve"> IFERROR(Table1[[#This Row],[GP 2015]]/Table1[[#This Row],[Total Assets 2015]], "x")</f>
        <v>0.19779620052496166</v>
      </c>
      <c r="AS386" s="3">
        <f xml:space="preserve"> IFERROR(Table1[[#This Row],[GP 2016]]/Table1[[#This Row],[Total Assets 2016]], "x")</f>
        <v>0.19884198182351218</v>
      </c>
      <c r="AT386" s="3">
        <f xml:space="preserve"> IFERROR(Table1[[#This Row],[GP 2017]]/Table1[[#This Row],[Total Assets 2017]], "x")</f>
        <v>0.19892370701971615</v>
      </c>
      <c r="AU386" s="3">
        <f xml:space="preserve"> IFERROR(Table1[[#This Row],[GP 2018]]/Table1[[#This Row],[Total Assets 2018]], "x")</f>
        <v>0.1842876218187616</v>
      </c>
      <c r="AV386" s="3">
        <f xml:space="preserve"> IFERROR(Table1[[#This Row],[GP 2019]]/Table1[[#This Row],[Total Assets 2019]], "x")</f>
        <v>0.20565172679749763</v>
      </c>
      <c r="AW386" s="3">
        <f xml:space="preserve"> IFERROR(Table1[[#This Row],[GP 2020]]/Table1[[#This Row],[Total Assets 2020]], "x")</f>
        <v>0.22077462590272431</v>
      </c>
      <c r="AX386" s="3">
        <f xml:space="preserve"> IFERROR(Table1[[#This Row],[GP 2021]]/Table1[[#This Row],[Total Assets 2021]], "x")</f>
        <v>0.24694946951321126</v>
      </c>
      <c r="AY386" s="3">
        <f xml:space="preserve"> IFERROR(Table1[[#This Row],[GP TTM]]/Table1[[#This Row],[Total Assets TTM]], "x")</f>
        <v>0.25225402504472272</v>
      </c>
      <c r="BA386" s="3">
        <f xml:space="preserve"> IFERROR(ABS(Table1[[#This Row],[ROA 2013]]-Table1[[#This Row],[ROA 2012]]), "x")</f>
        <v>1.1357503836444127E-2</v>
      </c>
      <c r="BB386" s="3">
        <f xml:space="preserve"> IFERROR(ABS(Table1[[#This Row],[ROA 2014]]-Table1[[#This Row],[ROA 2013]]), "x")</f>
        <v>9.1471155085351141E-3</v>
      </c>
      <c r="BC386" s="3">
        <f xml:space="preserve"> IFERROR(ABS(Table1[[#This Row],[ROA 2015]]-Table1[[#This Row],[ROA 2014]]), "x")</f>
        <v>2.3668429532992252E-3</v>
      </c>
      <c r="BD386" s="3">
        <f xml:space="preserve"> IFERROR(ABS(Table1[[#This Row],[ROA 2016]]-Table1[[#This Row],[ROA 2015]]), "x")</f>
        <v>1.0457812985505133E-3</v>
      </c>
      <c r="BE386" s="3">
        <f xml:space="preserve"> IFERROR(ABS(Table1[[#This Row],[ROA 2017]]-Table1[[#This Row],[ROA 2016]]), "x")</f>
        <v>8.1725196203974448E-5</v>
      </c>
      <c r="BF386" s="3">
        <f xml:space="preserve"> IFERROR(ABS(Table1[[#This Row],[ROA 2018]]-Table1[[#This Row],[ROA 2017]]), "x")</f>
        <v>1.4636085200954552E-2</v>
      </c>
      <c r="BG386" s="3">
        <f xml:space="preserve"> IFERROR(ABS(Table1[[#This Row],[ROA 2019]]-Table1[[#This Row],[ROA 2018]]), "x")</f>
        <v>2.1364104978736032E-2</v>
      </c>
      <c r="BH386" s="3">
        <f xml:space="preserve"> IFERROR(ABS(Table1[[#This Row],[ROA 2020]]-Table1[[#This Row],[ROA 2019]]), "x")</f>
        <v>1.5122899105226684E-2</v>
      </c>
      <c r="BI386" s="3">
        <f xml:space="preserve"> IFERROR(ABS(Table1[[#This Row],[ROA 2021]]-Table1[[#This Row],[ROA 2020]]), "x")</f>
        <v>2.6174843610486942E-2</v>
      </c>
      <c r="BJ386" s="3">
        <f xml:space="preserve"> IFERROR(AVERAGE(Table1[[#This Row],[ROA 2013-2012]:[ROA 2021-2020]]), "x")</f>
        <v>1.1255211298715241E-2</v>
      </c>
      <c r="BK386" s="3">
        <f>IFERROR(AVERAGE(Table1[[#This Row],[ROA 2012]:[ROA 2021]]), "x")</f>
        <v>0.20606511910157935</v>
      </c>
      <c r="BN386" s="1">
        <f>SUM(Table1[[#This Row],[B/M Rank]:[ROA Rank]])</f>
        <v>0</v>
      </c>
    </row>
    <row r="387" spans="1:66" x14ac:dyDescent="0.25">
      <c r="A387" s="1" t="s">
        <v>216</v>
      </c>
      <c r="B387" s="1" t="s">
        <v>217</v>
      </c>
      <c r="C387" s="1" t="s">
        <v>186</v>
      </c>
      <c r="D387" s="1" t="s">
        <v>116</v>
      </c>
      <c r="E387" s="1" t="s">
        <v>102</v>
      </c>
      <c r="F387" s="1">
        <v>10440</v>
      </c>
      <c r="G387" s="19"/>
      <c r="H387" s="19"/>
      <c r="I387" s="19"/>
      <c r="J387" s="19"/>
      <c r="K387" s="1"/>
      <c r="L387" s="19"/>
      <c r="M387" s="1">
        <v>2012</v>
      </c>
      <c r="N387" s="15">
        <v>1529.8</v>
      </c>
      <c r="O387" s="15">
        <v>1755.6</v>
      </c>
      <c r="P387" s="15">
        <v>1927.8</v>
      </c>
      <c r="Q387" s="15">
        <v>2121.6</v>
      </c>
      <c r="R387" s="15">
        <v>2118</v>
      </c>
      <c r="S387" s="15">
        <v>2352.1999999999998</v>
      </c>
      <c r="T387" s="15">
        <v>2478.8000000000002</v>
      </c>
      <c r="U387" s="15">
        <v>2708.5</v>
      </c>
      <c r="V387" s="15">
        <v>2893.6</v>
      </c>
      <c r="W387" s="15">
        <v>2997.2</v>
      </c>
      <c r="X387" s="15">
        <v>2997.2</v>
      </c>
      <c r="Z387" s="3">
        <f xml:space="preserve"> IFERROR(AVEDEV(Table1[[#This Row],[GP 2012]:[GP 2021]]) / Table1[[#This Row],[Avg GP]], "x")</f>
        <v>0.17381823266952467</v>
      </c>
      <c r="AA387" s="2">
        <f xml:space="preserve"> IFERROR(AVERAGE(Table1[[#This Row],[GP 2012]:[GP 2021]]), "x")</f>
        <v>2288.31</v>
      </c>
      <c r="AB387" s="11">
        <f>Table1[Equity]/Table1[Market Capital]</f>
        <v>0.25082375478927205</v>
      </c>
      <c r="AC387" s="15">
        <v>3638.7</v>
      </c>
      <c r="AD387" s="15">
        <v>3820.2</v>
      </c>
      <c r="AE387" s="15">
        <v>4234.7</v>
      </c>
      <c r="AF387" s="15">
        <v>5189.7</v>
      </c>
      <c r="AG387" s="15">
        <v>5277</v>
      </c>
      <c r="AH387" s="15">
        <v>5839.7</v>
      </c>
      <c r="AI387" s="15">
        <v>6182.7</v>
      </c>
      <c r="AJ387" s="15">
        <v>6991.3</v>
      </c>
      <c r="AK387" s="15">
        <v>7645.2</v>
      </c>
      <c r="AL387" s="15">
        <v>8452.6</v>
      </c>
      <c r="AM387" s="15">
        <v>8452.6</v>
      </c>
      <c r="AN387" s="15">
        <v>2618.6</v>
      </c>
      <c r="AO387" s="3">
        <f xml:space="preserve"> IFERROR(Table1[[#This Row],[GP 2012]]/Table1[[#This Row],[Total Assets 2012]], "x")</f>
        <v>0.42042487701651687</v>
      </c>
      <c r="AP387" s="3">
        <f xml:space="preserve"> IFERROR(Table1[[#This Row],[GP 2013]]/Table1[[#This Row],[Total Assets 2013]], "x")</f>
        <v>0.45955709125176691</v>
      </c>
      <c r="AQ387" s="3">
        <f xml:space="preserve"> IFERROR(Table1[[#This Row],[GP 2014]]/Table1[[#This Row],[Total Assets 2014]], "x")</f>
        <v>0.45523885989562424</v>
      </c>
      <c r="AR387" s="3">
        <f xml:space="preserve"> IFERROR(Table1[[#This Row],[GP 2015]]/Table1[[#This Row],[Total Assets 2015]], "x")</f>
        <v>0.4088097577894676</v>
      </c>
      <c r="AS387" s="3">
        <f xml:space="preserve"> IFERROR(Table1[[#This Row],[GP 2016]]/Table1[[#This Row],[Total Assets 2016]], "x")</f>
        <v>0.40136441159749858</v>
      </c>
      <c r="AT387" s="3">
        <f xml:space="preserve"> IFERROR(Table1[[#This Row],[GP 2017]]/Table1[[#This Row],[Total Assets 2017]], "x")</f>
        <v>0.40279466410945763</v>
      </c>
      <c r="AU387" s="3">
        <f xml:space="preserve"> IFERROR(Table1[[#This Row],[GP 2018]]/Table1[[#This Row],[Total Assets 2018]], "x")</f>
        <v>0.40092516214598806</v>
      </c>
      <c r="AV387" s="3">
        <f xml:space="preserve"> IFERROR(Table1[[#This Row],[GP 2019]]/Table1[[#This Row],[Total Assets 2019]], "x")</f>
        <v>0.38741006679730522</v>
      </c>
      <c r="AW387" s="3">
        <f xml:space="preserve"> IFERROR(Table1[[#This Row],[GP 2020]]/Table1[[#This Row],[Total Assets 2020]], "x")</f>
        <v>0.37848584732904306</v>
      </c>
      <c r="AX387" s="3">
        <f xml:space="preserve"> IFERROR(Table1[[#This Row],[GP 2021]]/Table1[[#This Row],[Total Assets 2021]], "x")</f>
        <v>0.35458912050729952</v>
      </c>
      <c r="AY387" s="3">
        <f xml:space="preserve"> IFERROR(Table1[[#This Row],[GP TTM]]/Table1[[#This Row],[Total Assets TTM]], "x")</f>
        <v>0.35458912050729952</v>
      </c>
      <c r="BA387" s="3">
        <f xml:space="preserve"> IFERROR(ABS(Table1[[#This Row],[ROA 2013]]-Table1[[#This Row],[ROA 2012]]), "x")</f>
        <v>3.913221423525004E-2</v>
      </c>
      <c r="BB387" s="3">
        <f xml:space="preserve"> IFERROR(ABS(Table1[[#This Row],[ROA 2014]]-Table1[[#This Row],[ROA 2013]]), "x")</f>
        <v>4.3182313561426766E-3</v>
      </c>
      <c r="BC387" s="3">
        <f xml:space="preserve"> IFERROR(ABS(Table1[[#This Row],[ROA 2015]]-Table1[[#This Row],[ROA 2014]]), "x")</f>
        <v>4.6429102106156639E-2</v>
      </c>
      <c r="BD387" s="3">
        <f xml:space="preserve"> IFERROR(ABS(Table1[[#This Row],[ROA 2016]]-Table1[[#This Row],[ROA 2015]]), "x")</f>
        <v>7.4453461919690156E-3</v>
      </c>
      <c r="BE387" s="3">
        <f xml:space="preserve"> IFERROR(ABS(Table1[[#This Row],[ROA 2017]]-Table1[[#This Row],[ROA 2016]]), "x")</f>
        <v>1.4302525119590515E-3</v>
      </c>
      <c r="BF387" s="3">
        <f xml:space="preserve"> IFERROR(ABS(Table1[[#This Row],[ROA 2018]]-Table1[[#This Row],[ROA 2017]]), "x")</f>
        <v>1.8695019634695775E-3</v>
      </c>
      <c r="BG387" s="3">
        <f xml:space="preserve"> IFERROR(ABS(Table1[[#This Row],[ROA 2019]]-Table1[[#This Row],[ROA 2018]]), "x")</f>
        <v>1.3515095348682837E-2</v>
      </c>
      <c r="BH387" s="3">
        <f xml:space="preserve"> IFERROR(ABS(Table1[[#This Row],[ROA 2020]]-Table1[[#This Row],[ROA 2019]]), "x")</f>
        <v>8.9242194682621623E-3</v>
      </c>
      <c r="BI387" s="3">
        <f xml:space="preserve"> IFERROR(ABS(Table1[[#This Row],[ROA 2021]]-Table1[[#This Row],[ROA 2020]]), "x")</f>
        <v>2.3896726821743541E-2</v>
      </c>
      <c r="BJ387" s="3">
        <f xml:space="preserve"> IFERROR(AVERAGE(Table1[[#This Row],[ROA 2013-2012]:[ROA 2021-2020]]), "x")</f>
        <v>1.6328965555959505E-2</v>
      </c>
      <c r="BK387" s="3">
        <f>IFERROR(AVERAGE(Table1[[#This Row],[ROA 2012]:[ROA 2021]]), "x")</f>
        <v>0.40695998584399684</v>
      </c>
      <c r="BN387" s="1">
        <f>SUM(Table1[[#This Row],[B/M Rank]:[ROA Rank]])</f>
        <v>0</v>
      </c>
    </row>
    <row r="388" spans="1:66" x14ac:dyDescent="0.25">
      <c r="A388" s="1" t="s">
        <v>218</v>
      </c>
      <c r="B388" s="1" t="s">
        <v>219</v>
      </c>
      <c r="C388" s="1" t="s">
        <v>115</v>
      </c>
      <c r="D388" s="1" t="s">
        <v>116</v>
      </c>
      <c r="E388" s="1" t="s">
        <v>102</v>
      </c>
      <c r="F388" s="1">
        <v>10440</v>
      </c>
      <c r="G388" s="19"/>
      <c r="H388" s="19"/>
      <c r="I388" s="19"/>
      <c r="J388" s="19"/>
      <c r="K388" s="1"/>
      <c r="L388" s="19"/>
      <c r="M388" s="1" t="s">
        <v>1030</v>
      </c>
      <c r="N388" s="1" t="s">
        <v>616</v>
      </c>
      <c r="O388" s="1" t="s">
        <v>616</v>
      </c>
      <c r="P388" s="1" t="s">
        <v>616</v>
      </c>
      <c r="Q388" s="1" t="s">
        <v>616</v>
      </c>
      <c r="R388" s="1" t="s">
        <v>616</v>
      </c>
      <c r="S388" s="15">
        <v>5254</v>
      </c>
      <c r="T388" s="15">
        <v>4147</v>
      </c>
      <c r="U388" s="15">
        <v>4182</v>
      </c>
      <c r="V388" s="15">
        <v>2139</v>
      </c>
      <c r="W388" s="15">
        <v>3416</v>
      </c>
      <c r="X388" s="15">
        <v>2846</v>
      </c>
      <c r="Z388" s="3">
        <f xml:space="preserve"> IFERROR(AVEDEV(Table1[[#This Row],[GP 2012]:[GP 2021]]) / Table1[[#This Row],[Avg GP]], "x")</f>
        <v>0.21947956944299299</v>
      </c>
      <c r="AA388" s="2">
        <f xml:space="preserve"> IFERROR(AVERAGE(Table1[[#This Row],[GP 2012]:[GP 2021]]), "x")</f>
        <v>3827.6</v>
      </c>
      <c r="AB388" s="11">
        <f>Table1[Equity]/Table1[Market Capital]</f>
        <v>1.4740421455938697</v>
      </c>
      <c r="AC388" s="1" t="s">
        <v>616</v>
      </c>
      <c r="AD388" s="1" t="s">
        <v>616</v>
      </c>
      <c r="AE388" s="1" t="s">
        <v>616</v>
      </c>
      <c r="AF388" s="1" t="s">
        <v>616</v>
      </c>
      <c r="AG388" s="1" t="s">
        <v>616</v>
      </c>
      <c r="AH388" s="15">
        <v>47290</v>
      </c>
      <c r="AI388" s="15">
        <v>45763</v>
      </c>
      <c r="AJ388" s="15">
        <v>45041</v>
      </c>
      <c r="AK388" s="15">
        <v>43032</v>
      </c>
      <c r="AL388" s="15">
        <v>44141</v>
      </c>
      <c r="AM388" s="15">
        <v>46248</v>
      </c>
      <c r="AN388" s="15">
        <v>15389</v>
      </c>
      <c r="AO388" s="3" t="str">
        <f xml:space="preserve"> IFERROR(Table1[[#This Row],[GP 2012]]/Table1[[#This Row],[Total Assets 2012]], "x")</f>
        <v>x</v>
      </c>
      <c r="AP388" s="3" t="str">
        <f xml:space="preserve"> IFERROR(Table1[[#This Row],[GP 2013]]/Table1[[#This Row],[Total Assets 2013]], "x")</f>
        <v>x</v>
      </c>
      <c r="AQ388" s="3" t="str">
        <f xml:space="preserve"> IFERROR(Table1[[#This Row],[GP 2014]]/Table1[[#This Row],[Total Assets 2014]], "x")</f>
        <v>x</v>
      </c>
      <c r="AR388" s="3" t="str">
        <f xml:space="preserve"> IFERROR(Table1[[#This Row],[GP 2015]]/Table1[[#This Row],[Total Assets 2015]], "x")</f>
        <v>x</v>
      </c>
      <c r="AS388" s="3" t="str">
        <f xml:space="preserve"> IFERROR(Table1[[#This Row],[GP 2016]]/Table1[[#This Row],[Total Assets 2016]], "x")</f>
        <v>x</v>
      </c>
      <c r="AT388" s="3">
        <f xml:space="preserve"> IFERROR(Table1[[#This Row],[GP 2017]]/Table1[[#This Row],[Total Assets 2017]], "x")</f>
        <v>0.11110171283569464</v>
      </c>
      <c r="AU388" s="3">
        <f xml:space="preserve"> IFERROR(Table1[[#This Row],[GP 2018]]/Table1[[#This Row],[Total Assets 2018]], "x")</f>
        <v>9.0619059065183666E-2</v>
      </c>
      <c r="AV388" s="3">
        <f xml:space="preserve"> IFERROR(Table1[[#This Row],[GP 2019]]/Table1[[#This Row],[Total Assets 2019]], "x")</f>
        <v>9.2848737816655938E-2</v>
      </c>
      <c r="AW388" s="3">
        <f xml:space="preserve"> IFERROR(Table1[[#This Row],[GP 2020]]/Table1[[#This Row],[Total Assets 2020]], "x")</f>
        <v>4.970719464584495E-2</v>
      </c>
      <c r="AX388" s="3">
        <f xml:space="preserve"> IFERROR(Table1[[#This Row],[GP 2021]]/Table1[[#This Row],[Total Assets 2021]], "x")</f>
        <v>7.7388369089961717E-2</v>
      </c>
      <c r="AY388" s="3">
        <f xml:space="preserve"> IFERROR(Table1[[#This Row],[GP TTM]]/Table1[[#This Row],[Total Assets TTM]], "x")</f>
        <v>6.1537796229026123E-2</v>
      </c>
      <c r="BA388" s="3" t="str">
        <f xml:space="preserve"> IFERROR(ABS(Table1[[#This Row],[ROA 2013]]-Table1[[#This Row],[ROA 2012]]), "x")</f>
        <v>x</v>
      </c>
      <c r="BB388" s="3" t="str">
        <f xml:space="preserve"> IFERROR(ABS(Table1[[#This Row],[ROA 2014]]-Table1[[#This Row],[ROA 2013]]), "x")</f>
        <v>x</v>
      </c>
      <c r="BC388" s="3" t="str">
        <f xml:space="preserve"> IFERROR(ABS(Table1[[#This Row],[ROA 2015]]-Table1[[#This Row],[ROA 2014]]), "x")</f>
        <v>x</v>
      </c>
      <c r="BD388" s="3" t="str">
        <f xml:space="preserve"> IFERROR(ABS(Table1[[#This Row],[ROA 2016]]-Table1[[#This Row],[ROA 2015]]), "x")</f>
        <v>x</v>
      </c>
      <c r="BE388" s="3" t="str">
        <f xml:space="preserve"> IFERROR(ABS(Table1[[#This Row],[ROA 2017]]-Table1[[#This Row],[ROA 2016]]), "x")</f>
        <v>x</v>
      </c>
      <c r="BF388" s="3">
        <f xml:space="preserve"> IFERROR(ABS(Table1[[#This Row],[ROA 2018]]-Table1[[#This Row],[ROA 2017]]), "x")</f>
        <v>2.0482653770510978E-2</v>
      </c>
      <c r="BG388" s="3">
        <f xml:space="preserve"> IFERROR(ABS(Table1[[#This Row],[ROA 2019]]-Table1[[#This Row],[ROA 2018]]), "x")</f>
        <v>2.2296787514722721E-3</v>
      </c>
      <c r="BH388" s="3">
        <f xml:space="preserve"> IFERROR(ABS(Table1[[#This Row],[ROA 2020]]-Table1[[#This Row],[ROA 2019]]), "x")</f>
        <v>4.3141543170810988E-2</v>
      </c>
      <c r="BI388" s="3">
        <f xml:space="preserve"> IFERROR(ABS(Table1[[#This Row],[ROA 2021]]-Table1[[#This Row],[ROA 2020]]), "x")</f>
        <v>2.7681174444116767E-2</v>
      </c>
      <c r="BJ388" s="3">
        <f xml:space="preserve"> IFERROR(AVERAGE(Table1[[#This Row],[ROA 2013-2012]:[ROA 2021-2020]]), "x")</f>
        <v>2.3383762534227755E-2</v>
      </c>
      <c r="BK388" s="3">
        <f>IFERROR(AVERAGE(Table1[[#This Row],[ROA 2012]:[ROA 2021]]), "x")</f>
        <v>8.4333014690668187E-2</v>
      </c>
      <c r="BN388" s="1">
        <f>SUM(Table1[[#This Row],[B/M Rank]:[ROA Rank]])</f>
        <v>0</v>
      </c>
    </row>
    <row r="389" spans="1:66" x14ac:dyDescent="0.25">
      <c r="A389" s="1" t="s">
        <v>911</v>
      </c>
      <c r="B389" s="1" t="s">
        <v>912</v>
      </c>
      <c r="C389" s="1" t="s">
        <v>138</v>
      </c>
      <c r="D389" s="1" t="s">
        <v>139</v>
      </c>
      <c r="E389" s="1" t="s">
        <v>102</v>
      </c>
      <c r="F389" s="1">
        <v>13130</v>
      </c>
      <c r="G389" s="19"/>
      <c r="H389" s="19"/>
      <c r="I389" s="19"/>
      <c r="J389" s="19"/>
      <c r="K389" s="1"/>
      <c r="L389" s="19"/>
      <c r="M389" s="1">
        <v>2012</v>
      </c>
      <c r="N389" s="15">
        <v>5453.5</v>
      </c>
      <c r="O389" s="15">
        <v>4654</v>
      </c>
      <c r="P389" s="15">
        <v>3848</v>
      </c>
      <c r="Q389" s="15">
        <v>2572</v>
      </c>
      <c r="R389" s="15">
        <v>4987</v>
      </c>
      <c r="S389" s="15">
        <v>5935</v>
      </c>
      <c r="T389" s="15">
        <v>6851</v>
      </c>
      <c r="U389" s="15">
        <v>7662</v>
      </c>
      <c r="V389" s="15">
        <v>4825</v>
      </c>
      <c r="W389" s="15">
        <v>11121</v>
      </c>
      <c r="X389" s="15">
        <v>14197</v>
      </c>
      <c r="Z389" s="3">
        <f xml:space="preserve"> IFERROR(AVEDEV(Table1[[#This Row],[GP 2012]:[GP 2021]]) / Table1[[#This Row],[Avg GP]], "x")</f>
        <v>0.29030625901206214</v>
      </c>
      <c r="AA389" s="2">
        <f xml:space="preserve"> IFERROR(AVERAGE(Table1[[#This Row],[GP 2012]:[GP 2021]]), "x")</f>
        <v>5790.85</v>
      </c>
      <c r="AB389" s="11">
        <f>Table1[Equity]/Table1[Market Capital]</f>
        <v>1.7752475247524753</v>
      </c>
      <c r="AC389" s="15">
        <v>30519.200000000001</v>
      </c>
      <c r="AD389" s="15">
        <v>31848</v>
      </c>
      <c r="AE389" s="15">
        <v>33855</v>
      </c>
      <c r="AF389" s="15">
        <v>32664</v>
      </c>
      <c r="AG389" s="15">
        <v>32112</v>
      </c>
      <c r="AH389" s="15">
        <v>31576</v>
      </c>
      <c r="AI389" s="15">
        <v>36961</v>
      </c>
      <c r="AJ389" s="15">
        <v>40375</v>
      </c>
      <c r="AK389" s="15">
        <v>49271</v>
      </c>
      <c r="AL389" s="15">
        <v>53798</v>
      </c>
      <c r="AM389" s="15">
        <v>58550</v>
      </c>
      <c r="AN389" s="15">
        <v>23309</v>
      </c>
      <c r="AO389" s="3">
        <f xml:space="preserve"> IFERROR(Table1[[#This Row],[GP 2012]]/Table1[[#This Row],[Total Assets 2012]], "x")</f>
        <v>0.17869079137067811</v>
      </c>
      <c r="AP389" s="3">
        <f xml:space="preserve"> IFERROR(Table1[[#This Row],[GP 2013]]/Table1[[#This Row],[Total Assets 2013]], "x")</f>
        <v>0.14613162521979403</v>
      </c>
      <c r="AQ389" s="3">
        <f xml:space="preserve"> IFERROR(Table1[[#This Row],[GP 2014]]/Table1[[#This Row],[Total Assets 2014]], "x")</f>
        <v>0.11366120218579236</v>
      </c>
      <c r="AR389" s="3">
        <f xml:space="preserve"> IFERROR(Table1[[#This Row],[GP 2015]]/Table1[[#This Row],[Total Assets 2015]], "x")</f>
        <v>7.8741121724222388E-2</v>
      </c>
      <c r="AS389" s="3">
        <f xml:space="preserve"> IFERROR(Table1[[#This Row],[GP 2016]]/Table1[[#This Row],[Total Assets 2016]], "x")</f>
        <v>0.15530019930244146</v>
      </c>
      <c r="AT389" s="3">
        <f xml:space="preserve"> IFERROR(Table1[[#This Row],[GP 2017]]/Table1[[#This Row],[Total Assets 2017]], "x")</f>
        <v>0.18795920952622244</v>
      </c>
      <c r="AU389" s="3">
        <f xml:space="preserve"> IFERROR(Table1[[#This Row],[GP 2018]]/Table1[[#This Row],[Total Assets 2018]], "x")</f>
        <v>0.18535753902762372</v>
      </c>
      <c r="AV389" s="3">
        <f xml:space="preserve"> IFERROR(Table1[[#This Row],[GP 2019]]/Table1[[#This Row],[Total Assets 2019]], "x")</f>
        <v>0.18977089783281734</v>
      </c>
      <c r="AW389" s="3">
        <f xml:space="preserve"> IFERROR(Table1[[#This Row],[GP 2020]]/Table1[[#This Row],[Total Assets 2020]], "x")</f>
        <v>9.7927787136449437E-2</v>
      </c>
      <c r="AX389" s="3">
        <f xml:space="preserve"> IFERROR(Table1[[#This Row],[GP 2021]]/Table1[[#This Row],[Total Assets 2021]], "x")</f>
        <v>0.20671772184839585</v>
      </c>
      <c r="AY389" s="3">
        <f xml:space="preserve"> IFERROR(Table1[[#This Row],[GP TTM]]/Table1[[#This Row],[Total Assets TTM]], "x")</f>
        <v>0.24247651579846285</v>
      </c>
      <c r="BA389" s="3">
        <f xml:space="preserve"> IFERROR(ABS(Table1[[#This Row],[ROA 2013]]-Table1[[#This Row],[ROA 2012]]), "x")</f>
        <v>3.2559166150884084E-2</v>
      </c>
      <c r="BB389" s="3">
        <f xml:space="preserve"> IFERROR(ABS(Table1[[#This Row],[ROA 2014]]-Table1[[#This Row],[ROA 2013]]), "x")</f>
        <v>3.2470423034001675E-2</v>
      </c>
      <c r="BC389" s="3">
        <f xml:space="preserve"> IFERROR(ABS(Table1[[#This Row],[ROA 2015]]-Table1[[#This Row],[ROA 2014]]), "x")</f>
        <v>3.4920080461569969E-2</v>
      </c>
      <c r="BD389" s="3">
        <f xml:space="preserve"> IFERROR(ABS(Table1[[#This Row],[ROA 2016]]-Table1[[#This Row],[ROA 2015]]), "x")</f>
        <v>7.6559077578219073E-2</v>
      </c>
      <c r="BE389" s="3">
        <f xml:space="preserve"> IFERROR(ABS(Table1[[#This Row],[ROA 2017]]-Table1[[#This Row],[ROA 2016]]), "x")</f>
        <v>3.2659010223780982E-2</v>
      </c>
      <c r="BF389" s="3">
        <f xml:space="preserve"> IFERROR(ABS(Table1[[#This Row],[ROA 2018]]-Table1[[#This Row],[ROA 2017]]), "x")</f>
        <v>2.6016704985987182E-3</v>
      </c>
      <c r="BG389" s="3">
        <f xml:space="preserve"> IFERROR(ABS(Table1[[#This Row],[ROA 2019]]-Table1[[#This Row],[ROA 2018]]), "x")</f>
        <v>4.4133588051936123E-3</v>
      </c>
      <c r="BH389" s="3">
        <f xml:space="preserve"> IFERROR(ABS(Table1[[#This Row],[ROA 2020]]-Table1[[#This Row],[ROA 2019]]), "x")</f>
        <v>9.1843110696367899E-2</v>
      </c>
      <c r="BI389" s="3">
        <f xml:space="preserve"> IFERROR(ABS(Table1[[#This Row],[ROA 2021]]-Table1[[#This Row],[ROA 2020]]), "x")</f>
        <v>0.10878993471194641</v>
      </c>
      <c r="BJ389" s="3">
        <f xml:space="preserve"> IFERROR(AVERAGE(Table1[[#This Row],[ROA 2013-2012]:[ROA 2021-2020]]), "x")</f>
        <v>4.6312870240062497E-2</v>
      </c>
      <c r="BK389" s="3">
        <f>IFERROR(AVERAGE(Table1[[#This Row],[ROA 2012]:[ROA 2021]]), "x")</f>
        <v>0.15402580951744371</v>
      </c>
      <c r="BN389" s="1">
        <f>SUM(Table1[[#This Row],[B/M Rank]:[ROA Rank]])</f>
        <v>0</v>
      </c>
    </row>
    <row r="390" spans="1:66" x14ac:dyDescent="0.25">
      <c r="A390" s="1" t="s">
        <v>229</v>
      </c>
      <c r="B390" s="1" t="s">
        <v>230</v>
      </c>
      <c r="C390" s="1" t="s">
        <v>105</v>
      </c>
      <c r="D390" s="1" t="s">
        <v>106</v>
      </c>
      <c r="E390" s="1" t="s">
        <v>102</v>
      </c>
      <c r="F390" s="1">
        <v>13740</v>
      </c>
      <c r="G390" s="19"/>
      <c r="H390" s="19"/>
      <c r="I390" s="19"/>
      <c r="J390" s="19"/>
      <c r="K390" s="1"/>
      <c r="L390" s="19"/>
      <c r="M390" s="1">
        <v>2012</v>
      </c>
      <c r="N390" s="15">
        <v>7119.3</v>
      </c>
      <c r="O390" s="15">
        <v>7801.6</v>
      </c>
      <c r="P390" s="15">
        <v>8666.1</v>
      </c>
      <c r="Q390" s="15">
        <v>10175.200000000001</v>
      </c>
      <c r="R390" s="15">
        <v>10766.5</v>
      </c>
      <c r="S390" s="15">
        <v>11374.5</v>
      </c>
      <c r="T390" s="15">
        <v>11104.9</v>
      </c>
      <c r="U390" s="15">
        <v>10585</v>
      </c>
      <c r="V390" s="15">
        <v>7493.8</v>
      </c>
      <c r="W390" s="15">
        <v>7740.3</v>
      </c>
      <c r="X390" s="15">
        <v>7645.2</v>
      </c>
      <c r="Z390" s="3">
        <f xml:space="preserve"> IFERROR(AVEDEV(Table1[[#This Row],[GP 2012]:[GP 2021]]) / Table1[[#This Row],[Avg GP]], "x")</f>
        <v>0.16358351862385165</v>
      </c>
      <c r="AA390" s="2">
        <f xml:space="preserve"> IFERROR(AVERAGE(Table1[[#This Row],[GP 2012]:[GP 2021]]), "x")</f>
        <v>9282.7199999999993</v>
      </c>
      <c r="AB390" s="11">
        <f>Table1[Equity]/Table1[Market Capital]</f>
        <v>0.997117903930131</v>
      </c>
      <c r="AC390" s="15">
        <v>27450.1</v>
      </c>
      <c r="AD390" s="15">
        <v>26820.799999999999</v>
      </c>
      <c r="AE390" s="15">
        <v>30241.1</v>
      </c>
      <c r="AF390" s="15">
        <v>32835.699999999997</v>
      </c>
      <c r="AG390" s="15">
        <v>36174.9</v>
      </c>
      <c r="AH390" s="15">
        <v>37440.5</v>
      </c>
      <c r="AI390" s="15">
        <v>40445.4</v>
      </c>
      <c r="AJ390" s="15">
        <v>42568.2</v>
      </c>
      <c r="AK390" s="15">
        <v>39638</v>
      </c>
      <c r="AL390" s="15">
        <v>35840.800000000003</v>
      </c>
      <c r="AM390" s="15">
        <v>37354.300000000003</v>
      </c>
      <c r="AN390" s="15">
        <v>13700.4</v>
      </c>
      <c r="AO390" s="3">
        <f xml:space="preserve"> IFERROR(Table1[[#This Row],[GP 2012]]/Table1[[#This Row],[Total Assets 2012]], "x")</f>
        <v>0.25935424643261773</v>
      </c>
      <c r="AP390" s="3">
        <f xml:space="preserve"> IFERROR(Table1[[#This Row],[GP 2013]]/Table1[[#This Row],[Total Assets 2013]], "x")</f>
        <v>0.29087872099266243</v>
      </c>
      <c r="AQ390" s="3">
        <f xml:space="preserve"> IFERROR(Table1[[#This Row],[GP 2014]]/Table1[[#This Row],[Total Assets 2014]], "x")</f>
        <v>0.28656695688979572</v>
      </c>
      <c r="AR390" s="3">
        <f xml:space="preserve"> IFERROR(Table1[[#This Row],[GP 2015]]/Table1[[#This Row],[Total Assets 2015]], "x")</f>
        <v>0.30988223183912639</v>
      </c>
      <c r="AS390" s="3">
        <f xml:space="preserve"> IFERROR(Table1[[#This Row],[GP 2016]]/Table1[[#This Row],[Total Assets 2016]], "x")</f>
        <v>0.29762349032063667</v>
      </c>
      <c r="AT390" s="3">
        <f xml:space="preserve"> IFERROR(Table1[[#This Row],[GP 2017]]/Table1[[#This Row],[Total Assets 2017]], "x")</f>
        <v>0.30380203255832589</v>
      </c>
      <c r="AU390" s="3">
        <f xml:space="preserve"> IFERROR(Table1[[#This Row],[GP 2018]]/Table1[[#This Row],[Total Assets 2018]], "x")</f>
        <v>0.27456521631631781</v>
      </c>
      <c r="AV390" s="3">
        <f xml:space="preserve"> IFERROR(Table1[[#This Row],[GP 2019]]/Table1[[#This Row],[Total Assets 2019]], "x")</f>
        <v>0.24865979768935498</v>
      </c>
      <c r="AW390" s="3">
        <f xml:space="preserve"> IFERROR(Table1[[#This Row],[GP 2020]]/Table1[[#This Row],[Total Assets 2020]], "x")</f>
        <v>0.18905595640546952</v>
      </c>
      <c r="AX390" s="3">
        <f xml:space="preserve"> IFERROR(Table1[[#This Row],[GP 2021]]/Table1[[#This Row],[Total Assets 2021]], "x")</f>
        <v>0.215963371353318</v>
      </c>
      <c r="AY390" s="3">
        <f xml:space="preserve"> IFERROR(Table1[[#This Row],[GP TTM]]/Table1[[#This Row],[Total Assets TTM]], "x")</f>
        <v>0.20466720029554827</v>
      </c>
      <c r="BA390" s="3">
        <f xml:space="preserve"> IFERROR(ABS(Table1[[#This Row],[ROA 2013]]-Table1[[#This Row],[ROA 2012]]), "x")</f>
        <v>3.1524474560044702E-2</v>
      </c>
      <c r="BB390" s="3">
        <f xml:space="preserve"> IFERROR(ABS(Table1[[#This Row],[ROA 2014]]-Table1[[#This Row],[ROA 2013]]), "x")</f>
        <v>4.3117641028667109E-3</v>
      </c>
      <c r="BC390" s="3">
        <f xml:space="preserve"> IFERROR(ABS(Table1[[#This Row],[ROA 2015]]-Table1[[#This Row],[ROA 2014]]), "x")</f>
        <v>2.3315274949330667E-2</v>
      </c>
      <c r="BD390" s="3">
        <f xml:space="preserve"> IFERROR(ABS(Table1[[#This Row],[ROA 2016]]-Table1[[#This Row],[ROA 2015]]), "x")</f>
        <v>1.2258741518489713E-2</v>
      </c>
      <c r="BE390" s="3">
        <f xml:space="preserve"> IFERROR(ABS(Table1[[#This Row],[ROA 2017]]-Table1[[#This Row],[ROA 2016]]), "x")</f>
        <v>6.1785422376892107E-3</v>
      </c>
      <c r="BF390" s="3">
        <f xml:space="preserve"> IFERROR(ABS(Table1[[#This Row],[ROA 2018]]-Table1[[#This Row],[ROA 2017]]), "x")</f>
        <v>2.9236816242008079E-2</v>
      </c>
      <c r="BG390" s="3">
        <f xml:space="preserve"> IFERROR(ABS(Table1[[#This Row],[ROA 2019]]-Table1[[#This Row],[ROA 2018]]), "x")</f>
        <v>2.5905418626962828E-2</v>
      </c>
      <c r="BH390" s="3">
        <f xml:space="preserve"> IFERROR(ABS(Table1[[#This Row],[ROA 2020]]-Table1[[#This Row],[ROA 2019]]), "x")</f>
        <v>5.9603841283885461E-2</v>
      </c>
      <c r="BI390" s="3">
        <f xml:space="preserve"> IFERROR(ABS(Table1[[#This Row],[ROA 2021]]-Table1[[#This Row],[ROA 2020]]), "x")</f>
        <v>2.6907414947848485E-2</v>
      </c>
      <c r="BJ390" s="3">
        <f xml:space="preserve"> IFERROR(AVERAGE(Table1[[#This Row],[ROA 2013-2012]:[ROA 2021-2020]]), "x")</f>
        <v>2.4360254274347317E-2</v>
      </c>
      <c r="BK390" s="3">
        <f>IFERROR(AVERAGE(Table1[[#This Row],[ROA 2012]:[ROA 2021]]), "x")</f>
        <v>0.26763520207976255</v>
      </c>
      <c r="BN390" s="1">
        <f>SUM(Table1[[#This Row],[B/M Rank]:[ROA Rank]])</f>
        <v>0</v>
      </c>
    </row>
    <row r="391" spans="1:66" x14ac:dyDescent="0.25">
      <c r="A391" s="1" t="s">
        <v>235</v>
      </c>
      <c r="B391" s="1" t="s">
        <v>1043</v>
      </c>
      <c r="C391" s="1" t="s">
        <v>124</v>
      </c>
      <c r="D391" s="1" t="s">
        <v>11</v>
      </c>
      <c r="E391" s="1" t="s">
        <v>102</v>
      </c>
      <c r="F391" s="1">
        <v>14070</v>
      </c>
      <c r="G391" s="19"/>
      <c r="H391" s="19"/>
      <c r="I391" s="19"/>
      <c r="J391" s="19"/>
      <c r="K391" s="1"/>
      <c r="L391" s="19"/>
      <c r="M391" s="1">
        <v>2012</v>
      </c>
      <c r="N391" s="15">
        <v>3702.5</v>
      </c>
      <c r="O391" s="15">
        <v>3647.5</v>
      </c>
      <c r="P391" s="15">
        <v>4377.3</v>
      </c>
      <c r="Q391" s="15">
        <v>5177.2</v>
      </c>
      <c r="R391" s="15">
        <v>5615.9</v>
      </c>
      <c r="S391" s="15">
        <v>6018.3</v>
      </c>
      <c r="T391" s="15">
        <v>5154.7</v>
      </c>
      <c r="U391" s="15">
        <v>5395.9</v>
      </c>
      <c r="V391" s="15">
        <v>5539.2</v>
      </c>
      <c r="W391" s="15">
        <v>5077</v>
      </c>
      <c r="X391" s="15">
        <v>5128.5</v>
      </c>
      <c r="Z391" s="3">
        <f xml:space="preserve"> IFERROR(AVEDEV(Table1[[#This Row],[GP 2012]:[GP 2021]]) / Table1[[#This Row],[Avg GP]], "x")</f>
        <v>0.12812867791290697</v>
      </c>
      <c r="AA391" s="2">
        <f xml:space="preserve"> IFERROR(AVERAGE(Table1[[#This Row],[GP 2012]:[GP 2021]]), "x")</f>
        <v>4970.55</v>
      </c>
      <c r="AB391" s="11">
        <f>Table1[Equity]/Table1[Market Capital]</f>
        <v>1.0333546552949537</v>
      </c>
      <c r="AC391" s="15">
        <v>16933.2</v>
      </c>
      <c r="AD391" s="15">
        <v>16788.5</v>
      </c>
      <c r="AE391" s="15">
        <v>20968.5</v>
      </c>
      <c r="AF391" s="15">
        <v>23355.1</v>
      </c>
      <c r="AG391" s="15">
        <v>25503.5</v>
      </c>
      <c r="AH391" s="15">
        <v>24025.200000000001</v>
      </c>
      <c r="AI391" s="15">
        <v>26242.3</v>
      </c>
      <c r="AJ391" s="15">
        <v>32934.699999999997</v>
      </c>
      <c r="AK391" s="15">
        <v>31689</v>
      </c>
      <c r="AL391" s="15">
        <v>34366.6</v>
      </c>
      <c r="AM391" s="15">
        <v>34724.1</v>
      </c>
      <c r="AN391" s="15">
        <v>14539.3</v>
      </c>
      <c r="AO391" s="3">
        <f xml:space="preserve"> IFERROR(Table1[[#This Row],[GP 2012]]/Table1[[#This Row],[Total Assets 2012]], "x")</f>
        <v>0.21865329648264947</v>
      </c>
      <c r="AP391" s="3">
        <f xml:space="preserve"> IFERROR(Table1[[#This Row],[GP 2013]]/Table1[[#This Row],[Total Assets 2013]], "x")</f>
        <v>0.21726181612413259</v>
      </c>
      <c r="AQ391" s="3">
        <f xml:space="preserve"> IFERROR(Table1[[#This Row],[GP 2014]]/Table1[[#This Row],[Total Assets 2014]], "x")</f>
        <v>0.20875599112955148</v>
      </c>
      <c r="AR391" s="3">
        <f xml:space="preserve"> IFERROR(Table1[[#This Row],[GP 2015]]/Table1[[#This Row],[Total Assets 2015]], "x")</f>
        <v>0.22167321056214703</v>
      </c>
      <c r="AS391" s="3">
        <f xml:space="preserve"> IFERROR(Table1[[#This Row],[GP 2016]]/Table1[[#This Row],[Total Assets 2016]], "x")</f>
        <v>0.22020114886192091</v>
      </c>
      <c r="AT391" s="3">
        <f xml:space="preserve"> IFERROR(Table1[[#This Row],[GP 2017]]/Table1[[#This Row],[Total Assets 2017]], "x")</f>
        <v>0.25049947555067181</v>
      </c>
      <c r="AU391" s="3">
        <f xml:space="preserve"> IFERROR(Table1[[#This Row],[GP 2018]]/Table1[[#This Row],[Total Assets 2018]], "x")</f>
        <v>0.19642714243797227</v>
      </c>
      <c r="AV391" s="3">
        <f xml:space="preserve"> IFERROR(Table1[[#This Row],[GP 2019]]/Table1[[#This Row],[Total Assets 2019]], "x")</f>
        <v>0.16383631853334021</v>
      </c>
      <c r="AW391" s="3">
        <f xml:space="preserve"> IFERROR(Table1[[#This Row],[GP 2020]]/Table1[[#This Row],[Total Assets 2020]], "x")</f>
        <v>0.17479882609107261</v>
      </c>
      <c r="AX391" s="3">
        <f xml:space="preserve"> IFERROR(Table1[[#This Row],[GP 2021]]/Table1[[#This Row],[Total Assets 2021]], "x")</f>
        <v>0.14773064545227052</v>
      </c>
      <c r="AY391" s="3">
        <f xml:space="preserve"> IFERROR(Table1[[#This Row],[GP TTM]]/Table1[[#This Row],[Total Assets TTM]], "x")</f>
        <v>0.14769281277268526</v>
      </c>
      <c r="BA391" s="3">
        <f xml:space="preserve"> IFERROR(ABS(Table1[[#This Row],[ROA 2013]]-Table1[[#This Row],[ROA 2012]]), "x")</f>
        <v>1.3914803585168833E-3</v>
      </c>
      <c r="BB391" s="3">
        <f xml:space="preserve"> IFERROR(ABS(Table1[[#This Row],[ROA 2014]]-Table1[[#This Row],[ROA 2013]]), "x")</f>
        <v>8.5058249945811071E-3</v>
      </c>
      <c r="BC391" s="3">
        <f xml:space="preserve"> IFERROR(ABS(Table1[[#This Row],[ROA 2015]]-Table1[[#This Row],[ROA 2014]]), "x")</f>
        <v>1.291721943259555E-2</v>
      </c>
      <c r="BD391" s="3">
        <f xml:space="preserve"> IFERROR(ABS(Table1[[#This Row],[ROA 2016]]-Table1[[#This Row],[ROA 2015]]), "x")</f>
        <v>1.4720617002261238E-3</v>
      </c>
      <c r="BE391" s="3">
        <f xml:space="preserve"> IFERROR(ABS(Table1[[#This Row],[ROA 2017]]-Table1[[#This Row],[ROA 2016]]), "x")</f>
        <v>3.0298326688750904E-2</v>
      </c>
      <c r="BF391" s="3">
        <f xml:space="preserve"> IFERROR(ABS(Table1[[#This Row],[ROA 2018]]-Table1[[#This Row],[ROA 2017]]), "x")</f>
        <v>5.4072333112699544E-2</v>
      </c>
      <c r="BG391" s="3">
        <f xml:space="preserve"> IFERROR(ABS(Table1[[#This Row],[ROA 2019]]-Table1[[#This Row],[ROA 2018]]), "x")</f>
        <v>3.2590823904632055E-2</v>
      </c>
      <c r="BH391" s="3">
        <f xml:space="preserve"> IFERROR(ABS(Table1[[#This Row],[ROA 2020]]-Table1[[#This Row],[ROA 2019]]), "x")</f>
        <v>1.0962507557732398E-2</v>
      </c>
      <c r="BI391" s="3">
        <f xml:space="preserve"> IFERROR(ABS(Table1[[#This Row],[ROA 2021]]-Table1[[#This Row],[ROA 2020]]), "x")</f>
        <v>2.7068180638802092E-2</v>
      </c>
      <c r="BJ391" s="3">
        <f xml:space="preserve"> IFERROR(AVERAGE(Table1[[#This Row],[ROA 2013-2012]:[ROA 2021-2020]]), "x")</f>
        <v>1.9919862043170741E-2</v>
      </c>
      <c r="BK391" s="3">
        <f>IFERROR(AVERAGE(Table1[[#This Row],[ROA 2012]:[ROA 2021]]), "x")</f>
        <v>0.20198378712257287</v>
      </c>
      <c r="BN391" s="1">
        <f>SUM(Table1[[#This Row],[B/M Rank]:[ROA Rank]])</f>
        <v>0</v>
      </c>
    </row>
    <row r="392" spans="1:66" x14ac:dyDescent="0.25">
      <c r="A392" s="1" t="s">
        <v>668</v>
      </c>
      <c r="B392" s="1" t="s">
        <v>669</v>
      </c>
      <c r="C392" s="1" t="s">
        <v>458</v>
      </c>
      <c r="D392" s="1" t="s">
        <v>263</v>
      </c>
      <c r="E392" s="1" t="s">
        <v>102</v>
      </c>
      <c r="F392" s="1">
        <v>14090</v>
      </c>
      <c r="G392" s="19"/>
      <c r="H392" s="19"/>
      <c r="I392" s="19"/>
      <c r="J392" s="19"/>
      <c r="K392" s="1"/>
      <c r="L392" s="19"/>
      <c r="M392" s="1">
        <v>2021</v>
      </c>
      <c r="V392" s="1">
        <v>519.6</v>
      </c>
      <c r="W392" s="1">
        <v>976.9</v>
      </c>
      <c r="X392" s="1">
        <v>976.9</v>
      </c>
      <c r="Z392" s="3">
        <f xml:space="preserve"> IFERROR(AVEDEV(Table1[[#This Row],[GP 2012]:[GP 2021]]) / Table1[[#This Row],[Avg GP]], "x")</f>
        <v>0.3055796859338456</v>
      </c>
      <c r="AA392" s="2">
        <f xml:space="preserve"> IFERROR(AVERAGE(Table1[[#This Row],[GP 2012]:[GP 2021]]), "x")</f>
        <v>748.25</v>
      </c>
      <c r="AB392" s="11">
        <f>Table1[Equity]/Table1[Market Capital]</f>
        <v>0.38067423704755143</v>
      </c>
      <c r="AK392" s="15">
        <v>10285.5</v>
      </c>
      <c r="AL392" s="15">
        <v>10721.6</v>
      </c>
      <c r="AM392" s="15">
        <v>10721.6</v>
      </c>
      <c r="AN392" s="15">
        <v>5363.7</v>
      </c>
      <c r="AO392" s="3" t="str">
        <f xml:space="preserve"> IFERROR(Table1[[#This Row],[GP 2012]]/Table1[[#This Row],[Total Assets 2012]], "x")</f>
        <v>x</v>
      </c>
      <c r="AP392" s="3" t="str">
        <f xml:space="preserve"> IFERROR(Table1[[#This Row],[GP 2013]]/Table1[[#This Row],[Total Assets 2013]], "x")</f>
        <v>x</v>
      </c>
      <c r="AQ392" s="3" t="str">
        <f xml:space="preserve"> IFERROR(Table1[[#This Row],[GP 2014]]/Table1[[#This Row],[Total Assets 2014]], "x")</f>
        <v>x</v>
      </c>
      <c r="AR392" s="3" t="str">
        <f xml:space="preserve"> IFERROR(Table1[[#This Row],[GP 2015]]/Table1[[#This Row],[Total Assets 2015]], "x")</f>
        <v>x</v>
      </c>
      <c r="AS392" s="3" t="str">
        <f xml:space="preserve"> IFERROR(Table1[[#This Row],[GP 2016]]/Table1[[#This Row],[Total Assets 2016]], "x")</f>
        <v>x</v>
      </c>
      <c r="AT392" s="3" t="str">
        <f xml:space="preserve"> IFERROR(Table1[[#This Row],[GP 2017]]/Table1[[#This Row],[Total Assets 2017]], "x")</f>
        <v>x</v>
      </c>
      <c r="AU392" s="3" t="str">
        <f xml:space="preserve"> IFERROR(Table1[[#This Row],[GP 2018]]/Table1[[#This Row],[Total Assets 2018]], "x")</f>
        <v>x</v>
      </c>
      <c r="AV392" s="3" t="str">
        <f xml:space="preserve"> IFERROR(Table1[[#This Row],[GP 2019]]/Table1[[#This Row],[Total Assets 2019]], "x")</f>
        <v>x</v>
      </c>
      <c r="AW392" s="3">
        <f xml:space="preserve"> IFERROR(Table1[[#This Row],[GP 2020]]/Table1[[#This Row],[Total Assets 2020]], "x")</f>
        <v>5.0517719119148319E-2</v>
      </c>
      <c r="AX392" s="3">
        <f xml:space="preserve"> IFERROR(Table1[[#This Row],[GP 2021]]/Table1[[#This Row],[Total Assets 2021]], "x")</f>
        <v>9.1115132069840316E-2</v>
      </c>
      <c r="AY392" s="3">
        <f xml:space="preserve"> IFERROR(Table1[[#This Row],[GP TTM]]/Table1[[#This Row],[Total Assets TTM]], "x")</f>
        <v>9.1115132069840316E-2</v>
      </c>
      <c r="BA392" s="3" t="str">
        <f xml:space="preserve"> IFERROR(ABS(Table1[[#This Row],[ROA 2013]]-Table1[[#This Row],[ROA 2012]]), "x")</f>
        <v>x</v>
      </c>
      <c r="BB392" s="3" t="str">
        <f xml:space="preserve"> IFERROR(ABS(Table1[[#This Row],[ROA 2014]]-Table1[[#This Row],[ROA 2013]]), "x")</f>
        <v>x</v>
      </c>
      <c r="BC392" s="3" t="str">
        <f xml:space="preserve"> IFERROR(ABS(Table1[[#This Row],[ROA 2015]]-Table1[[#This Row],[ROA 2014]]), "x")</f>
        <v>x</v>
      </c>
      <c r="BD392" s="3" t="str">
        <f xml:space="preserve"> IFERROR(ABS(Table1[[#This Row],[ROA 2016]]-Table1[[#This Row],[ROA 2015]]), "x")</f>
        <v>x</v>
      </c>
      <c r="BE392" s="3" t="str">
        <f xml:space="preserve"> IFERROR(ABS(Table1[[#This Row],[ROA 2017]]-Table1[[#This Row],[ROA 2016]]), "x")</f>
        <v>x</v>
      </c>
      <c r="BF392" s="3" t="str">
        <f xml:space="preserve"> IFERROR(ABS(Table1[[#This Row],[ROA 2018]]-Table1[[#This Row],[ROA 2017]]), "x")</f>
        <v>x</v>
      </c>
      <c r="BG392" s="3" t="str">
        <f xml:space="preserve"> IFERROR(ABS(Table1[[#This Row],[ROA 2019]]-Table1[[#This Row],[ROA 2018]]), "x")</f>
        <v>x</v>
      </c>
      <c r="BH392" s="3" t="str">
        <f xml:space="preserve"> IFERROR(ABS(Table1[[#This Row],[ROA 2020]]-Table1[[#This Row],[ROA 2019]]), "x")</f>
        <v>x</v>
      </c>
      <c r="BI392" s="3">
        <f xml:space="preserve"> IFERROR(ABS(Table1[[#This Row],[ROA 2021]]-Table1[[#This Row],[ROA 2020]]), "x")</f>
        <v>4.0597412950691997E-2</v>
      </c>
      <c r="BJ392" s="3">
        <f xml:space="preserve"> IFERROR(AVERAGE(Table1[[#This Row],[ROA 2013-2012]:[ROA 2021-2020]]), "x")</f>
        <v>4.0597412950691997E-2</v>
      </c>
      <c r="BK392" s="3">
        <f>IFERROR(AVERAGE(Table1[[#This Row],[ROA 2012]:[ROA 2021]]), "x")</f>
        <v>7.0816425594494317E-2</v>
      </c>
      <c r="BN392" s="1">
        <f>SUM(Table1[[#This Row],[B/M Rank]:[ROA Rank]])</f>
        <v>0</v>
      </c>
    </row>
    <row r="393" spans="1:66" x14ac:dyDescent="0.25">
      <c r="A393" s="1" t="s">
        <v>236</v>
      </c>
      <c r="B393" s="1" t="s">
        <v>237</v>
      </c>
      <c r="C393" s="1" t="s">
        <v>233</v>
      </c>
      <c r="D393" s="1" t="s">
        <v>101</v>
      </c>
      <c r="E393" s="1" t="s">
        <v>102</v>
      </c>
      <c r="F393" s="1">
        <v>14580</v>
      </c>
      <c r="G393" s="19"/>
      <c r="H393" s="19"/>
      <c r="I393" s="19"/>
      <c r="J393" s="19"/>
      <c r="K393" s="1"/>
      <c r="L393" s="19"/>
      <c r="M393" s="1">
        <v>2012</v>
      </c>
      <c r="N393" s="1">
        <v>700.6</v>
      </c>
      <c r="O393" s="1">
        <v>770.8</v>
      </c>
      <c r="P393" s="1">
        <v>902</v>
      </c>
      <c r="Q393" s="15">
        <v>1111.5999999999999</v>
      </c>
      <c r="R393" s="15">
        <v>1195.8</v>
      </c>
      <c r="S393" s="15">
        <v>1224.5</v>
      </c>
      <c r="T393" s="15">
        <v>1241.5</v>
      </c>
      <c r="U393" s="15">
        <v>1360.6</v>
      </c>
      <c r="V393" s="15">
        <v>1390.5</v>
      </c>
      <c r="W393" s="15">
        <v>1478.8</v>
      </c>
      <c r="X393" s="15">
        <v>1478.8</v>
      </c>
      <c r="Z393" s="3">
        <f xml:space="preserve"> IFERROR(AVEDEV(Table1[[#This Row],[GP 2012]:[GP 2021]]) / Table1[[#This Row],[Avg GP]], "x")</f>
        <v>0.1873443089823939</v>
      </c>
      <c r="AA393" s="2">
        <f xml:space="preserve"> IFERROR(AVERAGE(Table1[[#This Row],[GP 2012]:[GP 2021]]), "x")</f>
        <v>1137.6699999999998</v>
      </c>
      <c r="AB393" s="11">
        <f>Table1[Equity]/Table1[Market Capital]</f>
        <v>0.2230658436213992</v>
      </c>
      <c r="AC393" s="15">
        <v>2150.1999999999998</v>
      </c>
      <c r="AD393" s="15">
        <v>2210.4</v>
      </c>
      <c r="AE393" s="15">
        <v>3999.8</v>
      </c>
      <c r="AF393" s="15">
        <v>4183.8</v>
      </c>
      <c r="AG393" s="15">
        <v>4752.7</v>
      </c>
      <c r="AH393" s="15">
        <v>4674.6000000000004</v>
      </c>
      <c r="AI393" s="15">
        <v>4920.3999999999996</v>
      </c>
      <c r="AJ393" s="15">
        <v>5953.1</v>
      </c>
      <c r="AK393" s="15">
        <v>5939.8</v>
      </c>
      <c r="AL393" s="15">
        <v>6642.7</v>
      </c>
      <c r="AM393" s="15">
        <v>6642.7</v>
      </c>
      <c r="AN393" s="15">
        <v>3252.3</v>
      </c>
      <c r="AO393" s="3">
        <f xml:space="preserve"> IFERROR(Table1[[#This Row],[GP 2012]]/Table1[[#This Row],[Total Assets 2012]], "x")</f>
        <v>0.32583015533438753</v>
      </c>
      <c r="AP393" s="3">
        <f xml:space="preserve"> IFERROR(Table1[[#This Row],[GP 2013]]/Table1[[#This Row],[Total Assets 2013]], "x")</f>
        <v>0.34871516467607672</v>
      </c>
      <c r="AQ393" s="3">
        <f xml:space="preserve"> IFERROR(Table1[[#This Row],[GP 2014]]/Table1[[#This Row],[Total Assets 2014]], "x")</f>
        <v>0.22551127556377817</v>
      </c>
      <c r="AR393" s="3">
        <f xml:space="preserve"> IFERROR(Table1[[#This Row],[GP 2015]]/Table1[[#This Row],[Total Assets 2015]], "x")</f>
        <v>0.26569147664802328</v>
      </c>
      <c r="AS393" s="3">
        <f xml:space="preserve"> IFERROR(Table1[[#This Row],[GP 2016]]/Table1[[#This Row],[Total Assets 2016]], "x")</f>
        <v>0.25160435121089064</v>
      </c>
      <c r="AT393" s="3">
        <f xml:space="preserve"> IFERROR(Table1[[#This Row],[GP 2017]]/Table1[[#This Row],[Total Assets 2017]], "x")</f>
        <v>0.26194754631412309</v>
      </c>
      <c r="AU393" s="3">
        <f xml:space="preserve"> IFERROR(Table1[[#This Row],[GP 2018]]/Table1[[#This Row],[Total Assets 2018]], "x")</f>
        <v>0.25231688480611336</v>
      </c>
      <c r="AV393" s="3">
        <f xml:space="preserve"> IFERROR(Table1[[#This Row],[GP 2019]]/Table1[[#This Row],[Total Assets 2019]], "x")</f>
        <v>0.22855319077455441</v>
      </c>
      <c r="AW393" s="3">
        <f xml:space="preserve"> IFERROR(Table1[[#This Row],[GP 2020]]/Table1[[#This Row],[Total Assets 2020]], "x")</f>
        <v>0.23409879120509108</v>
      </c>
      <c r="AX393" s="3">
        <f xml:space="preserve"> IFERROR(Table1[[#This Row],[GP 2021]]/Table1[[#This Row],[Total Assets 2021]], "x")</f>
        <v>0.22262032005058185</v>
      </c>
      <c r="AY393" s="3">
        <f xml:space="preserve"> IFERROR(Table1[[#This Row],[GP TTM]]/Table1[[#This Row],[Total Assets TTM]], "x")</f>
        <v>0.22262032005058185</v>
      </c>
      <c r="BA393" s="3">
        <f xml:space="preserve"> IFERROR(ABS(Table1[[#This Row],[ROA 2013]]-Table1[[#This Row],[ROA 2012]]), "x")</f>
        <v>2.2885009341689189E-2</v>
      </c>
      <c r="BB393" s="3">
        <f xml:space="preserve"> IFERROR(ABS(Table1[[#This Row],[ROA 2014]]-Table1[[#This Row],[ROA 2013]]), "x")</f>
        <v>0.12320388911229854</v>
      </c>
      <c r="BC393" s="3">
        <f xml:space="preserve"> IFERROR(ABS(Table1[[#This Row],[ROA 2015]]-Table1[[#This Row],[ROA 2014]]), "x")</f>
        <v>4.018020108424511E-2</v>
      </c>
      <c r="BD393" s="3">
        <f xml:space="preserve"> IFERROR(ABS(Table1[[#This Row],[ROA 2016]]-Table1[[#This Row],[ROA 2015]]), "x")</f>
        <v>1.4087125437132642E-2</v>
      </c>
      <c r="BE393" s="3">
        <f xml:space="preserve"> IFERROR(ABS(Table1[[#This Row],[ROA 2017]]-Table1[[#This Row],[ROA 2016]]), "x")</f>
        <v>1.034319510323245E-2</v>
      </c>
      <c r="BF393" s="3">
        <f xml:space="preserve"> IFERROR(ABS(Table1[[#This Row],[ROA 2018]]-Table1[[#This Row],[ROA 2017]]), "x")</f>
        <v>9.6306615080097302E-3</v>
      </c>
      <c r="BG393" s="3">
        <f xml:space="preserve"> IFERROR(ABS(Table1[[#This Row],[ROA 2019]]-Table1[[#This Row],[ROA 2018]]), "x")</f>
        <v>2.3763694031558952E-2</v>
      </c>
      <c r="BH393" s="3">
        <f xml:space="preserve"> IFERROR(ABS(Table1[[#This Row],[ROA 2020]]-Table1[[#This Row],[ROA 2019]]), "x")</f>
        <v>5.5456004305366735E-3</v>
      </c>
      <c r="BI393" s="3">
        <f xml:space="preserve"> IFERROR(ABS(Table1[[#This Row],[ROA 2021]]-Table1[[#This Row],[ROA 2020]]), "x")</f>
        <v>1.1478471154509229E-2</v>
      </c>
      <c r="BJ393" s="3">
        <f xml:space="preserve"> IFERROR(AVERAGE(Table1[[#This Row],[ROA 2013-2012]:[ROA 2021-2020]]), "x")</f>
        <v>2.9013094133690281E-2</v>
      </c>
      <c r="BK393" s="3">
        <f>IFERROR(AVERAGE(Table1[[#This Row],[ROA 2012]:[ROA 2021]]), "x")</f>
        <v>0.26168891565836205</v>
      </c>
      <c r="BN393" s="1">
        <f>SUM(Table1[[#This Row],[B/M Rank]:[ROA Rank]])</f>
        <v>0</v>
      </c>
    </row>
    <row r="394" spans="1:66" x14ac:dyDescent="0.25">
      <c r="A394" s="1" t="s">
        <v>247</v>
      </c>
      <c r="B394" s="1" t="s">
        <v>248</v>
      </c>
      <c r="C394" s="1" t="s">
        <v>124</v>
      </c>
      <c r="D394" s="1" t="s">
        <v>11</v>
      </c>
      <c r="E394" s="1" t="s">
        <v>102</v>
      </c>
      <c r="F394" s="1">
        <v>16270</v>
      </c>
      <c r="G394" s="19"/>
      <c r="H394" s="19"/>
      <c r="I394" s="19"/>
      <c r="J394" s="19"/>
      <c r="K394" s="1"/>
      <c r="L394" s="19"/>
      <c r="M394" s="1">
        <v>2012</v>
      </c>
      <c r="N394" s="15">
        <v>6513</v>
      </c>
      <c r="O394" s="15">
        <v>6383</v>
      </c>
      <c r="P394" s="15">
        <v>6842</v>
      </c>
      <c r="Q394" s="15">
        <v>8534</v>
      </c>
      <c r="R394" s="15">
        <v>9513</v>
      </c>
      <c r="S394" s="15">
        <v>10491</v>
      </c>
      <c r="T394" s="15">
        <v>9834</v>
      </c>
      <c r="U394" s="15">
        <v>10348</v>
      </c>
      <c r="V394" s="15">
        <v>10316</v>
      </c>
      <c r="W394" s="15">
        <v>10262</v>
      </c>
      <c r="X394" s="15">
        <v>10362</v>
      </c>
      <c r="Z394" s="3">
        <f xml:space="preserve"> IFERROR(AVEDEV(Table1[[#This Row],[GP 2012]:[GP 2021]]) / Table1[[#This Row],[Avg GP]], "x")</f>
        <v>0.16493103913023946</v>
      </c>
      <c r="AA394" s="2">
        <f xml:space="preserve"> IFERROR(AVERAGE(Table1[[#This Row],[GP 2012]:[GP 2021]]), "x")</f>
        <v>8903.6</v>
      </c>
      <c r="AB394" s="11">
        <f>Table1[Equity]/Table1[Market Capital]</f>
        <v>1.879778733866011</v>
      </c>
      <c r="AC394" s="15">
        <v>30899</v>
      </c>
      <c r="AD394" s="15">
        <v>32758</v>
      </c>
      <c r="AE394" s="15">
        <v>39788</v>
      </c>
      <c r="AF394" s="15">
        <v>42959</v>
      </c>
      <c r="AG394" s="15">
        <v>46697</v>
      </c>
      <c r="AH394" s="15">
        <v>53133</v>
      </c>
      <c r="AI394" s="15">
        <v>56703</v>
      </c>
      <c r="AJ394" s="15">
        <v>67006</v>
      </c>
      <c r="AK394" s="15">
        <v>66646</v>
      </c>
      <c r="AL394" s="15">
        <v>71962</v>
      </c>
      <c r="AM394" s="15">
        <v>73114</v>
      </c>
      <c r="AN394" s="15">
        <v>30584</v>
      </c>
      <c r="AO394" s="3">
        <f xml:space="preserve"> IFERROR(Table1[[#This Row],[GP 2012]]/Table1[[#This Row],[Total Assets 2012]], "x")</f>
        <v>0.21078352050228163</v>
      </c>
      <c r="AP394" s="3">
        <f xml:space="preserve"> IFERROR(Table1[[#This Row],[GP 2013]]/Table1[[#This Row],[Total Assets 2013]], "x")</f>
        <v>0.19485316563892791</v>
      </c>
      <c r="AQ394" s="3">
        <f xml:space="preserve"> IFERROR(Table1[[#This Row],[GP 2014]]/Table1[[#This Row],[Total Assets 2014]], "x")</f>
        <v>0.17196139539559666</v>
      </c>
      <c r="AR394" s="3">
        <f xml:space="preserve"> IFERROR(Table1[[#This Row],[GP 2015]]/Table1[[#This Row],[Total Assets 2015]], "x")</f>
        <v>0.19865453106450337</v>
      </c>
      <c r="AS394" s="3">
        <f xml:space="preserve"> IFERROR(Table1[[#This Row],[GP 2016]]/Table1[[#This Row],[Total Assets 2016]], "x")</f>
        <v>0.20371758357067907</v>
      </c>
      <c r="AT394" s="3">
        <f xml:space="preserve"> IFERROR(Table1[[#This Row],[GP 2017]]/Table1[[#This Row],[Total Assets 2017]], "x")</f>
        <v>0.19744791372593304</v>
      </c>
      <c r="AU394" s="3">
        <f xml:space="preserve"> IFERROR(Table1[[#This Row],[GP 2018]]/Table1[[#This Row],[Total Assets 2018]], "x")</f>
        <v>0.17342997724988096</v>
      </c>
      <c r="AV394" s="3">
        <f xml:space="preserve"> IFERROR(Table1[[#This Row],[GP 2019]]/Table1[[#This Row],[Total Assets 2019]], "x")</f>
        <v>0.15443393128973526</v>
      </c>
      <c r="AW394" s="3">
        <f xml:space="preserve"> IFERROR(Table1[[#This Row],[GP 2020]]/Table1[[#This Row],[Total Assets 2020]], "x")</f>
        <v>0.1547879842751253</v>
      </c>
      <c r="AX394" s="3">
        <f xml:space="preserve"> IFERROR(Table1[[#This Row],[GP 2021]]/Table1[[#This Row],[Total Assets 2021]], "x")</f>
        <v>0.14260304049359385</v>
      </c>
      <c r="AY394" s="3">
        <f xml:space="preserve"> IFERROR(Table1[[#This Row],[GP TTM]]/Table1[[#This Row],[Total Assets TTM]], "x")</f>
        <v>0.14172388325081381</v>
      </c>
      <c r="BA394" s="3">
        <f xml:space="preserve"> IFERROR(ABS(Table1[[#This Row],[ROA 2013]]-Table1[[#This Row],[ROA 2012]]), "x")</f>
        <v>1.593035486335373E-2</v>
      </c>
      <c r="BB394" s="3">
        <f xml:space="preserve"> IFERROR(ABS(Table1[[#This Row],[ROA 2014]]-Table1[[#This Row],[ROA 2013]]), "x")</f>
        <v>2.289177024333125E-2</v>
      </c>
      <c r="BC394" s="3">
        <f xml:space="preserve"> IFERROR(ABS(Table1[[#This Row],[ROA 2015]]-Table1[[#This Row],[ROA 2014]]), "x")</f>
        <v>2.6693135668906715E-2</v>
      </c>
      <c r="BD394" s="3">
        <f xml:space="preserve"> IFERROR(ABS(Table1[[#This Row],[ROA 2016]]-Table1[[#This Row],[ROA 2015]]), "x")</f>
        <v>5.063052506175697E-3</v>
      </c>
      <c r="BE394" s="3">
        <f xml:space="preserve"> IFERROR(ABS(Table1[[#This Row],[ROA 2017]]-Table1[[#This Row],[ROA 2016]]), "x")</f>
        <v>6.2696698447460286E-3</v>
      </c>
      <c r="BF394" s="3">
        <f xml:space="preserve"> IFERROR(ABS(Table1[[#This Row],[ROA 2018]]-Table1[[#This Row],[ROA 2017]]), "x")</f>
        <v>2.4017936476052076E-2</v>
      </c>
      <c r="BG394" s="3">
        <f xml:space="preserve"> IFERROR(ABS(Table1[[#This Row],[ROA 2019]]-Table1[[#This Row],[ROA 2018]]), "x")</f>
        <v>1.8996045960145702E-2</v>
      </c>
      <c r="BH394" s="3">
        <f xml:space="preserve"> IFERROR(ABS(Table1[[#This Row],[ROA 2020]]-Table1[[#This Row],[ROA 2019]]), "x")</f>
        <v>3.5405298539004093E-4</v>
      </c>
      <c r="BI394" s="3">
        <f xml:space="preserve"> IFERROR(ABS(Table1[[#This Row],[ROA 2021]]-Table1[[#This Row],[ROA 2020]]), "x")</f>
        <v>1.2184943781531454E-2</v>
      </c>
      <c r="BJ394" s="3">
        <f xml:space="preserve"> IFERROR(AVERAGE(Table1[[#This Row],[ROA 2013-2012]:[ROA 2021-2020]]), "x")</f>
        <v>1.4711218036625855E-2</v>
      </c>
      <c r="BK394" s="3">
        <f>IFERROR(AVERAGE(Table1[[#This Row],[ROA 2012]:[ROA 2021]]), "x")</f>
        <v>0.18026730432062565</v>
      </c>
      <c r="BN394" s="1">
        <f>SUM(Table1[[#This Row],[B/M Rank]:[ROA Rank]])</f>
        <v>0</v>
      </c>
    </row>
    <row r="395" spans="1:66" x14ac:dyDescent="0.25">
      <c r="A395" s="1" t="s">
        <v>249</v>
      </c>
      <c r="B395" s="1" t="s">
        <v>250</v>
      </c>
      <c r="C395" s="1" t="s">
        <v>194</v>
      </c>
      <c r="D395" s="1" t="s">
        <v>103</v>
      </c>
      <c r="E395" s="1" t="s">
        <v>102</v>
      </c>
      <c r="F395" s="1">
        <v>16570</v>
      </c>
      <c r="G395" s="19"/>
      <c r="H395" s="19"/>
      <c r="I395" s="19"/>
      <c r="J395" s="19"/>
      <c r="K395" s="1"/>
      <c r="L395" s="19"/>
      <c r="M395" s="1">
        <v>2012</v>
      </c>
      <c r="N395" s="15">
        <v>1835.2</v>
      </c>
      <c r="O395" s="15">
        <v>1580.1</v>
      </c>
      <c r="P395" s="15">
        <v>1700.1</v>
      </c>
      <c r="Q395" s="15">
        <v>1957.3</v>
      </c>
      <c r="R395" s="15">
        <v>1925.3</v>
      </c>
      <c r="S395" s="15">
        <v>1611.9</v>
      </c>
      <c r="T395" s="15">
        <v>1821.4</v>
      </c>
      <c r="U395" s="15">
        <v>1846.8</v>
      </c>
      <c r="V395" s="15">
        <v>1113.3</v>
      </c>
      <c r="W395" s="15">
        <v>1880.5</v>
      </c>
      <c r="X395" s="15">
        <v>1884</v>
      </c>
      <c r="Z395" s="3">
        <f xml:space="preserve"> IFERROR(AVEDEV(Table1[[#This Row],[GP 2012]:[GP 2021]]) / Table1[[#This Row],[Avg GP]], "x")</f>
        <v>0.10460458895662901</v>
      </c>
      <c r="AA395" s="2">
        <f xml:space="preserve"> IFERROR(AVERAGE(Table1[[#This Row],[GP 2012]:[GP 2021]]), "x")</f>
        <v>1727.1899999999998</v>
      </c>
      <c r="AB395" s="11">
        <f>Table1[Equity]/Table1[Market Capital]</f>
        <v>0.69322269161134586</v>
      </c>
      <c r="AC395" s="15">
        <v>54811.7</v>
      </c>
      <c r="AD395" s="15">
        <v>53915.5</v>
      </c>
      <c r="AE395" s="15">
        <v>60457.599999999999</v>
      </c>
      <c r="AF395" s="15">
        <v>63214.9</v>
      </c>
      <c r="AG395" s="15">
        <v>63594.5</v>
      </c>
      <c r="AH395" s="15">
        <v>61196.800000000003</v>
      </c>
      <c r="AI395" s="15">
        <v>64508.6</v>
      </c>
      <c r="AJ395" s="15">
        <v>71356.399999999994</v>
      </c>
      <c r="AK395" s="15">
        <v>71437.5</v>
      </c>
      <c r="AL395" s="15">
        <v>82902.3</v>
      </c>
      <c r="AM395" s="15">
        <v>86307.1</v>
      </c>
      <c r="AN395" s="15">
        <v>11486.7</v>
      </c>
      <c r="AO395" s="3">
        <f xml:space="preserve"> IFERROR(Table1[[#This Row],[GP 2012]]/Table1[[#This Row],[Total Assets 2012]], "x")</f>
        <v>3.3481902586491571E-2</v>
      </c>
      <c r="AP395" s="3">
        <f xml:space="preserve"> IFERROR(Table1[[#This Row],[GP 2013]]/Table1[[#This Row],[Total Assets 2013]], "x")</f>
        <v>2.930697109365581E-2</v>
      </c>
      <c r="AQ395" s="3">
        <f xml:space="preserve"> IFERROR(Table1[[#This Row],[GP 2014]]/Table1[[#This Row],[Total Assets 2014]], "x")</f>
        <v>2.8120534060233949E-2</v>
      </c>
      <c r="AR395" s="3">
        <f xml:space="preserve"> IFERROR(Table1[[#This Row],[GP 2015]]/Table1[[#This Row],[Total Assets 2015]], "x")</f>
        <v>3.0962636973245229E-2</v>
      </c>
      <c r="AS395" s="3">
        <f xml:space="preserve"> IFERROR(Table1[[#This Row],[GP 2016]]/Table1[[#This Row],[Total Assets 2016]], "x")</f>
        <v>3.0274630667746424E-2</v>
      </c>
      <c r="AT395" s="3">
        <f xml:space="preserve"> IFERROR(Table1[[#This Row],[GP 2017]]/Table1[[#This Row],[Total Assets 2017]], "x")</f>
        <v>2.6339612528759673E-2</v>
      </c>
      <c r="AU395" s="3">
        <f xml:space="preserve"> IFERROR(Table1[[#This Row],[GP 2018]]/Table1[[#This Row],[Total Assets 2018]], "x")</f>
        <v>2.8234995023919292E-2</v>
      </c>
      <c r="AV395" s="3">
        <f xml:space="preserve"> IFERROR(Table1[[#This Row],[GP 2019]]/Table1[[#This Row],[Total Assets 2019]], "x")</f>
        <v>2.5881350516561936E-2</v>
      </c>
      <c r="AW395" s="3">
        <f xml:space="preserve"> IFERROR(Table1[[#This Row],[GP 2020]]/Table1[[#This Row],[Total Assets 2020]], "x")</f>
        <v>1.5584251968503937E-2</v>
      </c>
      <c r="AX395" s="3">
        <f xml:space="preserve"> IFERROR(Table1[[#This Row],[GP 2021]]/Table1[[#This Row],[Total Assets 2021]], "x")</f>
        <v>2.2683327241825618E-2</v>
      </c>
      <c r="AY395" s="3">
        <f xml:space="preserve"> IFERROR(Table1[[#This Row],[GP TTM]]/Table1[[#This Row],[Total Assets TTM]], "x")</f>
        <v>2.1829026812394344E-2</v>
      </c>
      <c r="BA395" s="3">
        <f xml:space="preserve"> IFERROR(ABS(Table1[[#This Row],[ROA 2013]]-Table1[[#This Row],[ROA 2012]]), "x")</f>
        <v>4.1749314928357616E-3</v>
      </c>
      <c r="BB395" s="3">
        <f xml:space="preserve"> IFERROR(ABS(Table1[[#This Row],[ROA 2014]]-Table1[[#This Row],[ROA 2013]]), "x")</f>
        <v>1.186437033421861E-3</v>
      </c>
      <c r="BC395" s="3">
        <f xml:space="preserve"> IFERROR(ABS(Table1[[#This Row],[ROA 2015]]-Table1[[#This Row],[ROA 2014]]), "x")</f>
        <v>2.8421029130112803E-3</v>
      </c>
      <c r="BD395" s="3">
        <f xml:space="preserve"> IFERROR(ABS(Table1[[#This Row],[ROA 2016]]-Table1[[#This Row],[ROA 2015]]), "x")</f>
        <v>6.8800630549880476E-4</v>
      </c>
      <c r="BE395" s="3">
        <f xml:space="preserve"> IFERROR(ABS(Table1[[#This Row],[ROA 2017]]-Table1[[#This Row],[ROA 2016]]), "x")</f>
        <v>3.9350181389867511E-3</v>
      </c>
      <c r="BF395" s="3">
        <f xml:space="preserve"> IFERROR(ABS(Table1[[#This Row],[ROA 2018]]-Table1[[#This Row],[ROA 2017]]), "x")</f>
        <v>1.8953824951596192E-3</v>
      </c>
      <c r="BG395" s="3">
        <f xml:space="preserve"> IFERROR(ABS(Table1[[#This Row],[ROA 2019]]-Table1[[#This Row],[ROA 2018]]), "x")</f>
        <v>2.353644507357356E-3</v>
      </c>
      <c r="BH395" s="3">
        <f xml:space="preserve"> IFERROR(ABS(Table1[[#This Row],[ROA 2020]]-Table1[[#This Row],[ROA 2019]]), "x")</f>
        <v>1.0297098548057999E-2</v>
      </c>
      <c r="BI395" s="3">
        <f xml:space="preserve"> IFERROR(ABS(Table1[[#This Row],[ROA 2021]]-Table1[[#This Row],[ROA 2020]]), "x")</f>
        <v>7.0990752733216811E-3</v>
      </c>
      <c r="BJ395" s="3">
        <f xml:space="preserve"> IFERROR(AVERAGE(Table1[[#This Row],[ROA 2013-2012]:[ROA 2021-2020]]), "x")</f>
        <v>3.8301885230723458E-3</v>
      </c>
      <c r="BK395" s="3">
        <f>IFERROR(AVERAGE(Table1[[#This Row],[ROA 2012]:[ROA 2021]]), "x")</f>
        <v>2.7087021266094347E-2</v>
      </c>
      <c r="BN395" s="1">
        <f>SUM(Table1[[#This Row],[B/M Rank]:[ROA Rank]])</f>
        <v>0</v>
      </c>
    </row>
    <row r="396" spans="1:66" x14ac:dyDescent="0.25">
      <c r="A396" s="1" t="s">
        <v>253</v>
      </c>
      <c r="B396" s="1" t="s">
        <v>254</v>
      </c>
      <c r="C396" s="1" t="s">
        <v>1038</v>
      </c>
      <c r="D396" s="1" t="s">
        <v>103</v>
      </c>
      <c r="E396" s="1" t="s">
        <v>102</v>
      </c>
      <c r="F396" s="1">
        <v>17420</v>
      </c>
      <c r="G396" s="19"/>
      <c r="H396" s="19"/>
      <c r="I396" s="19"/>
      <c r="J396" s="19"/>
      <c r="K396" s="1"/>
      <c r="L396" s="19"/>
      <c r="M396" s="1">
        <v>2012</v>
      </c>
      <c r="N396" s="15">
        <v>32020</v>
      </c>
      <c r="O396" s="15">
        <v>29849</v>
      </c>
      <c r="P396" s="15">
        <v>30815</v>
      </c>
      <c r="Q396" s="15">
        <v>32348</v>
      </c>
      <c r="R396" s="15">
        <v>28629</v>
      </c>
      <c r="S396" s="15">
        <v>25921</v>
      </c>
      <c r="T396" s="15">
        <v>24793</v>
      </c>
      <c r="U396" s="15">
        <v>22441</v>
      </c>
      <c r="V396" s="15">
        <v>22219</v>
      </c>
      <c r="W396" s="15">
        <v>25025</v>
      </c>
      <c r="X396" s="15">
        <v>24896</v>
      </c>
      <c r="Z396" s="3">
        <f xml:space="preserve"> IFERROR(AVEDEV(Table1[[#This Row],[GP 2012]:[GP 2021]]) / Table1[[#This Row],[Avg GP]], "x")</f>
        <v>0.12136758374078668</v>
      </c>
      <c r="AA396" s="2">
        <f xml:space="preserve"> IFERROR(AVERAGE(Table1[[#This Row],[GP 2012]:[GP 2021]]), "x")</f>
        <v>27406</v>
      </c>
      <c r="AB396" s="11">
        <f>Table1[Equity]/Table1[Market Capital]</f>
        <v>3.9456371986222734</v>
      </c>
      <c r="AC396" s="15">
        <v>2012329</v>
      </c>
      <c r="AD396" s="15">
        <v>1611400</v>
      </c>
      <c r="AE396" s="15">
        <v>1708703</v>
      </c>
      <c r="AF396" s="15">
        <v>1629130</v>
      </c>
      <c r="AG396" s="15">
        <v>1590546</v>
      </c>
      <c r="AH396" s="15">
        <v>1474732</v>
      </c>
      <c r="AI396" s="15">
        <v>1348137</v>
      </c>
      <c r="AJ396" s="15">
        <v>1297674</v>
      </c>
      <c r="AK396" s="15">
        <v>1324961</v>
      </c>
      <c r="AL396" s="15">
        <v>1324705</v>
      </c>
      <c r="AM396" s="15">
        <v>1343066</v>
      </c>
      <c r="AN396" s="15">
        <v>68733</v>
      </c>
      <c r="AO396" s="3">
        <f xml:space="preserve"> IFERROR(Table1[[#This Row],[GP 2012]]/Table1[[#This Row],[Total Assets 2012]], "x")</f>
        <v>1.5911911024489533E-2</v>
      </c>
      <c r="AP396" s="3">
        <f xml:space="preserve"> IFERROR(Table1[[#This Row],[GP 2013]]/Table1[[#This Row],[Total Assets 2013]], "x")</f>
        <v>1.8523644036241776E-2</v>
      </c>
      <c r="AQ396" s="3">
        <f xml:space="preserve"> IFERROR(Table1[[#This Row],[GP 2014]]/Table1[[#This Row],[Total Assets 2014]], "x")</f>
        <v>1.8034146367156844E-2</v>
      </c>
      <c r="AR396" s="3">
        <f xml:space="preserve"> IFERROR(Table1[[#This Row],[GP 2015]]/Table1[[#This Row],[Total Assets 2015]], "x")</f>
        <v>1.9855996759006341E-2</v>
      </c>
      <c r="AS396" s="3">
        <f xml:space="preserve"> IFERROR(Table1[[#This Row],[GP 2016]]/Table1[[#This Row],[Total Assets 2016]], "x")</f>
        <v>1.7999479424046838E-2</v>
      </c>
      <c r="AT396" s="3">
        <f xml:space="preserve"> IFERROR(Table1[[#This Row],[GP 2017]]/Table1[[#This Row],[Total Assets 2017]], "x")</f>
        <v>1.7576752928667717E-2</v>
      </c>
      <c r="AU396" s="3">
        <f xml:space="preserve"> IFERROR(Table1[[#This Row],[GP 2018]]/Table1[[#This Row],[Total Assets 2018]], "x")</f>
        <v>1.8390564163731134E-2</v>
      </c>
      <c r="AV396" s="3">
        <f xml:space="preserve"> IFERROR(Table1[[#This Row],[GP 2019]]/Table1[[#This Row],[Total Assets 2019]], "x")</f>
        <v>1.7293249306066086E-2</v>
      </c>
      <c r="AW396" s="3">
        <f xml:space="preserve"> IFERROR(Table1[[#This Row],[GP 2020]]/Table1[[#This Row],[Total Assets 2020]], "x")</f>
        <v>1.6769550198081302E-2</v>
      </c>
      <c r="AX396" s="3">
        <f xml:space="preserve"> IFERROR(Table1[[#This Row],[GP 2021]]/Table1[[#This Row],[Total Assets 2021]], "x")</f>
        <v>1.8890998373222719E-2</v>
      </c>
      <c r="AY396" s="3">
        <f xml:space="preserve"> IFERROR(Table1[[#This Row],[GP TTM]]/Table1[[#This Row],[Total Assets TTM]], "x")</f>
        <v>1.8536691420972612E-2</v>
      </c>
      <c r="BA396" s="3">
        <f xml:space="preserve"> IFERROR(ABS(Table1[[#This Row],[ROA 2013]]-Table1[[#This Row],[ROA 2012]]), "x")</f>
        <v>2.611733011752243E-3</v>
      </c>
      <c r="BB396" s="3">
        <f xml:space="preserve"> IFERROR(ABS(Table1[[#This Row],[ROA 2014]]-Table1[[#This Row],[ROA 2013]]), "x")</f>
        <v>4.8949766908493175E-4</v>
      </c>
      <c r="BC396" s="3">
        <f xml:space="preserve"> IFERROR(ABS(Table1[[#This Row],[ROA 2015]]-Table1[[#This Row],[ROA 2014]]), "x")</f>
        <v>1.8218503918494972E-3</v>
      </c>
      <c r="BD396" s="3">
        <f xml:space="preserve"> IFERROR(ABS(Table1[[#This Row],[ROA 2016]]-Table1[[#This Row],[ROA 2015]]), "x")</f>
        <v>1.8565173349595031E-3</v>
      </c>
      <c r="BE396" s="3">
        <f xml:space="preserve"> IFERROR(ABS(Table1[[#This Row],[ROA 2017]]-Table1[[#This Row],[ROA 2016]]), "x")</f>
        <v>4.2272649537912141E-4</v>
      </c>
      <c r="BF396" s="3">
        <f xml:space="preserve"> IFERROR(ABS(Table1[[#This Row],[ROA 2018]]-Table1[[#This Row],[ROA 2017]]), "x")</f>
        <v>8.1381123506341774E-4</v>
      </c>
      <c r="BG396" s="3">
        <f xml:space="preserve"> IFERROR(ABS(Table1[[#This Row],[ROA 2019]]-Table1[[#This Row],[ROA 2018]]), "x")</f>
        <v>1.0973148576650486E-3</v>
      </c>
      <c r="BH396" s="3">
        <f xml:space="preserve"> IFERROR(ABS(Table1[[#This Row],[ROA 2020]]-Table1[[#This Row],[ROA 2019]]), "x")</f>
        <v>5.2369910798478331E-4</v>
      </c>
      <c r="BI396" s="3">
        <f xml:space="preserve"> IFERROR(ABS(Table1[[#This Row],[ROA 2021]]-Table1[[#This Row],[ROA 2020]]), "x")</f>
        <v>2.1214481751414167E-3</v>
      </c>
      <c r="BJ396" s="3">
        <f xml:space="preserve"> IFERROR(AVERAGE(Table1[[#This Row],[ROA 2013-2012]:[ROA 2021-2020]]), "x")</f>
        <v>1.3065109198755515E-3</v>
      </c>
      <c r="BK396" s="3">
        <f>IFERROR(AVERAGE(Table1[[#This Row],[ROA 2012]:[ROA 2021]]), "x")</f>
        <v>1.7924629258071027E-2</v>
      </c>
      <c r="BN396" s="1">
        <f>SUM(Table1[[#This Row],[B/M Rank]:[ROA Rank]])</f>
        <v>0</v>
      </c>
    </row>
    <row r="397" spans="1:66" x14ac:dyDescent="0.25">
      <c r="A397" s="1" t="s">
        <v>312</v>
      </c>
      <c r="B397" s="1" t="s">
        <v>313</v>
      </c>
      <c r="C397" s="1" t="s">
        <v>147</v>
      </c>
      <c r="D397" s="1" t="s">
        <v>116</v>
      </c>
      <c r="E397" s="1" t="s">
        <v>102</v>
      </c>
      <c r="F397" s="1">
        <v>20850</v>
      </c>
      <c r="G397" s="19"/>
      <c r="H397" s="19"/>
      <c r="I397" s="19"/>
      <c r="J397" s="19"/>
      <c r="K397" s="1"/>
      <c r="L397" s="19"/>
      <c r="M397" s="1">
        <v>2018</v>
      </c>
      <c r="T397" s="15">
        <v>8255</v>
      </c>
      <c r="U397" s="15">
        <v>8648</v>
      </c>
      <c r="V397" s="15">
        <v>5482</v>
      </c>
      <c r="W397" s="15">
        <v>7245</v>
      </c>
      <c r="X397" s="15">
        <v>7475</v>
      </c>
      <c r="Z397" s="3">
        <f xml:space="preserve"> IFERROR(AVEDEV(Table1[[#This Row],[GP 2012]:[GP 2021]]) / Table1[[#This Row],[Avg GP]], "x")</f>
        <v>0.14093823827202159</v>
      </c>
      <c r="AA397" s="2">
        <f xml:space="preserve"> IFERROR(AVERAGE(Table1[[#This Row],[GP 2012]:[GP 2021]]), "x")</f>
        <v>7407.5</v>
      </c>
      <c r="AB397" s="11">
        <f>Table1[Equity]/Table1[Market Capital]</f>
        <v>0.83381294964028774</v>
      </c>
      <c r="AI397" s="15">
        <v>49972</v>
      </c>
      <c r="AJ397" s="15">
        <v>55367</v>
      </c>
      <c r="AK397" s="15">
        <v>49989</v>
      </c>
      <c r="AL397" s="15">
        <v>54800</v>
      </c>
      <c r="AM397" s="15">
        <v>56527</v>
      </c>
      <c r="AN397" s="15">
        <v>17385</v>
      </c>
      <c r="AO397" s="3" t="str">
        <f xml:space="preserve"> IFERROR(Table1[[#This Row],[GP 2012]]/Table1[[#This Row],[Total Assets 2012]], "x")</f>
        <v>x</v>
      </c>
      <c r="AP397" s="3" t="str">
        <f xml:space="preserve"> IFERROR(Table1[[#This Row],[GP 2013]]/Table1[[#This Row],[Total Assets 2013]], "x")</f>
        <v>x</v>
      </c>
      <c r="AQ397" s="3" t="str">
        <f xml:space="preserve"> IFERROR(Table1[[#This Row],[GP 2014]]/Table1[[#This Row],[Total Assets 2014]], "x")</f>
        <v>x</v>
      </c>
      <c r="AR397" s="3" t="str">
        <f xml:space="preserve"> IFERROR(Table1[[#This Row],[GP 2015]]/Table1[[#This Row],[Total Assets 2015]], "x")</f>
        <v>x</v>
      </c>
      <c r="AS397" s="3" t="str">
        <f xml:space="preserve"> IFERROR(Table1[[#This Row],[GP 2016]]/Table1[[#This Row],[Total Assets 2016]], "x")</f>
        <v>x</v>
      </c>
      <c r="AT397" s="3" t="str">
        <f xml:space="preserve"> IFERROR(Table1[[#This Row],[GP 2017]]/Table1[[#This Row],[Total Assets 2017]], "x")</f>
        <v>x</v>
      </c>
      <c r="AU397" s="3">
        <f xml:space="preserve"> IFERROR(Table1[[#This Row],[GP 2018]]/Table1[[#This Row],[Total Assets 2018]], "x")</f>
        <v>0.16519250780437045</v>
      </c>
      <c r="AV397" s="3">
        <f xml:space="preserve"> IFERROR(Table1[[#This Row],[GP 2019]]/Table1[[#This Row],[Total Assets 2019]], "x")</f>
        <v>0.15619412285296297</v>
      </c>
      <c r="AW397" s="3">
        <f xml:space="preserve"> IFERROR(Table1[[#This Row],[GP 2020]]/Table1[[#This Row],[Total Assets 2020]], "x")</f>
        <v>0.1096641261077437</v>
      </c>
      <c r="AX397" s="3">
        <f xml:space="preserve"> IFERROR(Table1[[#This Row],[GP 2021]]/Table1[[#This Row],[Total Assets 2021]], "x")</f>
        <v>0.1322080291970803</v>
      </c>
      <c r="AY397" s="3">
        <f xml:space="preserve"> IFERROR(Table1[[#This Row],[GP TTM]]/Table1[[#This Row],[Total Assets TTM]], "x")</f>
        <v>0.13223769172253966</v>
      </c>
      <c r="BA397" s="3" t="str">
        <f xml:space="preserve"> IFERROR(ABS(Table1[[#This Row],[ROA 2013]]-Table1[[#This Row],[ROA 2012]]), "x")</f>
        <v>x</v>
      </c>
      <c r="BB397" s="3" t="str">
        <f xml:space="preserve"> IFERROR(ABS(Table1[[#This Row],[ROA 2014]]-Table1[[#This Row],[ROA 2013]]), "x")</f>
        <v>x</v>
      </c>
      <c r="BC397" s="3" t="str">
        <f xml:space="preserve"> IFERROR(ABS(Table1[[#This Row],[ROA 2015]]-Table1[[#This Row],[ROA 2014]]), "x")</f>
        <v>x</v>
      </c>
      <c r="BD397" s="3" t="str">
        <f xml:space="preserve"> IFERROR(ABS(Table1[[#This Row],[ROA 2016]]-Table1[[#This Row],[ROA 2015]]), "x")</f>
        <v>x</v>
      </c>
      <c r="BE397" s="3" t="str">
        <f xml:space="preserve"> IFERROR(ABS(Table1[[#This Row],[ROA 2017]]-Table1[[#This Row],[ROA 2016]]), "x")</f>
        <v>x</v>
      </c>
      <c r="BF397" s="3" t="str">
        <f xml:space="preserve"> IFERROR(ABS(Table1[[#This Row],[ROA 2018]]-Table1[[#This Row],[ROA 2017]]), "x")</f>
        <v>x</v>
      </c>
      <c r="BG397" s="3">
        <f xml:space="preserve"> IFERROR(ABS(Table1[[#This Row],[ROA 2019]]-Table1[[#This Row],[ROA 2018]]), "x")</f>
        <v>8.9983849514074787E-3</v>
      </c>
      <c r="BH397" s="3">
        <f xml:space="preserve"> IFERROR(ABS(Table1[[#This Row],[ROA 2020]]-Table1[[#This Row],[ROA 2019]]), "x")</f>
        <v>4.6529996745219265E-2</v>
      </c>
      <c r="BI397" s="3">
        <f xml:space="preserve"> IFERROR(ABS(Table1[[#This Row],[ROA 2021]]-Table1[[#This Row],[ROA 2020]]), "x")</f>
        <v>2.2543903089336598E-2</v>
      </c>
      <c r="BJ397" s="3">
        <f xml:space="preserve"> IFERROR(AVERAGE(Table1[[#This Row],[ROA 2013-2012]:[ROA 2021-2020]]), "x")</f>
        <v>2.6024094928654446E-2</v>
      </c>
      <c r="BK397" s="3">
        <f>IFERROR(AVERAGE(Table1[[#This Row],[ROA 2012]:[ROA 2021]]), "x")</f>
        <v>0.14081469649053935</v>
      </c>
      <c r="BN397" s="1">
        <f>SUM(Table1[[#This Row],[B/M Rank]:[ROA Rank]])</f>
        <v>0</v>
      </c>
    </row>
    <row r="398" spans="1:66" x14ac:dyDescent="0.25">
      <c r="A398" s="1" t="s">
        <v>319</v>
      </c>
      <c r="B398" s="1" t="s">
        <v>320</v>
      </c>
      <c r="C398" s="1" t="s">
        <v>321</v>
      </c>
      <c r="D398" s="1" t="s">
        <v>300</v>
      </c>
      <c r="E398" s="1" t="s">
        <v>102</v>
      </c>
      <c r="F398" s="1">
        <v>21830</v>
      </c>
      <c r="G398" s="19"/>
      <c r="H398" s="19"/>
      <c r="I398" s="19"/>
      <c r="J398" s="19"/>
      <c r="K398" s="1"/>
      <c r="L398" s="19"/>
      <c r="M398" s="1">
        <v>2012</v>
      </c>
      <c r="N398" s="15">
        <v>17250</v>
      </c>
      <c r="O398" s="15">
        <v>14311</v>
      </c>
      <c r="P398" s="15">
        <v>13463</v>
      </c>
      <c r="Q398" s="15">
        <v>9988</v>
      </c>
      <c r="R398" s="15">
        <v>6385</v>
      </c>
      <c r="S398" s="15">
        <v>7853</v>
      </c>
      <c r="T398" s="15">
        <v>7171</v>
      </c>
      <c r="U398" s="15">
        <v>9731</v>
      </c>
      <c r="V398" s="15">
        <v>14519</v>
      </c>
      <c r="W398" s="1">
        <v>45</v>
      </c>
      <c r="X398" s="15">
        <v>-10751</v>
      </c>
      <c r="Z398" s="3">
        <f xml:space="preserve"> IFERROR(AVEDEV(Table1[[#This Row],[GP 2012]:[GP 2021]]) / Table1[[#This Row],[Avg GP]], "x")</f>
        <v>0.38239405854084751</v>
      </c>
      <c r="AA398" s="2">
        <f xml:space="preserve"> IFERROR(AVERAGE(Table1[[#This Row],[GP 2012]:[GP 2021]]), "x")</f>
        <v>10071.6</v>
      </c>
      <c r="AB398" s="11">
        <f>Table1[Equity]/Table1[Market Capital]</f>
        <v>0.93408153916628489</v>
      </c>
      <c r="AC398" s="15">
        <v>140426</v>
      </c>
      <c r="AD398" s="15">
        <v>132330</v>
      </c>
      <c r="AE398" s="15">
        <v>125690</v>
      </c>
      <c r="AF398" s="15">
        <v>113693</v>
      </c>
      <c r="AG398" s="15">
        <v>63699</v>
      </c>
      <c r="AH398" s="15">
        <v>55950</v>
      </c>
      <c r="AI398" s="15">
        <v>54324</v>
      </c>
      <c r="AJ398" s="15">
        <v>98080</v>
      </c>
      <c r="AK398" s="15">
        <v>95385</v>
      </c>
      <c r="AL398" s="15">
        <v>119759</v>
      </c>
      <c r="AM398" s="15">
        <v>138850</v>
      </c>
      <c r="AN398" s="15">
        <v>20391</v>
      </c>
      <c r="AO398" s="3">
        <f xml:space="preserve"> IFERROR(Table1[[#This Row],[GP 2012]]/Table1[[#This Row],[Total Assets 2012]], "x")</f>
        <v>0.12284049962257701</v>
      </c>
      <c r="AP398" s="3">
        <f xml:space="preserve"> IFERROR(Table1[[#This Row],[GP 2013]]/Table1[[#This Row],[Total Assets 2013]], "x")</f>
        <v>0.10814630091438071</v>
      </c>
      <c r="AQ398" s="3">
        <f xml:space="preserve"> IFERROR(Table1[[#This Row],[GP 2014]]/Table1[[#This Row],[Total Assets 2014]], "x")</f>
        <v>0.10711273768796245</v>
      </c>
      <c r="AR398" s="3">
        <f xml:space="preserve"> IFERROR(Table1[[#This Row],[GP 2015]]/Table1[[#This Row],[Total Assets 2015]], "x")</f>
        <v>8.7850615253357731E-2</v>
      </c>
      <c r="AS398" s="3">
        <f xml:space="preserve"> IFERROR(Table1[[#This Row],[GP 2016]]/Table1[[#This Row],[Total Assets 2016]], "x")</f>
        <v>0.10023705238700764</v>
      </c>
      <c r="AT398" s="3">
        <f xml:space="preserve"> IFERROR(Table1[[#This Row],[GP 2017]]/Table1[[#This Row],[Total Assets 2017]], "x")</f>
        <v>0.1403574620196604</v>
      </c>
      <c r="AU398" s="3">
        <f xml:space="preserve"> IFERROR(Table1[[#This Row],[GP 2018]]/Table1[[#This Row],[Total Assets 2018]], "x")</f>
        <v>0.13200427067226272</v>
      </c>
      <c r="AV398" s="3">
        <f xml:space="preserve"> IFERROR(Table1[[#This Row],[GP 2019]]/Table1[[#This Row],[Total Assets 2019]], "x")</f>
        <v>9.9214926590538335E-2</v>
      </c>
      <c r="AW398" s="3">
        <f xml:space="preserve"> IFERROR(Table1[[#This Row],[GP 2020]]/Table1[[#This Row],[Total Assets 2020]], "x")</f>
        <v>0.15221470881165802</v>
      </c>
      <c r="AX398" s="3">
        <f xml:space="preserve"> IFERROR(Table1[[#This Row],[GP 2021]]/Table1[[#This Row],[Total Assets 2021]], "x")</f>
        <v>3.7575464056981102E-4</v>
      </c>
      <c r="AY398" s="3">
        <f xml:space="preserve"> IFERROR(Table1[[#This Row],[GP TTM]]/Table1[[#This Row],[Total Assets TTM]], "x")</f>
        <v>-7.7428880086424193E-2</v>
      </c>
      <c r="BA398" s="3">
        <f xml:space="preserve"> IFERROR(ABS(Table1[[#This Row],[ROA 2013]]-Table1[[#This Row],[ROA 2012]]), "x")</f>
        <v>1.4694198708196299E-2</v>
      </c>
      <c r="BB398" s="3">
        <f xml:space="preserve"> IFERROR(ABS(Table1[[#This Row],[ROA 2014]]-Table1[[#This Row],[ROA 2013]]), "x")</f>
        <v>1.0335632264182604E-3</v>
      </c>
      <c r="BC398" s="3">
        <f xml:space="preserve"> IFERROR(ABS(Table1[[#This Row],[ROA 2015]]-Table1[[#This Row],[ROA 2014]]), "x")</f>
        <v>1.926212243460472E-2</v>
      </c>
      <c r="BD398" s="3">
        <f xml:space="preserve"> IFERROR(ABS(Table1[[#This Row],[ROA 2016]]-Table1[[#This Row],[ROA 2015]]), "x")</f>
        <v>1.2386437133649911E-2</v>
      </c>
      <c r="BE398" s="3">
        <f xml:space="preserve"> IFERROR(ABS(Table1[[#This Row],[ROA 2017]]-Table1[[#This Row],[ROA 2016]]), "x")</f>
        <v>4.0120409632652759E-2</v>
      </c>
      <c r="BF398" s="3">
        <f xml:space="preserve"> IFERROR(ABS(Table1[[#This Row],[ROA 2018]]-Table1[[#This Row],[ROA 2017]]), "x")</f>
        <v>8.353191347397676E-3</v>
      </c>
      <c r="BG398" s="3">
        <f xml:space="preserve"> IFERROR(ABS(Table1[[#This Row],[ROA 2019]]-Table1[[#This Row],[ROA 2018]]), "x")</f>
        <v>3.2789344081724389E-2</v>
      </c>
      <c r="BH398" s="3">
        <f xml:space="preserve"> IFERROR(ABS(Table1[[#This Row],[ROA 2020]]-Table1[[#This Row],[ROA 2019]]), "x")</f>
        <v>5.2999782221119687E-2</v>
      </c>
      <c r="BI398" s="3">
        <f xml:space="preserve"> IFERROR(ABS(Table1[[#This Row],[ROA 2021]]-Table1[[#This Row],[ROA 2020]]), "x")</f>
        <v>0.15183895417108823</v>
      </c>
      <c r="BJ398" s="3">
        <f xml:space="preserve"> IFERROR(AVERAGE(Table1[[#This Row],[ROA 2013-2012]:[ROA 2021-2020]]), "x")</f>
        <v>3.7053111439650212E-2</v>
      </c>
      <c r="BK398" s="3">
        <f>IFERROR(AVERAGE(Table1[[#This Row],[ROA 2012]:[ROA 2021]]), "x")</f>
        <v>0.10503543285999747</v>
      </c>
      <c r="BN398" s="1">
        <f>SUM(Table1[[#This Row],[B/M Rank]:[ROA Rank]])</f>
        <v>0</v>
      </c>
    </row>
    <row r="399" spans="1:66" x14ac:dyDescent="0.25">
      <c r="A399" s="1" t="s">
        <v>892</v>
      </c>
      <c r="B399" s="1" t="s">
        <v>893</v>
      </c>
      <c r="C399" s="1" t="s">
        <v>894</v>
      </c>
      <c r="D399" s="1" t="s">
        <v>300</v>
      </c>
      <c r="E399" s="1" t="s">
        <v>102</v>
      </c>
      <c r="F399" s="1">
        <v>22210</v>
      </c>
      <c r="G399" s="19"/>
      <c r="H399" s="19"/>
      <c r="I399" s="19"/>
      <c r="J399" s="19"/>
      <c r="K399" s="1"/>
      <c r="L399" s="19"/>
      <c r="M399" s="1">
        <v>2012</v>
      </c>
      <c r="N399" s="15">
        <v>4069</v>
      </c>
      <c r="O399" s="15">
        <v>3523.4</v>
      </c>
      <c r="P399" s="15">
        <v>3584.3</v>
      </c>
      <c r="Q399" s="15">
        <v>3892.2</v>
      </c>
      <c r="R399" s="15">
        <v>2821.5</v>
      </c>
      <c r="S399" s="15">
        <v>3942.3</v>
      </c>
      <c r="T399" s="15">
        <v>4094.7</v>
      </c>
      <c r="U399" s="15">
        <v>4092.5</v>
      </c>
      <c r="V399" s="15">
        <v>5667.8</v>
      </c>
      <c r="W399" s="15">
        <v>6476.5</v>
      </c>
      <c r="X399" s="15">
        <v>6533.5</v>
      </c>
      <c r="Z399" s="3">
        <f xml:space="preserve"> IFERROR(AVEDEV(Table1[[#This Row],[GP 2012]:[GP 2021]]) / Table1[[#This Row],[Avg GP]], "x")</f>
        <v>0.17604792691430171</v>
      </c>
      <c r="AA399" s="2">
        <f xml:space="preserve"> IFERROR(AVERAGE(Table1[[#This Row],[GP 2012]:[GP 2021]]), "x")</f>
        <v>4216.42</v>
      </c>
      <c r="AB399" s="11">
        <f>Table1[Equity]/Table1[Market Capital]</f>
        <v>0.46304367402071145</v>
      </c>
      <c r="AC399" s="15">
        <v>36765.699999999997</v>
      </c>
      <c r="AD399" s="15">
        <v>35758.300000000003</v>
      </c>
      <c r="AE399" s="15">
        <v>38312.1</v>
      </c>
      <c r="AF399" s="15">
        <v>38158.199999999997</v>
      </c>
      <c r="AG399" s="15">
        <v>38535.300000000003</v>
      </c>
      <c r="AH399" s="15">
        <v>38784.9</v>
      </c>
      <c r="AI399" s="15">
        <v>39609</v>
      </c>
      <c r="AJ399" s="15">
        <v>43288.1</v>
      </c>
      <c r="AK399" s="15">
        <v>45965</v>
      </c>
      <c r="AL399" s="15">
        <v>71273.2</v>
      </c>
      <c r="AM399" s="15">
        <v>82108.5</v>
      </c>
      <c r="AN399" s="15">
        <v>10284.200000000001</v>
      </c>
      <c r="AO399" s="3">
        <f xml:space="preserve"> IFERROR(Table1[[#This Row],[GP 2012]]/Table1[[#This Row],[Total Assets 2012]], "x")</f>
        <v>0.11067380738024844</v>
      </c>
      <c r="AP399" s="3">
        <f xml:space="preserve"> IFERROR(Table1[[#This Row],[GP 2013]]/Table1[[#This Row],[Total Assets 2013]], "x")</f>
        <v>9.8533766985566984E-2</v>
      </c>
      <c r="AQ399" s="3">
        <f xml:space="preserve"> IFERROR(Table1[[#This Row],[GP 2014]]/Table1[[#This Row],[Total Assets 2014]], "x")</f>
        <v>9.3555299761694091E-2</v>
      </c>
      <c r="AR399" s="3">
        <f xml:space="preserve"> IFERROR(Table1[[#This Row],[GP 2015]]/Table1[[#This Row],[Total Assets 2015]], "x")</f>
        <v>0.10200166674528673</v>
      </c>
      <c r="AS399" s="3">
        <f xml:space="preserve"> IFERROR(Table1[[#This Row],[GP 2016]]/Table1[[#This Row],[Total Assets 2016]], "x")</f>
        <v>7.3218581404582289E-2</v>
      </c>
      <c r="AT399" s="3">
        <f xml:space="preserve"> IFERROR(Table1[[#This Row],[GP 2017]]/Table1[[#This Row],[Total Assets 2017]], "x")</f>
        <v>0.10164522791086222</v>
      </c>
      <c r="AU399" s="3">
        <f xml:space="preserve"> IFERROR(Table1[[#This Row],[GP 2018]]/Table1[[#This Row],[Total Assets 2018]], "x")</f>
        <v>0.1033780201469363</v>
      </c>
      <c r="AV399" s="3">
        <f xml:space="preserve"> IFERROR(Table1[[#This Row],[GP 2019]]/Table1[[#This Row],[Total Assets 2019]], "x")</f>
        <v>9.4540993945218199E-2</v>
      </c>
      <c r="AW399" s="3">
        <f xml:space="preserve"> IFERROR(Table1[[#This Row],[GP 2020]]/Table1[[#This Row],[Total Assets 2020]], "x")</f>
        <v>0.12330686391819863</v>
      </c>
      <c r="AX399" s="3">
        <f xml:space="preserve"> IFERROR(Table1[[#This Row],[GP 2021]]/Table1[[#This Row],[Total Assets 2021]], "x")</f>
        <v>9.0868657503802269E-2</v>
      </c>
      <c r="AY399" s="3">
        <f xml:space="preserve"> IFERROR(Table1[[#This Row],[GP TTM]]/Table1[[#This Row],[Total Assets TTM]], "x")</f>
        <v>7.9571542532137357E-2</v>
      </c>
      <c r="BA399" s="3">
        <f xml:space="preserve"> IFERROR(ABS(Table1[[#This Row],[ROA 2013]]-Table1[[#This Row],[ROA 2012]]), "x")</f>
        <v>1.2140040394681459E-2</v>
      </c>
      <c r="BB399" s="3">
        <f xml:space="preserve"> IFERROR(ABS(Table1[[#This Row],[ROA 2014]]-Table1[[#This Row],[ROA 2013]]), "x")</f>
        <v>4.9784672238728928E-3</v>
      </c>
      <c r="BC399" s="3">
        <f xml:space="preserve"> IFERROR(ABS(Table1[[#This Row],[ROA 2015]]-Table1[[#This Row],[ROA 2014]]), "x")</f>
        <v>8.4463669835926347E-3</v>
      </c>
      <c r="BD399" s="3">
        <f xml:space="preserve"> IFERROR(ABS(Table1[[#This Row],[ROA 2016]]-Table1[[#This Row],[ROA 2015]]), "x")</f>
        <v>2.8783085340704437E-2</v>
      </c>
      <c r="BE399" s="3">
        <f xml:space="preserve"> IFERROR(ABS(Table1[[#This Row],[ROA 2017]]-Table1[[#This Row],[ROA 2016]]), "x")</f>
        <v>2.8426646506279935E-2</v>
      </c>
      <c r="BF399" s="3">
        <f xml:space="preserve"> IFERROR(ABS(Table1[[#This Row],[ROA 2018]]-Table1[[#This Row],[ROA 2017]]), "x")</f>
        <v>1.7327922360740738E-3</v>
      </c>
      <c r="BG399" s="3">
        <f xml:space="preserve"> IFERROR(ABS(Table1[[#This Row],[ROA 2019]]-Table1[[#This Row],[ROA 2018]]), "x")</f>
        <v>8.8370262017180984E-3</v>
      </c>
      <c r="BH399" s="3">
        <f xml:space="preserve"> IFERROR(ABS(Table1[[#This Row],[ROA 2020]]-Table1[[#This Row],[ROA 2019]]), "x")</f>
        <v>2.8765869972980432E-2</v>
      </c>
      <c r="BI399" s="3">
        <f xml:space="preserve"> IFERROR(ABS(Table1[[#This Row],[ROA 2021]]-Table1[[#This Row],[ROA 2020]]), "x")</f>
        <v>3.2438206414396362E-2</v>
      </c>
      <c r="BJ399" s="3">
        <f xml:space="preserve"> IFERROR(AVERAGE(Table1[[#This Row],[ROA 2013-2012]:[ROA 2021-2020]]), "x")</f>
        <v>1.717205569714448E-2</v>
      </c>
      <c r="BK399" s="3">
        <f>IFERROR(AVERAGE(Table1[[#This Row],[ROA 2012]:[ROA 2021]]), "x")</f>
        <v>9.9172288570239603E-2</v>
      </c>
      <c r="BN399" s="1">
        <f>SUM(Table1[[#This Row],[B/M Rank]:[ROA Rank]])</f>
        <v>0</v>
      </c>
    </row>
    <row r="400" spans="1:66" x14ac:dyDescent="0.25">
      <c r="A400" s="1" t="s">
        <v>324</v>
      </c>
      <c r="B400" s="1" t="s">
        <v>325</v>
      </c>
      <c r="C400" s="1" t="s">
        <v>228</v>
      </c>
      <c r="D400" s="1" t="s">
        <v>183</v>
      </c>
      <c r="E400" s="1" t="s">
        <v>102</v>
      </c>
      <c r="F400" s="1">
        <v>22360</v>
      </c>
      <c r="G400" s="19"/>
      <c r="H400" s="19"/>
      <c r="I400" s="19"/>
      <c r="J400" s="19"/>
      <c r="K400" s="1"/>
      <c r="L400" s="19"/>
      <c r="M400" s="1">
        <v>2012</v>
      </c>
      <c r="N400" s="15">
        <v>3823</v>
      </c>
      <c r="O400" s="15">
        <v>3886</v>
      </c>
      <c r="P400" s="15">
        <v>3614</v>
      </c>
      <c r="Q400" s="15">
        <v>3901</v>
      </c>
      <c r="R400" s="15">
        <v>3978</v>
      </c>
      <c r="S400" s="15">
        <v>4146</v>
      </c>
      <c r="T400" s="15">
        <v>4158</v>
      </c>
      <c r="U400" s="15">
        <v>4432</v>
      </c>
      <c r="V400" s="15">
        <v>4041</v>
      </c>
      <c r="W400" s="15">
        <v>4360</v>
      </c>
      <c r="X400" s="15">
        <v>4360</v>
      </c>
      <c r="Z400" s="3">
        <f xml:space="preserve"> IFERROR(AVEDEV(Table1[[#This Row],[GP 2012]:[GP 2021]]) / Table1[[#This Row],[Avg GP]], "x")</f>
        <v>4.7968467240139812E-2</v>
      </c>
      <c r="AA400" s="2">
        <f xml:space="preserve"> IFERROR(AVERAGE(Table1[[#This Row],[GP 2012]:[GP 2021]]), "x")</f>
        <v>4033.9</v>
      </c>
      <c r="AB400" s="11">
        <f>Table1[Equity]/Table1[Market Capital]</f>
        <v>0.30831842576028623</v>
      </c>
      <c r="AC400" s="15">
        <v>5596</v>
      </c>
      <c r="AD400" s="15">
        <v>5798</v>
      </c>
      <c r="AE400" s="15">
        <v>6330</v>
      </c>
      <c r="AF400" s="15">
        <v>6873</v>
      </c>
      <c r="AG400" s="15">
        <v>7573</v>
      </c>
      <c r="AH400" s="15">
        <v>8205</v>
      </c>
      <c r="AI400" s="15">
        <v>8871</v>
      </c>
      <c r="AJ400" s="15">
        <v>10054</v>
      </c>
      <c r="AK400" s="15">
        <v>10205</v>
      </c>
      <c r="AL400" s="15">
        <v>11299</v>
      </c>
      <c r="AM400" s="15">
        <v>11299</v>
      </c>
      <c r="AN400" s="15">
        <v>6894</v>
      </c>
      <c r="AO400" s="3">
        <f xml:space="preserve"> IFERROR(Table1[[#This Row],[GP 2012]]/Table1[[#This Row],[Total Assets 2012]], "x")</f>
        <v>0.68316654753395278</v>
      </c>
      <c r="AP400" s="3">
        <f xml:space="preserve"> IFERROR(Table1[[#This Row],[GP 2013]]/Table1[[#This Row],[Total Assets 2013]], "x")</f>
        <v>0.67023111417730252</v>
      </c>
      <c r="AQ400" s="3">
        <f xml:space="preserve"> IFERROR(Table1[[#This Row],[GP 2014]]/Table1[[#This Row],[Total Assets 2014]], "x")</f>
        <v>0.57093206951026854</v>
      </c>
      <c r="AR400" s="3">
        <f xml:space="preserve"> IFERROR(Table1[[#This Row],[GP 2015]]/Table1[[#This Row],[Total Assets 2015]], "x")</f>
        <v>0.56758329695911536</v>
      </c>
      <c r="AS400" s="3">
        <f xml:space="preserve"> IFERROR(Table1[[#This Row],[GP 2016]]/Table1[[#This Row],[Total Assets 2016]], "x")</f>
        <v>0.52528720454245348</v>
      </c>
      <c r="AT400" s="3">
        <f xml:space="preserve"> IFERROR(Table1[[#This Row],[GP 2017]]/Table1[[#This Row],[Total Assets 2017]], "x")</f>
        <v>0.50530164533820843</v>
      </c>
      <c r="AU400" s="3">
        <f xml:space="preserve"> IFERROR(Table1[[#This Row],[GP 2018]]/Table1[[#This Row],[Total Assets 2018]], "x")</f>
        <v>0.4687182955698343</v>
      </c>
      <c r="AV400" s="3">
        <f xml:space="preserve"> IFERROR(Table1[[#This Row],[GP 2019]]/Table1[[#This Row],[Total Assets 2019]], "x")</f>
        <v>0.44081957429878654</v>
      </c>
      <c r="AW400" s="3">
        <f xml:space="preserve"> IFERROR(Table1[[#This Row],[GP 2020]]/Table1[[#This Row],[Total Assets 2020]], "x")</f>
        <v>0.39598236158745714</v>
      </c>
      <c r="AX400" s="3">
        <f xml:space="preserve"> IFERROR(Table1[[#This Row],[GP 2021]]/Table1[[#This Row],[Total Assets 2021]], "x")</f>
        <v>0.38587485618196299</v>
      </c>
      <c r="AY400" s="3">
        <f xml:space="preserve"> IFERROR(Table1[[#This Row],[GP TTM]]/Table1[[#This Row],[Total Assets TTM]], "x")</f>
        <v>0.38587485618196299</v>
      </c>
      <c r="BA400" s="3">
        <f xml:space="preserve"> IFERROR(ABS(Table1[[#This Row],[ROA 2013]]-Table1[[#This Row],[ROA 2012]]), "x")</f>
        <v>1.2935433356650261E-2</v>
      </c>
      <c r="BB400" s="3">
        <f xml:space="preserve"> IFERROR(ABS(Table1[[#This Row],[ROA 2014]]-Table1[[#This Row],[ROA 2013]]), "x")</f>
        <v>9.9299044667033987E-2</v>
      </c>
      <c r="BC400" s="3">
        <f xml:space="preserve"> IFERROR(ABS(Table1[[#This Row],[ROA 2015]]-Table1[[#This Row],[ROA 2014]]), "x")</f>
        <v>3.3487725511531785E-3</v>
      </c>
      <c r="BD400" s="3">
        <f xml:space="preserve"> IFERROR(ABS(Table1[[#This Row],[ROA 2016]]-Table1[[#This Row],[ROA 2015]]), "x")</f>
        <v>4.2296092416661879E-2</v>
      </c>
      <c r="BE400" s="3">
        <f xml:space="preserve"> IFERROR(ABS(Table1[[#This Row],[ROA 2017]]-Table1[[#This Row],[ROA 2016]]), "x")</f>
        <v>1.9985559204245051E-2</v>
      </c>
      <c r="BF400" s="3">
        <f xml:space="preserve"> IFERROR(ABS(Table1[[#This Row],[ROA 2018]]-Table1[[#This Row],[ROA 2017]]), "x")</f>
        <v>3.6583349768374129E-2</v>
      </c>
      <c r="BG400" s="3">
        <f xml:space="preserve"> IFERROR(ABS(Table1[[#This Row],[ROA 2019]]-Table1[[#This Row],[ROA 2018]]), "x")</f>
        <v>2.7898721271047755E-2</v>
      </c>
      <c r="BH400" s="3">
        <f xml:space="preserve"> IFERROR(ABS(Table1[[#This Row],[ROA 2020]]-Table1[[#This Row],[ROA 2019]]), "x")</f>
        <v>4.4837212711329399E-2</v>
      </c>
      <c r="BI400" s="3">
        <f xml:space="preserve"> IFERROR(ABS(Table1[[#This Row],[ROA 2021]]-Table1[[#This Row],[ROA 2020]]), "x")</f>
        <v>1.0107505405494155E-2</v>
      </c>
      <c r="BJ400" s="3">
        <f xml:space="preserve"> IFERROR(AVERAGE(Table1[[#This Row],[ROA 2013-2012]:[ROA 2021-2020]]), "x")</f>
        <v>3.3032410150221091E-2</v>
      </c>
      <c r="BK400" s="3">
        <f>IFERROR(AVERAGE(Table1[[#This Row],[ROA 2012]:[ROA 2021]]), "x")</f>
        <v>0.52138969656993417</v>
      </c>
      <c r="BN400" s="1">
        <f>SUM(Table1[[#This Row],[B/M Rank]:[ROA Rank]])</f>
        <v>0</v>
      </c>
    </row>
    <row r="401" spans="1:66" x14ac:dyDescent="0.25">
      <c r="A401" s="1" t="s">
        <v>328</v>
      </c>
      <c r="B401" s="1" t="s">
        <v>329</v>
      </c>
      <c r="C401" s="1" t="s">
        <v>1040</v>
      </c>
      <c r="D401" s="1" t="s">
        <v>130</v>
      </c>
      <c r="E401" s="1" t="s">
        <v>102</v>
      </c>
      <c r="F401" s="1">
        <v>23760</v>
      </c>
      <c r="G401" s="19"/>
      <c r="H401" s="19"/>
      <c r="I401" s="19"/>
      <c r="J401" s="19"/>
      <c r="K401" s="1"/>
      <c r="L401" s="19"/>
      <c r="M401" s="1">
        <v>2012</v>
      </c>
      <c r="N401" s="1">
        <v>603.1</v>
      </c>
      <c r="O401" s="1">
        <v>658.8</v>
      </c>
      <c r="P401" s="1">
        <v>743.5</v>
      </c>
      <c r="Q401" s="15">
        <v>1333.2</v>
      </c>
      <c r="R401" s="15">
        <v>1518.6</v>
      </c>
      <c r="S401" s="15">
        <v>1743.7</v>
      </c>
      <c r="T401" s="15">
        <v>2144.3000000000002</v>
      </c>
      <c r="U401" s="15">
        <v>2256.8000000000002</v>
      </c>
      <c r="V401" s="15">
        <v>2481.5</v>
      </c>
      <c r="W401" s="15">
        <v>2846.6</v>
      </c>
      <c r="X401" s="15">
        <v>3130.7</v>
      </c>
      <c r="Z401" s="3">
        <f xml:space="preserve"> IFERROR(AVEDEV(Table1[[#This Row],[GP 2012]:[GP 2021]]) / Table1[[#This Row],[Avg GP]], "x")</f>
        <v>0.40512305497210677</v>
      </c>
      <c r="AA401" s="2">
        <f xml:space="preserve"> IFERROR(AVERAGE(Table1[[#This Row],[GP 2012]:[GP 2021]]), "x")</f>
        <v>1633.01</v>
      </c>
      <c r="AB401" s="11">
        <f>Table1[Equity]/Table1[Market Capital]</f>
        <v>1.5357912457912459</v>
      </c>
      <c r="AC401" s="15">
        <v>10608.3</v>
      </c>
      <c r="AD401" s="15">
        <v>11092.8</v>
      </c>
      <c r="AE401" s="15">
        <v>14759.2</v>
      </c>
      <c r="AF401" s="15">
        <v>30959.1</v>
      </c>
      <c r="AG401" s="15">
        <v>32522.1</v>
      </c>
      <c r="AH401" s="15">
        <v>37516.300000000003</v>
      </c>
      <c r="AI401" s="15">
        <v>49387.6</v>
      </c>
      <c r="AJ401" s="15">
        <v>56476.1</v>
      </c>
      <c r="AK401" s="15">
        <v>62417.4</v>
      </c>
      <c r="AL401" s="15">
        <v>106320.3</v>
      </c>
      <c r="AM401" s="15">
        <v>105805</v>
      </c>
      <c r="AN401" s="15">
        <v>36490.400000000001</v>
      </c>
      <c r="AO401" s="3">
        <f xml:space="preserve"> IFERROR(Table1[[#This Row],[GP 2012]]/Table1[[#This Row],[Total Assets 2012]], "x")</f>
        <v>5.6851710453135758E-2</v>
      </c>
      <c r="AP401" s="3">
        <f xml:space="preserve"> IFERROR(Table1[[#This Row],[GP 2013]]/Table1[[#This Row],[Total Assets 2013]], "x")</f>
        <v>5.938987451319775E-2</v>
      </c>
      <c r="AQ401" s="3">
        <f xml:space="preserve"> IFERROR(Table1[[#This Row],[GP 2014]]/Table1[[#This Row],[Total Assets 2014]], "x")</f>
        <v>5.0375359098054094E-2</v>
      </c>
      <c r="AR401" s="3">
        <f xml:space="preserve"> IFERROR(Table1[[#This Row],[GP 2015]]/Table1[[#This Row],[Total Assets 2015]], "x")</f>
        <v>4.3063267343042923E-2</v>
      </c>
      <c r="AS401" s="3">
        <f xml:space="preserve"> IFERROR(Table1[[#This Row],[GP 2016]]/Table1[[#This Row],[Total Assets 2016]], "x")</f>
        <v>4.6694401653029786E-2</v>
      </c>
      <c r="AT401" s="3">
        <f xml:space="preserve"> IFERROR(Table1[[#This Row],[GP 2017]]/Table1[[#This Row],[Total Assets 2017]], "x")</f>
        <v>4.6478464027635988E-2</v>
      </c>
      <c r="AU401" s="3">
        <f xml:space="preserve"> IFERROR(Table1[[#This Row],[GP 2018]]/Table1[[#This Row],[Total Assets 2018]], "x")</f>
        <v>4.3417780981460936E-2</v>
      </c>
      <c r="AV401" s="3">
        <f xml:space="preserve"> IFERROR(Table1[[#This Row],[GP 2019]]/Table1[[#This Row],[Total Assets 2019]], "x")</f>
        <v>3.9960266378167054E-2</v>
      </c>
      <c r="AW401" s="3">
        <f xml:space="preserve"> IFERROR(Table1[[#This Row],[GP 2020]]/Table1[[#This Row],[Total Assets 2020]], "x")</f>
        <v>3.9756542246232623E-2</v>
      </c>
      <c r="AX401" s="3">
        <f xml:space="preserve"> IFERROR(Table1[[#This Row],[GP 2021]]/Table1[[#This Row],[Total Assets 2021]], "x")</f>
        <v>2.6773814596083721E-2</v>
      </c>
      <c r="AY401" s="3">
        <f xml:space="preserve"> IFERROR(Table1[[#This Row],[GP TTM]]/Table1[[#This Row],[Total Assets TTM]], "x")</f>
        <v>2.958933887812485E-2</v>
      </c>
      <c r="BA401" s="3">
        <f xml:space="preserve"> IFERROR(ABS(Table1[[#This Row],[ROA 2013]]-Table1[[#This Row],[ROA 2012]]), "x")</f>
        <v>2.5381640600619926E-3</v>
      </c>
      <c r="BB401" s="3">
        <f xml:space="preserve"> IFERROR(ABS(Table1[[#This Row],[ROA 2014]]-Table1[[#This Row],[ROA 2013]]), "x")</f>
        <v>9.0145154151436563E-3</v>
      </c>
      <c r="BC401" s="3">
        <f xml:space="preserve"> IFERROR(ABS(Table1[[#This Row],[ROA 2015]]-Table1[[#This Row],[ROA 2014]]), "x")</f>
        <v>7.3120917550111714E-3</v>
      </c>
      <c r="BD401" s="3">
        <f xml:space="preserve"> IFERROR(ABS(Table1[[#This Row],[ROA 2016]]-Table1[[#This Row],[ROA 2015]]), "x")</f>
        <v>3.6311343099868637E-3</v>
      </c>
      <c r="BE401" s="3">
        <f xml:space="preserve"> IFERROR(ABS(Table1[[#This Row],[ROA 2017]]-Table1[[#This Row],[ROA 2016]]), "x")</f>
        <v>2.1593762539379863E-4</v>
      </c>
      <c r="BF401" s="3">
        <f xml:space="preserve"> IFERROR(ABS(Table1[[#This Row],[ROA 2018]]-Table1[[#This Row],[ROA 2017]]), "x")</f>
        <v>3.0606830461750514E-3</v>
      </c>
      <c r="BG401" s="3">
        <f xml:space="preserve"> IFERROR(ABS(Table1[[#This Row],[ROA 2019]]-Table1[[#This Row],[ROA 2018]]), "x")</f>
        <v>3.4575146032938819E-3</v>
      </c>
      <c r="BH401" s="3">
        <f xml:space="preserve"> IFERROR(ABS(Table1[[#This Row],[ROA 2020]]-Table1[[#This Row],[ROA 2019]]), "x")</f>
        <v>2.0372413193443101E-4</v>
      </c>
      <c r="BI401" s="3">
        <f xml:space="preserve"> IFERROR(ABS(Table1[[#This Row],[ROA 2021]]-Table1[[#This Row],[ROA 2020]]), "x")</f>
        <v>1.2982727650148903E-2</v>
      </c>
      <c r="BJ401" s="3">
        <f xml:space="preserve"> IFERROR(AVERAGE(Table1[[#This Row],[ROA 2013-2012]:[ROA 2021-2020]]), "x")</f>
        <v>4.7129436219055278E-3</v>
      </c>
      <c r="BK401" s="3">
        <f>IFERROR(AVERAGE(Table1[[#This Row],[ROA 2012]:[ROA 2021]]), "x")</f>
        <v>4.5276148129004067E-2</v>
      </c>
      <c r="BN401" s="1">
        <f>SUM(Table1[[#This Row],[B/M Rank]:[ROA Rank]])</f>
        <v>0</v>
      </c>
    </row>
    <row r="402" spans="1:66" x14ac:dyDescent="0.25">
      <c r="A402" s="1" t="s">
        <v>339</v>
      </c>
      <c r="B402" s="1" t="s">
        <v>340</v>
      </c>
      <c r="C402" s="1" t="s">
        <v>299</v>
      </c>
      <c r="D402" s="1" t="s">
        <v>300</v>
      </c>
      <c r="E402" s="1" t="s">
        <v>102</v>
      </c>
      <c r="F402" s="1">
        <v>25040</v>
      </c>
      <c r="G402" s="19"/>
      <c r="H402" s="19"/>
      <c r="I402" s="19"/>
      <c r="J402" s="19"/>
      <c r="K402" s="1"/>
      <c r="L402" s="19"/>
      <c r="M402" s="1">
        <v>2012</v>
      </c>
      <c r="N402" s="15">
        <v>15658</v>
      </c>
      <c r="O402" s="15">
        <v>13540</v>
      </c>
      <c r="P402" s="15">
        <v>12009</v>
      </c>
      <c r="Q402" s="15">
        <v>11735</v>
      </c>
      <c r="R402" s="15">
        <v>10125</v>
      </c>
      <c r="S402" s="15">
        <v>3344</v>
      </c>
      <c r="T402" s="15">
        <v>2988</v>
      </c>
      <c r="U402" s="15">
        <v>3639</v>
      </c>
      <c r="V402" s="15">
        <v>3469</v>
      </c>
      <c r="W402" s="15">
        <v>6342</v>
      </c>
      <c r="X402" s="15">
        <v>5625</v>
      </c>
      <c r="Z402" s="3">
        <f xml:space="preserve"> IFERROR(AVEDEV(Table1[[#This Row],[GP 2012]:[GP 2021]]) / Table1[[#This Row],[Avg GP]], "x")</f>
        <v>0.52245651727842235</v>
      </c>
      <c r="AA402" s="2">
        <f xml:space="preserve"> IFERROR(AVERAGE(Table1[[#This Row],[GP 2012]:[GP 2021]]), "x")</f>
        <v>8284.9</v>
      </c>
      <c r="AB402" s="11">
        <f>Table1[Equity]/Table1[Market Capital]</f>
        <v>0.45119808306709264</v>
      </c>
      <c r="AC402" s="15">
        <v>88178</v>
      </c>
      <c r="AD402" s="15">
        <v>81381</v>
      </c>
      <c r="AE402" s="15">
        <v>86316</v>
      </c>
      <c r="AF402" s="15">
        <v>79334</v>
      </c>
      <c r="AG402" s="15">
        <v>76402</v>
      </c>
      <c r="AH402" s="15">
        <v>69059</v>
      </c>
      <c r="AI402" s="15">
        <v>80108</v>
      </c>
      <c r="AJ402" s="15">
        <v>64009</v>
      </c>
      <c r="AK402" s="15">
        <v>61642</v>
      </c>
      <c r="AL402" s="15">
        <v>142309</v>
      </c>
      <c r="AM402" s="15">
        <v>176592</v>
      </c>
      <c r="AN402" s="15">
        <v>11298</v>
      </c>
      <c r="AO402" s="3">
        <f xml:space="preserve"> IFERROR(Table1[[#This Row],[GP 2012]]/Table1[[#This Row],[Total Assets 2012]], "x")</f>
        <v>0.17757263716573296</v>
      </c>
      <c r="AP402" s="3">
        <f xml:space="preserve"> IFERROR(Table1[[#This Row],[GP 2013]]/Table1[[#This Row],[Total Assets 2013]], "x")</f>
        <v>0.16637790147577444</v>
      </c>
      <c r="AQ402" s="3">
        <f xml:space="preserve"> IFERROR(Table1[[#This Row],[GP 2014]]/Table1[[#This Row],[Total Assets 2014]], "x")</f>
        <v>0.13912831919922147</v>
      </c>
      <c r="AR402" s="3">
        <f xml:space="preserve"> IFERROR(Table1[[#This Row],[GP 2015]]/Table1[[#This Row],[Total Assets 2015]], "x")</f>
        <v>0.14791892505105</v>
      </c>
      <c r="AS402" s="3">
        <f xml:space="preserve"> IFERROR(Table1[[#This Row],[GP 2016]]/Table1[[#This Row],[Total Assets 2016]], "x")</f>
        <v>0.13252270882961178</v>
      </c>
      <c r="AT402" s="3">
        <f xml:space="preserve"> IFERROR(Table1[[#This Row],[GP 2017]]/Table1[[#This Row],[Total Assets 2017]], "x")</f>
        <v>4.8422363486294327E-2</v>
      </c>
      <c r="AU402" s="3">
        <f xml:space="preserve"> IFERROR(Table1[[#This Row],[GP 2018]]/Table1[[#This Row],[Total Assets 2018]], "x")</f>
        <v>3.7299645478603885E-2</v>
      </c>
      <c r="AV402" s="3">
        <f xml:space="preserve"> IFERROR(Table1[[#This Row],[GP 2019]]/Table1[[#This Row],[Total Assets 2019]], "x")</f>
        <v>5.685138027464888E-2</v>
      </c>
      <c r="AW402" s="3">
        <f xml:space="preserve"> IFERROR(Table1[[#This Row],[GP 2020]]/Table1[[#This Row],[Total Assets 2020]], "x")</f>
        <v>5.6276564679926026E-2</v>
      </c>
      <c r="AX402" s="3">
        <f xml:space="preserve"> IFERROR(Table1[[#This Row],[GP 2021]]/Table1[[#This Row],[Total Assets 2021]], "x")</f>
        <v>4.4564995889226966E-2</v>
      </c>
      <c r="AY402" s="3">
        <f xml:space="preserve"> IFERROR(Table1[[#This Row],[GP TTM]]/Table1[[#This Row],[Total Assets TTM]], "x")</f>
        <v>3.1853085077466703E-2</v>
      </c>
      <c r="BA402" s="3">
        <f xml:space="preserve"> IFERROR(ABS(Table1[[#This Row],[ROA 2013]]-Table1[[#This Row],[ROA 2012]]), "x")</f>
        <v>1.1194735689958518E-2</v>
      </c>
      <c r="BB402" s="3">
        <f xml:space="preserve"> IFERROR(ABS(Table1[[#This Row],[ROA 2014]]-Table1[[#This Row],[ROA 2013]]), "x")</f>
        <v>2.7249582276552969E-2</v>
      </c>
      <c r="BC402" s="3">
        <f xml:space="preserve"> IFERROR(ABS(Table1[[#This Row],[ROA 2015]]-Table1[[#This Row],[ROA 2014]]), "x")</f>
        <v>8.7906058518285313E-3</v>
      </c>
      <c r="BD402" s="3">
        <f xml:space="preserve"> IFERROR(ABS(Table1[[#This Row],[ROA 2016]]-Table1[[#This Row],[ROA 2015]]), "x")</f>
        <v>1.5396216221438219E-2</v>
      </c>
      <c r="BE402" s="3">
        <f xml:space="preserve"> IFERROR(ABS(Table1[[#This Row],[ROA 2017]]-Table1[[#This Row],[ROA 2016]]), "x")</f>
        <v>8.4100345343317451E-2</v>
      </c>
      <c r="BF402" s="3">
        <f xml:space="preserve"> IFERROR(ABS(Table1[[#This Row],[ROA 2018]]-Table1[[#This Row],[ROA 2017]]), "x")</f>
        <v>1.1122718007690442E-2</v>
      </c>
      <c r="BG402" s="3">
        <f xml:space="preserve"> IFERROR(ABS(Table1[[#This Row],[ROA 2019]]-Table1[[#This Row],[ROA 2018]]), "x")</f>
        <v>1.9551734796044995E-2</v>
      </c>
      <c r="BH402" s="3">
        <f xml:space="preserve"> IFERROR(ABS(Table1[[#This Row],[ROA 2020]]-Table1[[#This Row],[ROA 2019]]), "x")</f>
        <v>5.7481559472285365E-4</v>
      </c>
      <c r="BI402" s="3">
        <f xml:space="preserve"> IFERROR(ABS(Table1[[#This Row],[ROA 2021]]-Table1[[#This Row],[ROA 2020]]), "x")</f>
        <v>1.171156879069906E-2</v>
      </c>
      <c r="BJ402" s="3">
        <f xml:space="preserve"> IFERROR(AVERAGE(Table1[[#This Row],[ROA 2013-2012]:[ROA 2021-2020]]), "x")</f>
        <v>2.107692473025034E-2</v>
      </c>
      <c r="BK402" s="3">
        <f>IFERROR(AVERAGE(Table1[[#This Row],[ROA 2012]:[ROA 2021]]), "x")</f>
        <v>0.10069354415300909</v>
      </c>
      <c r="BN402" s="1">
        <f>SUM(Table1[[#This Row],[B/M Rank]:[ROA Rank]])</f>
        <v>0</v>
      </c>
    </row>
    <row r="403" spans="1:66" x14ac:dyDescent="0.25">
      <c r="A403" s="1" t="s">
        <v>850</v>
      </c>
      <c r="B403" s="1" t="s">
        <v>626</v>
      </c>
      <c r="C403" s="1" t="s">
        <v>127</v>
      </c>
      <c r="D403" s="1" t="s">
        <v>11</v>
      </c>
      <c r="E403" s="1" t="s">
        <v>102</v>
      </c>
      <c r="F403" s="1">
        <v>25180</v>
      </c>
      <c r="G403" s="19"/>
      <c r="H403" s="19"/>
      <c r="I403" s="19"/>
      <c r="J403" s="19"/>
      <c r="K403" s="1"/>
      <c r="L403" s="19"/>
      <c r="M403" s="1">
        <v>2012</v>
      </c>
      <c r="N403" s="1">
        <v>415.9</v>
      </c>
      <c r="O403" s="1">
        <v>384.6</v>
      </c>
      <c r="P403" s="1">
        <v>422.8</v>
      </c>
      <c r="Q403" s="1">
        <v>551.70000000000005</v>
      </c>
      <c r="R403" s="1">
        <v>631.79999999999995</v>
      </c>
      <c r="S403" s="1">
        <v>706.8</v>
      </c>
      <c r="T403" s="1">
        <v>803.6</v>
      </c>
      <c r="U403" s="1">
        <v>941.1</v>
      </c>
      <c r="V403" s="15">
        <v>1206.4000000000001</v>
      </c>
      <c r="W403" s="15">
        <v>1838.9</v>
      </c>
      <c r="X403" s="15">
        <v>1959.2</v>
      </c>
      <c r="Z403" s="3">
        <f xml:space="preserve"> IFERROR(AVEDEV(Table1[[#This Row],[GP 2012]:[GP 2021]]) / Table1[[#This Row],[Avg GP]], "x")</f>
        <v>0.41210587580343133</v>
      </c>
      <c r="AA403" s="2">
        <f xml:space="preserve"> IFERROR(AVERAGE(Table1[[#This Row],[GP 2012]:[GP 2021]]), "x")</f>
        <v>790.36</v>
      </c>
      <c r="AB403" s="11">
        <f>Table1[Equity]/Table1[Market Capital]</f>
        <v>7.8054011119936456E-2</v>
      </c>
      <c r="AC403" s="15">
        <v>1070.9000000000001</v>
      </c>
      <c r="AD403" s="15">
        <v>1181.3</v>
      </c>
      <c r="AE403" s="15">
        <v>1273</v>
      </c>
      <c r="AF403" s="15">
        <v>1437.2</v>
      </c>
      <c r="AG403" s="15">
        <v>1753</v>
      </c>
      <c r="AH403" s="15">
        <v>2297.6999999999998</v>
      </c>
      <c r="AI403" s="15">
        <v>2526.9</v>
      </c>
      <c r="AJ403" s="15">
        <v>2868.5</v>
      </c>
      <c r="AK403" s="15">
        <v>4484.7</v>
      </c>
      <c r="AL403" s="15">
        <v>5697.9</v>
      </c>
      <c r="AM403" s="15">
        <v>5931</v>
      </c>
      <c r="AN403" s="15">
        <v>1965.4</v>
      </c>
      <c r="AO403" s="3">
        <f xml:space="preserve"> IFERROR(Table1[[#This Row],[GP 2012]]/Table1[[#This Row],[Total Assets 2012]], "x")</f>
        <v>0.38836492669717054</v>
      </c>
      <c r="AP403" s="3">
        <f xml:space="preserve"> IFERROR(Table1[[#This Row],[GP 2013]]/Table1[[#This Row],[Total Assets 2013]], "x")</f>
        <v>0.32557352069753664</v>
      </c>
      <c r="AQ403" s="3">
        <f xml:space="preserve"> IFERROR(Table1[[#This Row],[GP 2014]]/Table1[[#This Row],[Total Assets 2014]], "x")</f>
        <v>0.33212882953652789</v>
      </c>
      <c r="AR403" s="3">
        <f xml:space="preserve"> IFERROR(Table1[[#This Row],[GP 2015]]/Table1[[#This Row],[Total Assets 2015]], "x")</f>
        <v>0.38387141664347346</v>
      </c>
      <c r="AS403" s="3">
        <f xml:space="preserve"> IFERROR(Table1[[#This Row],[GP 2016]]/Table1[[#This Row],[Total Assets 2016]], "x")</f>
        <v>0.36041072447233313</v>
      </c>
      <c r="AT403" s="3">
        <f xml:space="preserve"> IFERROR(Table1[[#This Row],[GP 2017]]/Table1[[#This Row],[Total Assets 2017]], "x")</f>
        <v>0.30761195978587286</v>
      </c>
      <c r="AU403" s="3">
        <f xml:space="preserve"> IFERROR(Table1[[#This Row],[GP 2018]]/Table1[[#This Row],[Total Assets 2018]], "x")</f>
        <v>0.31801812497526616</v>
      </c>
      <c r="AV403" s="3">
        <f xml:space="preserve"> IFERROR(Table1[[#This Row],[GP 2019]]/Table1[[#This Row],[Total Assets 2019]], "x")</f>
        <v>0.328080878507931</v>
      </c>
      <c r="AW403" s="3">
        <f xml:space="preserve"> IFERROR(Table1[[#This Row],[GP 2020]]/Table1[[#This Row],[Total Assets 2020]], "x")</f>
        <v>0.26900350079158031</v>
      </c>
      <c r="AX403" s="3">
        <f xml:space="preserve"> IFERROR(Table1[[#This Row],[GP 2021]]/Table1[[#This Row],[Total Assets 2021]], "x")</f>
        <v>0.32273293669597575</v>
      </c>
      <c r="AY403" s="3">
        <f xml:space="preserve"> IFERROR(Table1[[#This Row],[GP TTM]]/Table1[[#This Row],[Total Assets TTM]], "x")</f>
        <v>0.33033215309391334</v>
      </c>
      <c r="BA403" s="3">
        <f xml:space="preserve"> IFERROR(ABS(Table1[[#This Row],[ROA 2013]]-Table1[[#This Row],[ROA 2012]]), "x")</f>
        <v>6.2791405999633898E-2</v>
      </c>
      <c r="BB403" s="3">
        <f xml:space="preserve"> IFERROR(ABS(Table1[[#This Row],[ROA 2014]]-Table1[[#This Row],[ROA 2013]]), "x")</f>
        <v>6.5553088389912473E-3</v>
      </c>
      <c r="BC403" s="3">
        <f xml:space="preserve"> IFERROR(ABS(Table1[[#This Row],[ROA 2015]]-Table1[[#This Row],[ROA 2014]]), "x")</f>
        <v>5.174258710694557E-2</v>
      </c>
      <c r="BD403" s="3">
        <f xml:space="preserve"> IFERROR(ABS(Table1[[#This Row],[ROA 2016]]-Table1[[#This Row],[ROA 2015]]), "x")</f>
        <v>2.3460692171140329E-2</v>
      </c>
      <c r="BE403" s="3">
        <f xml:space="preserve"> IFERROR(ABS(Table1[[#This Row],[ROA 2017]]-Table1[[#This Row],[ROA 2016]]), "x")</f>
        <v>5.2798764686460276E-2</v>
      </c>
      <c r="BF403" s="3">
        <f xml:space="preserve"> IFERROR(ABS(Table1[[#This Row],[ROA 2018]]-Table1[[#This Row],[ROA 2017]]), "x")</f>
        <v>1.0406165189393302E-2</v>
      </c>
      <c r="BG403" s="3">
        <f xml:space="preserve"> IFERROR(ABS(Table1[[#This Row],[ROA 2019]]-Table1[[#This Row],[ROA 2018]]), "x")</f>
        <v>1.0062753532664837E-2</v>
      </c>
      <c r="BH403" s="3">
        <f xml:space="preserve"> IFERROR(ABS(Table1[[#This Row],[ROA 2020]]-Table1[[#This Row],[ROA 2019]]), "x")</f>
        <v>5.9077377716350687E-2</v>
      </c>
      <c r="BI403" s="3">
        <f xml:space="preserve"> IFERROR(ABS(Table1[[#This Row],[ROA 2021]]-Table1[[#This Row],[ROA 2020]]), "x")</f>
        <v>5.3729435904395439E-2</v>
      </c>
      <c r="BJ403" s="3">
        <f xml:space="preserve"> IFERROR(AVERAGE(Table1[[#This Row],[ROA 2013-2012]:[ROA 2021-2020]]), "x")</f>
        <v>3.6736054571775062E-2</v>
      </c>
      <c r="BK403" s="3">
        <f>IFERROR(AVERAGE(Table1[[#This Row],[ROA 2012]:[ROA 2021]]), "x")</f>
        <v>0.3335796818803668</v>
      </c>
      <c r="BN403" s="1">
        <f>SUM(Table1[[#This Row],[B/M Rank]:[ROA Rank]])</f>
        <v>0</v>
      </c>
    </row>
    <row r="404" spans="1:66" x14ac:dyDescent="0.25">
      <c r="A404" s="1" t="s">
        <v>341</v>
      </c>
      <c r="B404" s="1" t="s">
        <v>342</v>
      </c>
      <c r="C404" s="1" t="s">
        <v>343</v>
      </c>
      <c r="D404" s="1" t="s">
        <v>183</v>
      </c>
      <c r="E404" s="1" t="s">
        <v>102</v>
      </c>
      <c r="F404" s="1">
        <v>25500</v>
      </c>
      <c r="G404" s="19"/>
      <c r="H404" s="19"/>
      <c r="I404" s="19"/>
      <c r="J404" s="19"/>
      <c r="K404" s="1"/>
      <c r="L404" s="19"/>
      <c r="M404" s="1">
        <v>2012</v>
      </c>
      <c r="N404" s="15">
        <v>7784</v>
      </c>
      <c r="O404" s="15">
        <v>7883</v>
      </c>
      <c r="P404" s="15">
        <v>7833</v>
      </c>
      <c r="Q404" s="15">
        <v>8755</v>
      </c>
      <c r="R404" s="15">
        <v>9087</v>
      </c>
      <c r="S404" s="15">
        <v>9473</v>
      </c>
      <c r="T404" s="15">
        <v>9246</v>
      </c>
      <c r="U404" s="15">
        <v>9303</v>
      </c>
      <c r="V404" s="15">
        <v>8991</v>
      </c>
      <c r="W404" s="15">
        <v>9067</v>
      </c>
      <c r="X404" s="15">
        <v>9067</v>
      </c>
      <c r="Z404" s="3">
        <f xml:space="preserve"> IFERROR(AVEDEV(Table1[[#This Row],[GP 2012]:[GP 2021]]) / Table1[[#This Row],[Avg GP]], "x")</f>
        <v>6.2377891148681072E-2</v>
      </c>
      <c r="AA404" s="2">
        <f xml:space="preserve"> IFERROR(AVERAGE(Table1[[#This Row],[GP 2012]:[GP 2021]]), "x")</f>
        <v>8742.2000000000007</v>
      </c>
      <c r="AB404" s="11">
        <f>Table1[Equity]/Table1[Market Capital]</f>
        <v>0.77623529411764702</v>
      </c>
      <c r="AC404" s="15">
        <v>19525</v>
      </c>
      <c r="AD404" s="15">
        <v>19344</v>
      </c>
      <c r="AE404" s="15">
        <v>20961</v>
      </c>
      <c r="AF404" s="15">
        <v>22323</v>
      </c>
      <c r="AG404" s="15">
        <v>27951</v>
      </c>
      <c r="AH404" s="15">
        <v>28339</v>
      </c>
      <c r="AI404" s="15">
        <v>29562</v>
      </c>
      <c r="AJ404" s="15">
        <v>31409</v>
      </c>
      <c r="AK404" s="15">
        <v>30238</v>
      </c>
      <c r="AL404" s="15">
        <v>32669</v>
      </c>
      <c r="AM404" s="15">
        <v>32669</v>
      </c>
      <c r="AN404" s="15">
        <v>19794</v>
      </c>
      <c r="AO404" s="3">
        <f xml:space="preserve"> IFERROR(Table1[[#This Row],[GP 2012]]/Table1[[#This Row],[Total Assets 2012]], "x")</f>
        <v>0.39866837387964149</v>
      </c>
      <c r="AP404" s="3">
        <f xml:space="preserve"> IFERROR(Table1[[#This Row],[GP 2013]]/Table1[[#This Row],[Total Assets 2013]], "x")</f>
        <v>0.40751654259718778</v>
      </c>
      <c r="AQ404" s="3">
        <f xml:space="preserve"> IFERROR(Table1[[#This Row],[GP 2014]]/Table1[[#This Row],[Total Assets 2014]], "x")</f>
        <v>0.37369400314870471</v>
      </c>
      <c r="AR404" s="3">
        <f xml:space="preserve"> IFERROR(Table1[[#This Row],[GP 2015]]/Table1[[#This Row],[Total Assets 2015]], "x")</f>
        <v>0.39219638937418805</v>
      </c>
      <c r="AS404" s="3">
        <f xml:space="preserve"> IFERROR(Table1[[#This Row],[GP 2016]]/Table1[[#This Row],[Total Assets 2016]], "x")</f>
        <v>0.32510464741869699</v>
      </c>
      <c r="AT404" s="3">
        <f xml:space="preserve"> IFERROR(Table1[[#This Row],[GP 2017]]/Table1[[#This Row],[Total Assets 2017]], "x")</f>
        <v>0.33427432160626697</v>
      </c>
      <c r="AU404" s="3">
        <f xml:space="preserve"> IFERROR(Table1[[#This Row],[GP 2018]]/Table1[[#This Row],[Total Assets 2018]], "x")</f>
        <v>0.31276638928353967</v>
      </c>
      <c r="AV404" s="3">
        <f xml:space="preserve"> IFERROR(Table1[[#This Row],[GP 2019]]/Table1[[#This Row],[Total Assets 2019]], "x")</f>
        <v>0.2961889904167595</v>
      </c>
      <c r="AW404" s="3">
        <f xml:space="preserve"> IFERROR(Table1[[#This Row],[GP 2020]]/Table1[[#This Row],[Total Assets 2020]], "x")</f>
        <v>0.29734109398769759</v>
      </c>
      <c r="AX404" s="3">
        <f xml:space="preserve"> IFERROR(Table1[[#This Row],[GP 2021]]/Table1[[#This Row],[Total Assets 2021]], "x")</f>
        <v>0.27754140010407419</v>
      </c>
      <c r="AY404" s="3">
        <f xml:space="preserve"> IFERROR(Table1[[#This Row],[GP TTM]]/Table1[[#This Row],[Total Assets TTM]], "x")</f>
        <v>0.27754140010407419</v>
      </c>
      <c r="BA404" s="3">
        <f xml:space="preserve"> IFERROR(ABS(Table1[[#This Row],[ROA 2013]]-Table1[[#This Row],[ROA 2012]]), "x")</f>
        <v>8.8481687175462898E-3</v>
      </c>
      <c r="BB404" s="3">
        <f xml:space="preserve"> IFERROR(ABS(Table1[[#This Row],[ROA 2014]]-Table1[[#This Row],[ROA 2013]]), "x")</f>
        <v>3.3822539448483069E-2</v>
      </c>
      <c r="BC404" s="3">
        <f xml:space="preserve"> IFERROR(ABS(Table1[[#This Row],[ROA 2015]]-Table1[[#This Row],[ROA 2014]]), "x")</f>
        <v>1.8502386225483336E-2</v>
      </c>
      <c r="BD404" s="3">
        <f xml:space="preserve"> IFERROR(ABS(Table1[[#This Row],[ROA 2016]]-Table1[[#This Row],[ROA 2015]]), "x")</f>
        <v>6.7091741955491058E-2</v>
      </c>
      <c r="BE404" s="3">
        <f xml:space="preserve"> IFERROR(ABS(Table1[[#This Row],[ROA 2017]]-Table1[[#This Row],[ROA 2016]]), "x")</f>
        <v>9.1696741875699761E-3</v>
      </c>
      <c r="BF404" s="3">
        <f xml:space="preserve"> IFERROR(ABS(Table1[[#This Row],[ROA 2018]]-Table1[[#This Row],[ROA 2017]]), "x")</f>
        <v>2.1507932322727297E-2</v>
      </c>
      <c r="BG404" s="3">
        <f xml:space="preserve"> IFERROR(ABS(Table1[[#This Row],[ROA 2019]]-Table1[[#This Row],[ROA 2018]]), "x")</f>
        <v>1.6577398866780169E-2</v>
      </c>
      <c r="BH404" s="3">
        <f xml:space="preserve"> IFERROR(ABS(Table1[[#This Row],[ROA 2020]]-Table1[[#This Row],[ROA 2019]]), "x")</f>
        <v>1.15210357093809E-3</v>
      </c>
      <c r="BI404" s="3">
        <f xml:space="preserve"> IFERROR(ABS(Table1[[#This Row],[ROA 2021]]-Table1[[#This Row],[ROA 2020]]), "x")</f>
        <v>1.9799693883623404E-2</v>
      </c>
      <c r="BJ404" s="3">
        <f xml:space="preserve"> IFERROR(AVERAGE(Table1[[#This Row],[ROA 2013-2012]:[ROA 2021-2020]]), "x")</f>
        <v>2.1830182130960298E-2</v>
      </c>
      <c r="BK404" s="3">
        <f>IFERROR(AVERAGE(Table1[[#This Row],[ROA 2012]:[ROA 2021]]), "x")</f>
        <v>0.34152921518167567</v>
      </c>
      <c r="BN404" s="1">
        <f>SUM(Table1[[#This Row],[B/M Rank]:[ROA Rank]])</f>
        <v>0</v>
      </c>
    </row>
    <row r="405" spans="1:66" x14ac:dyDescent="0.25">
      <c r="A405" s="1" t="s">
        <v>348</v>
      </c>
      <c r="B405" s="1" t="s">
        <v>349</v>
      </c>
      <c r="C405" s="1" t="s">
        <v>1038</v>
      </c>
      <c r="D405" s="1" t="s">
        <v>103</v>
      </c>
      <c r="E405" s="1" t="s">
        <v>102</v>
      </c>
      <c r="F405" s="1">
        <v>29390</v>
      </c>
      <c r="G405" s="19"/>
      <c r="H405" s="19"/>
      <c r="I405" s="19"/>
      <c r="J405" s="19"/>
      <c r="K405" s="1"/>
      <c r="L405" s="19"/>
      <c r="M405" s="1">
        <v>2012</v>
      </c>
      <c r="N405" s="15">
        <v>1921.5</v>
      </c>
      <c r="O405" s="15">
        <v>1894.4</v>
      </c>
      <c r="P405" s="15">
        <v>2024.9</v>
      </c>
      <c r="Q405" s="15">
        <v>2197.1</v>
      </c>
      <c r="R405" s="15">
        <v>2356.6999999999998</v>
      </c>
      <c r="S405" s="15">
        <v>2437.6999999999998</v>
      </c>
      <c r="T405" s="15">
        <v>2751</v>
      </c>
      <c r="U405" s="15">
        <v>2923.7</v>
      </c>
      <c r="V405" s="15">
        <v>3174.6</v>
      </c>
      <c r="W405" s="15">
        <v>3426.3</v>
      </c>
      <c r="X405" s="15">
        <v>3595.9</v>
      </c>
      <c r="Z405" s="3">
        <f xml:space="preserve"> IFERROR(AVEDEV(Table1[[#This Row],[GP 2012]:[GP 2021]]) / Table1[[#This Row],[Avg GP]], "x")</f>
        <v>0.17782769566550768</v>
      </c>
      <c r="AA405" s="2">
        <f xml:space="preserve"> IFERROR(AVERAGE(Table1[[#This Row],[GP 2012]:[GP 2021]]), "x")</f>
        <v>2510.79</v>
      </c>
      <c r="AB405" s="11">
        <f>Table1[Equity]/Table1[Market Capital]</f>
        <v>0.28634569581490305</v>
      </c>
      <c r="AC405" s="15">
        <v>194786.8</v>
      </c>
      <c r="AD405" s="15">
        <v>189309.9</v>
      </c>
      <c r="AE405" s="15">
        <v>215908.1</v>
      </c>
      <c r="AF405" s="15">
        <v>180075.8</v>
      </c>
      <c r="AG405" s="15">
        <v>163843.1</v>
      </c>
      <c r="AH405" s="15">
        <v>135136.1</v>
      </c>
      <c r="AI405" s="15">
        <v>162164.70000000001</v>
      </c>
      <c r="AJ405" s="15">
        <v>137165.29999999999</v>
      </c>
      <c r="AK405" s="15">
        <v>152677.9</v>
      </c>
      <c r="AL405" s="15">
        <v>222919.3</v>
      </c>
      <c r="AM405" s="15">
        <v>249324.1</v>
      </c>
      <c r="AN405" s="15">
        <v>8415.7000000000007</v>
      </c>
      <c r="AO405" s="3">
        <f xml:space="preserve"> IFERROR(Table1[[#This Row],[GP 2012]]/Table1[[#This Row],[Total Assets 2012]], "x")</f>
        <v>9.8646314842689552E-3</v>
      </c>
      <c r="AP405" s="3">
        <f xml:space="preserve"> IFERROR(Table1[[#This Row],[GP 2013]]/Table1[[#This Row],[Total Assets 2013]], "x")</f>
        <v>1.0006872329445001E-2</v>
      </c>
      <c r="AQ405" s="3">
        <f xml:space="preserve"> IFERROR(Table1[[#This Row],[GP 2014]]/Table1[[#This Row],[Total Assets 2014]], "x")</f>
        <v>9.3785272530303408E-3</v>
      </c>
      <c r="AR405" s="3">
        <f xml:space="preserve"> IFERROR(Table1[[#This Row],[GP 2015]]/Table1[[#This Row],[Total Assets 2015]], "x")</f>
        <v>1.2200973145753066E-2</v>
      </c>
      <c r="AS405" s="3">
        <f xml:space="preserve"> IFERROR(Table1[[#This Row],[GP 2016]]/Table1[[#This Row],[Total Assets 2016]], "x")</f>
        <v>1.4383883117445897E-2</v>
      </c>
      <c r="AT405" s="3">
        <f xml:space="preserve"> IFERROR(Table1[[#This Row],[GP 2017]]/Table1[[#This Row],[Total Assets 2017]], "x")</f>
        <v>1.8038851202602412E-2</v>
      </c>
      <c r="AU405" s="3">
        <f xml:space="preserve"> IFERROR(Table1[[#This Row],[GP 2018]]/Table1[[#This Row],[Total Assets 2018]], "x")</f>
        <v>1.6964234509729923E-2</v>
      </c>
      <c r="AV405" s="3">
        <f xml:space="preserve"> IFERROR(Table1[[#This Row],[GP 2019]]/Table1[[#This Row],[Total Assets 2019]], "x")</f>
        <v>2.1315157696589444E-2</v>
      </c>
      <c r="AW405" s="3">
        <f xml:space="preserve"> IFERROR(Table1[[#This Row],[GP 2020]]/Table1[[#This Row],[Total Assets 2020]], "x")</f>
        <v>2.0792793194037908E-2</v>
      </c>
      <c r="AX405" s="3">
        <f xml:space="preserve"> IFERROR(Table1[[#This Row],[GP 2021]]/Table1[[#This Row],[Total Assets 2021]], "x")</f>
        <v>1.537013618829774E-2</v>
      </c>
      <c r="AY405" s="3">
        <f xml:space="preserve"> IFERROR(Table1[[#This Row],[GP TTM]]/Table1[[#This Row],[Total Assets TTM]], "x")</f>
        <v>1.4422592922224526E-2</v>
      </c>
      <c r="BA405" s="3">
        <f xml:space="preserve"> IFERROR(ABS(Table1[[#This Row],[ROA 2013]]-Table1[[#This Row],[ROA 2012]]), "x")</f>
        <v>1.4224084517604554E-4</v>
      </c>
      <c r="BB405" s="3">
        <f xml:space="preserve"> IFERROR(ABS(Table1[[#This Row],[ROA 2014]]-Table1[[#This Row],[ROA 2013]]), "x")</f>
        <v>6.2834507641465996E-4</v>
      </c>
      <c r="BC405" s="3">
        <f xml:space="preserve"> IFERROR(ABS(Table1[[#This Row],[ROA 2015]]-Table1[[#This Row],[ROA 2014]]), "x")</f>
        <v>2.8224458927227254E-3</v>
      </c>
      <c r="BD405" s="3">
        <f xml:space="preserve"> IFERROR(ABS(Table1[[#This Row],[ROA 2016]]-Table1[[#This Row],[ROA 2015]]), "x")</f>
        <v>2.1829099716928306E-3</v>
      </c>
      <c r="BE405" s="3">
        <f xml:space="preserve"> IFERROR(ABS(Table1[[#This Row],[ROA 2017]]-Table1[[#This Row],[ROA 2016]]), "x")</f>
        <v>3.6549680851565153E-3</v>
      </c>
      <c r="BF405" s="3">
        <f xml:space="preserve"> IFERROR(ABS(Table1[[#This Row],[ROA 2018]]-Table1[[#This Row],[ROA 2017]]), "x")</f>
        <v>1.074616692872489E-3</v>
      </c>
      <c r="BG405" s="3">
        <f xml:space="preserve"> IFERROR(ABS(Table1[[#This Row],[ROA 2019]]-Table1[[#This Row],[ROA 2018]]), "x")</f>
        <v>4.3509231868595205E-3</v>
      </c>
      <c r="BH405" s="3">
        <f xml:space="preserve"> IFERROR(ABS(Table1[[#This Row],[ROA 2020]]-Table1[[#This Row],[ROA 2019]]), "x")</f>
        <v>5.2236450255153596E-4</v>
      </c>
      <c r="BI405" s="3">
        <f xml:space="preserve"> IFERROR(ABS(Table1[[#This Row],[ROA 2021]]-Table1[[#This Row],[ROA 2020]]), "x")</f>
        <v>5.4226570057401679E-3</v>
      </c>
      <c r="BJ405" s="3">
        <f xml:space="preserve"> IFERROR(AVERAGE(Table1[[#This Row],[ROA 2013-2012]:[ROA 2021-2020]]), "x")</f>
        <v>2.3112745843540546E-3</v>
      </c>
      <c r="BK405" s="3">
        <f>IFERROR(AVERAGE(Table1[[#This Row],[ROA 2012]:[ROA 2021]]), "x")</f>
        <v>1.4831606012120069E-2</v>
      </c>
      <c r="BN405" s="1">
        <f>SUM(Table1[[#This Row],[B/M Rank]:[ROA Rank]])</f>
        <v>0</v>
      </c>
    </row>
    <row r="406" spans="1:66" x14ac:dyDescent="0.25">
      <c r="A406" s="1" t="s">
        <v>387</v>
      </c>
      <c r="B406" s="1" t="s">
        <v>388</v>
      </c>
      <c r="C406" s="1" t="s">
        <v>240</v>
      </c>
      <c r="D406" s="1" t="s">
        <v>116</v>
      </c>
      <c r="E406" s="1" t="s">
        <v>102</v>
      </c>
      <c r="F406" s="1">
        <v>30380</v>
      </c>
      <c r="G406" s="19"/>
      <c r="H406" s="19"/>
      <c r="I406" s="19"/>
      <c r="J406" s="19"/>
      <c r="K406" s="1"/>
      <c r="L406" s="19"/>
      <c r="M406" s="1">
        <v>2012</v>
      </c>
      <c r="N406" s="15">
        <v>12887.2</v>
      </c>
      <c r="O406" s="15">
        <v>12466</v>
      </c>
      <c r="P406" s="15">
        <v>11966.4</v>
      </c>
      <c r="Q406" s="15">
        <v>13152</v>
      </c>
      <c r="R406" s="15">
        <v>12385</v>
      </c>
      <c r="S406" s="15">
        <v>12534.4</v>
      </c>
      <c r="T406" s="15">
        <v>12127.1</v>
      </c>
      <c r="U406" s="15">
        <v>13939</v>
      </c>
      <c r="V406" s="15">
        <v>13895.8</v>
      </c>
      <c r="W406" s="15">
        <v>14813.8</v>
      </c>
      <c r="X406" s="15">
        <v>14813.8</v>
      </c>
      <c r="Z406" s="3">
        <f xml:space="preserve"> IFERROR(AVEDEV(Table1[[#This Row],[GP 2012]:[GP 2021]]) / Table1[[#This Row],[Avg GP]], "x")</f>
        <v>5.7371355346643962E-2</v>
      </c>
      <c r="AA406" s="2">
        <f xml:space="preserve"> IFERROR(AVERAGE(Table1[[#This Row],[GP 2012]:[GP 2021]]), "x")</f>
        <v>13016.670000000002</v>
      </c>
      <c r="AB406" s="11">
        <f>Table1[Equity]/Table1[Market Capital]</f>
        <v>0.29989137590520082</v>
      </c>
      <c r="AC406" s="15">
        <v>27458.3</v>
      </c>
      <c r="AD406" s="15">
        <v>23674.9</v>
      </c>
      <c r="AE406" s="15">
        <v>25477.8</v>
      </c>
      <c r="AF406" s="15">
        <v>27269.5</v>
      </c>
      <c r="AG406" s="15">
        <v>26900.799999999999</v>
      </c>
      <c r="AH406" s="15">
        <v>25922.9</v>
      </c>
      <c r="AI406" s="15">
        <v>27536.9</v>
      </c>
      <c r="AJ406" s="15">
        <v>30268.2</v>
      </c>
      <c r="AK406" s="15">
        <v>30818.5</v>
      </c>
      <c r="AL406" s="15">
        <v>32240.400000000001</v>
      </c>
      <c r="AM406" s="15">
        <v>32240.400000000001</v>
      </c>
      <c r="AN406" s="15">
        <v>9110.7000000000007</v>
      </c>
      <c r="AO406" s="3">
        <f xml:space="preserve"> IFERROR(Table1[[#This Row],[GP 2012]]/Table1[[#This Row],[Total Assets 2012]], "x")</f>
        <v>0.46933714031822804</v>
      </c>
      <c r="AP406" s="3">
        <f xml:space="preserve"> IFERROR(Table1[[#This Row],[GP 2013]]/Table1[[#This Row],[Total Assets 2013]], "x")</f>
        <v>0.52654921456901604</v>
      </c>
      <c r="AQ406" s="3">
        <f xml:space="preserve"> IFERROR(Table1[[#This Row],[GP 2014]]/Table1[[#This Row],[Total Assets 2014]], "x")</f>
        <v>0.46967948566987733</v>
      </c>
      <c r="AR406" s="3">
        <f xml:space="preserve"> IFERROR(Table1[[#This Row],[GP 2015]]/Table1[[#This Row],[Total Assets 2015]], "x")</f>
        <v>0.4822970718201654</v>
      </c>
      <c r="AS406" s="3">
        <f xml:space="preserve"> IFERROR(Table1[[#This Row],[GP 2016]]/Table1[[#This Row],[Total Assets 2016]], "x")</f>
        <v>0.46039522988163922</v>
      </c>
      <c r="AT406" s="3">
        <f xml:space="preserve"> IFERROR(Table1[[#This Row],[GP 2017]]/Table1[[#This Row],[Total Assets 2017]], "x")</f>
        <v>0.48352614869478333</v>
      </c>
      <c r="AU406" s="3">
        <f xml:space="preserve"> IFERROR(Table1[[#This Row],[GP 2018]]/Table1[[#This Row],[Total Assets 2018]], "x")</f>
        <v>0.44039452516441574</v>
      </c>
      <c r="AV406" s="3">
        <f xml:space="preserve"> IFERROR(Table1[[#This Row],[GP 2019]]/Table1[[#This Row],[Total Assets 2019]], "x")</f>
        <v>0.4605163174552831</v>
      </c>
      <c r="AW406" s="3">
        <f xml:space="preserve"> IFERROR(Table1[[#This Row],[GP 2020]]/Table1[[#This Row],[Total Assets 2020]], "x")</f>
        <v>0.45089150996966104</v>
      </c>
      <c r="AX406" s="3">
        <f xml:space="preserve"> IFERROR(Table1[[#This Row],[GP 2021]]/Table1[[#This Row],[Total Assets 2021]], "x")</f>
        <v>0.45947941092542272</v>
      </c>
      <c r="AY406" s="3">
        <f xml:space="preserve"> IFERROR(Table1[[#This Row],[GP TTM]]/Table1[[#This Row],[Total Assets TTM]], "x")</f>
        <v>0.45947941092542272</v>
      </c>
      <c r="BA406" s="3">
        <f xml:space="preserve"> IFERROR(ABS(Table1[[#This Row],[ROA 2013]]-Table1[[#This Row],[ROA 2012]]), "x")</f>
        <v>5.7212074250788003E-2</v>
      </c>
      <c r="BB406" s="3">
        <f xml:space="preserve"> IFERROR(ABS(Table1[[#This Row],[ROA 2014]]-Table1[[#This Row],[ROA 2013]]), "x")</f>
        <v>5.6869728899138716E-2</v>
      </c>
      <c r="BC406" s="3">
        <f xml:space="preserve"> IFERROR(ABS(Table1[[#This Row],[ROA 2015]]-Table1[[#This Row],[ROA 2014]]), "x")</f>
        <v>1.2617586150288074E-2</v>
      </c>
      <c r="BD406" s="3">
        <f xml:space="preserve"> IFERROR(ABS(Table1[[#This Row],[ROA 2016]]-Table1[[#This Row],[ROA 2015]]), "x")</f>
        <v>2.1901841938526179E-2</v>
      </c>
      <c r="BE406" s="3">
        <f xml:space="preserve"> IFERROR(ABS(Table1[[#This Row],[ROA 2017]]-Table1[[#This Row],[ROA 2016]]), "x")</f>
        <v>2.3130918813144108E-2</v>
      </c>
      <c r="BF406" s="3">
        <f xml:space="preserve"> IFERROR(ABS(Table1[[#This Row],[ROA 2018]]-Table1[[#This Row],[ROA 2017]]), "x")</f>
        <v>4.3131623530367591E-2</v>
      </c>
      <c r="BG406" s="3">
        <f xml:space="preserve"> IFERROR(ABS(Table1[[#This Row],[ROA 2019]]-Table1[[#This Row],[ROA 2018]]), "x")</f>
        <v>2.0121792290867357E-2</v>
      </c>
      <c r="BH406" s="3">
        <f xml:space="preserve"> IFERROR(ABS(Table1[[#This Row],[ROA 2020]]-Table1[[#This Row],[ROA 2019]]), "x")</f>
        <v>9.6248074856220556E-3</v>
      </c>
      <c r="BI406" s="3">
        <f xml:space="preserve"> IFERROR(ABS(Table1[[#This Row],[ROA 2021]]-Table1[[#This Row],[ROA 2020]]), "x")</f>
        <v>8.5879009557616737E-3</v>
      </c>
      <c r="BJ406" s="3">
        <f xml:space="preserve"> IFERROR(AVERAGE(Table1[[#This Row],[ROA 2013-2012]:[ROA 2021-2020]]), "x")</f>
        <v>2.8133141590500416E-2</v>
      </c>
      <c r="BK406" s="3">
        <f>IFERROR(AVERAGE(Table1[[#This Row],[ROA 2012]:[ROA 2021]]), "x")</f>
        <v>0.47030660544684916</v>
      </c>
      <c r="BN406" s="1">
        <f>SUM(Table1[[#This Row],[B/M Rank]:[ROA Rank]])</f>
        <v>0</v>
      </c>
    </row>
    <row r="407" spans="1:66" x14ac:dyDescent="0.25">
      <c r="A407" s="1" t="s">
        <v>389</v>
      </c>
      <c r="B407" s="1" t="s">
        <v>390</v>
      </c>
      <c r="C407" s="1" t="s">
        <v>374</v>
      </c>
      <c r="D407" s="1" t="s">
        <v>106</v>
      </c>
      <c r="E407" s="1" t="s">
        <v>102</v>
      </c>
      <c r="F407" s="1">
        <v>31110</v>
      </c>
      <c r="G407" s="19"/>
      <c r="H407" s="19"/>
      <c r="I407" s="19"/>
      <c r="J407" s="19"/>
      <c r="K407" s="1"/>
      <c r="L407" s="19"/>
      <c r="M407" s="1">
        <v>2012</v>
      </c>
      <c r="N407" s="15">
        <v>7103</v>
      </c>
      <c r="O407" s="15">
        <v>7001</v>
      </c>
      <c r="P407" s="15">
        <v>6924</v>
      </c>
      <c r="Q407" s="15">
        <v>8167</v>
      </c>
      <c r="R407" s="15">
        <v>9100</v>
      </c>
      <c r="S407" s="15">
        <v>10704</v>
      </c>
      <c r="T407" s="15">
        <v>11363</v>
      </c>
      <c r="U407" s="15">
        <v>12293</v>
      </c>
      <c r="V407" s="15">
        <v>9222</v>
      </c>
      <c r="W407" s="15">
        <v>10765</v>
      </c>
      <c r="X407" s="15">
        <v>10683</v>
      </c>
      <c r="Z407" s="3">
        <f xml:space="preserve"> IFERROR(AVEDEV(Table1[[#This Row],[GP 2012]:[GP 2021]]) / Table1[[#This Row],[Avg GP]], "x")</f>
        <v>0.17418017745730877</v>
      </c>
      <c r="AA407" s="2">
        <f xml:space="preserve"> IFERROR(AVERAGE(Table1[[#This Row],[GP 2012]:[GP 2021]]), "x")</f>
        <v>9264.2000000000007</v>
      </c>
      <c r="AB407" s="11">
        <f>Table1[Equity]/Table1[Market Capital]</f>
        <v>0.2240115718418515</v>
      </c>
      <c r="AC407" s="15">
        <v>11651</v>
      </c>
      <c r="AD407" s="15">
        <v>11599</v>
      </c>
      <c r="AE407" s="15">
        <v>12417</v>
      </c>
      <c r="AF407" s="15">
        <v>13343</v>
      </c>
      <c r="AG407" s="15">
        <v>15176</v>
      </c>
      <c r="AH407" s="15">
        <v>14019</v>
      </c>
      <c r="AI407" s="15">
        <v>15612</v>
      </c>
      <c r="AJ407" s="15">
        <v>20680</v>
      </c>
      <c r="AK407" s="15">
        <v>21053</v>
      </c>
      <c r="AL407" s="15">
        <v>22137</v>
      </c>
      <c r="AM407" s="15">
        <v>21412</v>
      </c>
      <c r="AN407" s="15">
        <v>6969</v>
      </c>
      <c r="AO407" s="3">
        <f xml:space="preserve"> IFERROR(Table1[[#This Row],[GP 2012]]/Table1[[#This Row],[Total Assets 2012]], "x")</f>
        <v>0.60964724058020769</v>
      </c>
      <c r="AP407" s="3">
        <f xml:space="preserve"> IFERROR(Table1[[#This Row],[GP 2013]]/Table1[[#This Row],[Total Assets 2013]], "x")</f>
        <v>0.60358651607897229</v>
      </c>
      <c r="AQ407" s="3">
        <f xml:space="preserve"> IFERROR(Table1[[#This Row],[GP 2014]]/Table1[[#This Row],[Total Assets 2014]], "x")</f>
        <v>0.55762261415800918</v>
      </c>
      <c r="AR407" s="3">
        <f xml:space="preserve"> IFERROR(Table1[[#This Row],[GP 2015]]/Table1[[#This Row],[Total Assets 2015]], "x")</f>
        <v>0.61208124110020234</v>
      </c>
      <c r="AS407" s="3">
        <f xml:space="preserve"> IFERROR(Table1[[#This Row],[GP 2016]]/Table1[[#This Row],[Total Assets 2016]], "x")</f>
        <v>0.59963099630996308</v>
      </c>
      <c r="AT407" s="3">
        <f xml:space="preserve"> IFERROR(Table1[[#This Row],[GP 2017]]/Table1[[#This Row],[Total Assets 2017]], "x")</f>
        <v>0.76353520222555105</v>
      </c>
      <c r="AU407" s="3">
        <f xml:space="preserve"> IFERROR(Table1[[#This Row],[GP 2018]]/Table1[[#This Row],[Total Assets 2018]], "x")</f>
        <v>0.72783756085062767</v>
      </c>
      <c r="AV407" s="3">
        <f xml:space="preserve"> IFERROR(Table1[[#This Row],[GP 2019]]/Table1[[#This Row],[Total Assets 2019]], "x")</f>
        <v>0.59443907156673115</v>
      </c>
      <c r="AW407" s="3">
        <f xml:space="preserve"> IFERROR(Table1[[#This Row],[GP 2020]]/Table1[[#This Row],[Total Assets 2020]], "x")</f>
        <v>0.43803733434664893</v>
      </c>
      <c r="AX407" s="3">
        <f xml:space="preserve"> IFERROR(Table1[[#This Row],[GP 2021]]/Table1[[#This Row],[Total Assets 2021]], "x")</f>
        <v>0.4862899218502959</v>
      </c>
      <c r="AY407" s="3">
        <f xml:space="preserve"> IFERROR(Table1[[#This Row],[GP TTM]]/Table1[[#This Row],[Total Assets TTM]], "x")</f>
        <v>0.49892583597982437</v>
      </c>
      <c r="BA407" s="3">
        <f xml:space="preserve"> IFERROR(ABS(Table1[[#This Row],[ROA 2013]]-Table1[[#This Row],[ROA 2012]]), "x")</f>
        <v>6.0607245012354038E-3</v>
      </c>
      <c r="BB407" s="3">
        <f xml:space="preserve"> IFERROR(ABS(Table1[[#This Row],[ROA 2014]]-Table1[[#This Row],[ROA 2013]]), "x")</f>
        <v>4.5963901920963113E-2</v>
      </c>
      <c r="BC407" s="3">
        <f xml:space="preserve"> IFERROR(ABS(Table1[[#This Row],[ROA 2015]]-Table1[[#This Row],[ROA 2014]]), "x")</f>
        <v>5.4458626942193167E-2</v>
      </c>
      <c r="BD407" s="3">
        <f xml:space="preserve"> IFERROR(ABS(Table1[[#This Row],[ROA 2016]]-Table1[[#This Row],[ROA 2015]]), "x")</f>
        <v>1.2450244790239262E-2</v>
      </c>
      <c r="BE407" s="3">
        <f xml:space="preserve"> IFERROR(ABS(Table1[[#This Row],[ROA 2017]]-Table1[[#This Row],[ROA 2016]]), "x")</f>
        <v>0.16390420591558796</v>
      </c>
      <c r="BF407" s="3">
        <f xml:space="preserve"> IFERROR(ABS(Table1[[#This Row],[ROA 2018]]-Table1[[#This Row],[ROA 2017]]), "x")</f>
        <v>3.5697641374923372E-2</v>
      </c>
      <c r="BG407" s="3">
        <f xml:space="preserve"> IFERROR(ABS(Table1[[#This Row],[ROA 2019]]-Table1[[#This Row],[ROA 2018]]), "x")</f>
        <v>0.13339848928389653</v>
      </c>
      <c r="BH407" s="3">
        <f xml:space="preserve"> IFERROR(ABS(Table1[[#This Row],[ROA 2020]]-Table1[[#This Row],[ROA 2019]]), "x")</f>
        <v>0.15640173722008222</v>
      </c>
      <c r="BI407" s="3">
        <f xml:space="preserve"> IFERROR(ABS(Table1[[#This Row],[ROA 2021]]-Table1[[#This Row],[ROA 2020]]), "x")</f>
        <v>4.8252587503646971E-2</v>
      </c>
      <c r="BJ407" s="3">
        <f xml:space="preserve"> IFERROR(AVERAGE(Table1[[#This Row],[ROA 2013-2012]:[ROA 2021-2020]]), "x")</f>
        <v>7.2954239939196447E-2</v>
      </c>
      <c r="BK407" s="3">
        <f>IFERROR(AVERAGE(Table1[[#This Row],[ROA 2012]:[ROA 2021]]), "x")</f>
        <v>0.5992707699067209</v>
      </c>
      <c r="BN407" s="1">
        <f>SUM(Table1[[#This Row],[B/M Rank]:[ROA Rank]])</f>
        <v>0</v>
      </c>
    </row>
    <row r="408" spans="1:66" x14ac:dyDescent="0.25">
      <c r="A408" s="1" t="s">
        <v>391</v>
      </c>
      <c r="B408" s="1" t="s">
        <v>392</v>
      </c>
      <c r="C408" s="1" t="s">
        <v>168</v>
      </c>
      <c r="D408" s="1" t="s">
        <v>110</v>
      </c>
      <c r="E408" s="1" t="s">
        <v>102</v>
      </c>
      <c r="F408" s="1">
        <v>31120</v>
      </c>
      <c r="G408" s="19"/>
      <c r="H408" s="19"/>
      <c r="I408" s="19"/>
      <c r="J408" s="19"/>
      <c r="K408" s="1"/>
      <c r="L408" s="19"/>
      <c r="M408" s="1">
        <v>2012</v>
      </c>
      <c r="N408" s="15">
        <v>1427</v>
      </c>
      <c r="O408" s="15">
        <v>1323</v>
      </c>
      <c r="P408" s="15">
        <v>1647</v>
      </c>
      <c r="Q408" s="15">
        <v>2080</v>
      </c>
      <c r="R408" s="15">
        <v>2330</v>
      </c>
      <c r="S408" s="15">
        <v>2621</v>
      </c>
      <c r="T408" s="15">
        <v>2885</v>
      </c>
      <c r="U408" s="15">
        <v>3049</v>
      </c>
      <c r="V408" s="15">
        <v>2804</v>
      </c>
      <c r="W408" s="15">
        <v>4277</v>
      </c>
      <c r="X408" s="15">
        <v>5048</v>
      </c>
      <c r="Z408" s="3">
        <f xml:space="preserve"> IFERROR(AVEDEV(Table1[[#This Row],[GP 2012]:[GP 2021]]) / Table1[[#This Row],[Avg GP]], "x")</f>
        <v>0.27938469091355395</v>
      </c>
      <c r="AA408" s="2">
        <f xml:space="preserve"> IFERROR(AVERAGE(Table1[[#This Row],[GP 2012]:[GP 2021]]), "x")</f>
        <v>2444.3000000000002</v>
      </c>
      <c r="AB408" s="11">
        <f>Table1[Equity]/Table1[Market Capital]</f>
        <v>0.3988753213367609</v>
      </c>
      <c r="AC408" s="15">
        <v>5898</v>
      </c>
      <c r="AD408" s="15">
        <v>5905</v>
      </c>
      <c r="AE408" s="15">
        <v>6438</v>
      </c>
      <c r="AF408" s="15">
        <v>8741</v>
      </c>
      <c r="AG408" s="15">
        <v>9087</v>
      </c>
      <c r="AH408" s="15">
        <v>9945</v>
      </c>
      <c r="AI408" s="15">
        <v>10879</v>
      </c>
      <c r="AJ408" s="15">
        <v>13581</v>
      </c>
      <c r="AK408" s="15">
        <v>21999</v>
      </c>
      <c r="AL408" s="15">
        <v>23334</v>
      </c>
      <c r="AM408" s="15">
        <v>23676</v>
      </c>
      <c r="AN408" s="15">
        <v>12413</v>
      </c>
      <c r="AO408" s="3">
        <f xml:space="preserve"> IFERROR(Table1[[#This Row],[GP 2012]]/Table1[[#This Row],[Total Assets 2012]], "x")</f>
        <v>0.24194642251610715</v>
      </c>
      <c r="AP408" s="3">
        <f xml:space="preserve"> IFERROR(Table1[[#This Row],[GP 2013]]/Table1[[#This Row],[Total Assets 2013]], "x")</f>
        <v>0.22404741744284504</v>
      </c>
      <c r="AQ408" s="3">
        <f xml:space="preserve"> IFERROR(Table1[[#This Row],[GP 2014]]/Table1[[#This Row],[Total Assets 2014]], "x")</f>
        <v>0.25582479030754895</v>
      </c>
      <c r="AR408" s="3">
        <f xml:space="preserve"> IFERROR(Table1[[#This Row],[GP 2015]]/Table1[[#This Row],[Total Assets 2015]], "x")</f>
        <v>0.23795904358769018</v>
      </c>
      <c r="AS408" s="3">
        <f xml:space="preserve"> IFERROR(Table1[[#This Row],[GP 2016]]/Table1[[#This Row],[Total Assets 2016]], "x")</f>
        <v>0.25641025641025639</v>
      </c>
      <c r="AT408" s="3">
        <f xml:space="preserve"> IFERROR(Table1[[#This Row],[GP 2017]]/Table1[[#This Row],[Total Assets 2017]], "x")</f>
        <v>0.26354952237305179</v>
      </c>
      <c r="AU408" s="3">
        <f xml:space="preserve"> IFERROR(Table1[[#This Row],[GP 2018]]/Table1[[#This Row],[Total Assets 2018]], "x")</f>
        <v>0.26518981524037138</v>
      </c>
      <c r="AV408" s="3">
        <f xml:space="preserve"> IFERROR(Table1[[#This Row],[GP 2019]]/Table1[[#This Row],[Total Assets 2019]], "x")</f>
        <v>0.22450482291436566</v>
      </c>
      <c r="AW408" s="3">
        <f xml:space="preserve"> IFERROR(Table1[[#This Row],[GP 2020]]/Table1[[#This Row],[Total Assets 2020]], "x")</f>
        <v>0.12746033910632301</v>
      </c>
      <c r="AX408" s="3">
        <f xml:space="preserve"> IFERROR(Table1[[#This Row],[GP 2021]]/Table1[[#This Row],[Total Assets 2021]], "x")</f>
        <v>0.18329476300677122</v>
      </c>
      <c r="AY408" s="3">
        <f xml:space="preserve"> IFERROR(Table1[[#This Row],[GP TTM]]/Table1[[#This Row],[Total Assets TTM]], "x")</f>
        <v>0.21321169116404798</v>
      </c>
      <c r="BA408" s="3">
        <f xml:space="preserve"> IFERROR(ABS(Table1[[#This Row],[ROA 2013]]-Table1[[#This Row],[ROA 2012]]), "x")</f>
        <v>1.7899005073262114E-2</v>
      </c>
      <c r="BB408" s="3">
        <f xml:space="preserve"> IFERROR(ABS(Table1[[#This Row],[ROA 2014]]-Table1[[#This Row],[ROA 2013]]), "x")</f>
        <v>3.1777372864703918E-2</v>
      </c>
      <c r="BC408" s="3">
        <f xml:space="preserve"> IFERROR(ABS(Table1[[#This Row],[ROA 2015]]-Table1[[#This Row],[ROA 2014]]), "x")</f>
        <v>1.7865746719858772E-2</v>
      </c>
      <c r="BD408" s="3">
        <f xml:space="preserve"> IFERROR(ABS(Table1[[#This Row],[ROA 2016]]-Table1[[#This Row],[ROA 2015]]), "x")</f>
        <v>1.8451212822566204E-2</v>
      </c>
      <c r="BE408" s="3">
        <f xml:space="preserve"> IFERROR(ABS(Table1[[#This Row],[ROA 2017]]-Table1[[#This Row],[ROA 2016]]), "x")</f>
        <v>7.1392659627954047E-3</v>
      </c>
      <c r="BF408" s="3">
        <f xml:space="preserve"> IFERROR(ABS(Table1[[#This Row],[ROA 2018]]-Table1[[#This Row],[ROA 2017]]), "x")</f>
        <v>1.6402928673195927E-3</v>
      </c>
      <c r="BG408" s="3">
        <f xml:space="preserve"> IFERROR(ABS(Table1[[#This Row],[ROA 2019]]-Table1[[#This Row],[ROA 2018]]), "x")</f>
        <v>4.0684992326005726E-2</v>
      </c>
      <c r="BH408" s="3">
        <f xml:space="preserve"> IFERROR(ABS(Table1[[#This Row],[ROA 2020]]-Table1[[#This Row],[ROA 2019]]), "x")</f>
        <v>9.7044483808042648E-2</v>
      </c>
      <c r="BI408" s="3">
        <f xml:space="preserve"> IFERROR(ABS(Table1[[#This Row],[ROA 2021]]-Table1[[#This Row],[ROA 2020]]), "x")</f>
        <v>5.583442390044821E-2</v>
      </c>
      <c r="BJ408" s="3">
        <f xml:space="preserve"> IFERROR(AVERAGE(Table1[[#This Row],[ROA 2013-2012]:[ROA 2021-2020]]), "x")</f>
        <v>3.2037421816111397E-2</v>
      </c>
      <c r="BK408" s="3">
        <f>IFERROR(AVERAGE(Table1[[#This Row],[ROA 2012]:[ROA 2021]]), "x")</f>
        <v>0.22801871929053305</v>
      </c>
      <c r="BN408" s="1">
        <f>SUM(Table1[[#This Row],[B/M Rank]:[ROA Rank]])</f>
        <v>0</v>
      </c>
    </row>
    <row r="409" spans="1:66" x14ac:dyDescent="0.25">
      <c r="A409" s="1" t="s">
        <v>393</v>
      </c>
      <c r="B409" s="1" t="s">
        <v>1048</v>
      </c>
      <c r="C409" s="1" t="s">
        <v>194</v>
      </c>
      <c r="D409" s="1" t="s">
        <v>103</v>
      </c>
      <c r="E409" s="1" t="s">
        <v>102</v>
      </c>
      <c r="F409" s="1">
        <v>31230</v>
      </c>
      <c r="G409" s="19"/>
      <c r="H409" s="19"/>
      <c r="I409" s="19"/>
      <c r="J409" s="19"/>
      <c r="K409" s="1"/>
      <c r="L409" s="19"/>
      <c r="M409" s="1">
        <v>2012</v>
      </c>
      <c r="N409" s="15">
        <v>18754</v>
      </c>
      <c r="O409" s="15">
        <v>17538</v>
      </c>
      <c r="P409" s="15">
        <v>16730</v>
      </c>
      <c r="Q409" s="15">
        <v>17937</v>
      </c>
      <c r="R409" s="15">
        <v>17158</v>
      </c>
      <c r="S409" s="15">
        <v>14211</v>
      </c>
      <c r="T409" s="15">
        <v>16595</v>
      </c>
      <c r="U409" s="15">
        <v>17838</v>
      </c>
      <c r="V409" s="15">
        <v>15878</v>
      </c>
      <c r="W409" s="15">
        <v>18352</v>
      </c>
      <c r="X409" s="15">
        <v>18838</v>
      </c>
      <c r="Z409" s="3">
        <f xml:space="preserve"> IFERROR(AVEDEV(Table1[[#This Row],[GP 2012]:[GP 2021]]) / Table1[[#This Row],[Avg GP]], "x")</f>
        <v>5.8276751407968862E-2</v>
      </c>
      <c r="AA409" s="2">
        <f xml:space="preserve"> IFERROR(AVERAGE(Table1[[#This Row],[GP 2012]:[GP 2021]]), "x")</f>
        <v>17099.099999999999</v>
      </c>
      <c r="AB409" s="11">
        <f>Table1[Equity]/Table1[Market Capital]</f>
        <v>0.88956131924431636</v>
      </c>
      <c r="AC409" s="15">
        <v>258416</v>
      </c>
      <c r="AD409" s="15">
        <v>254312</v>
      </c>
      <c r="AE409" s="15">
        <v>272984</v>
      </c>
      <c r="AF409" s="15">
        <v>268868</v>
      </c>
      <c r="AG409" s="15">
        <v>267805</v>
      </c>
      <c r="AH409" s="15">
        <v>265722</v>
      </c>
      <c r="AI409" s="15">
        <v>270168</v>
      </c>
      <c r="AJ409" s="15">
        <v>287553</v>
      </c>
      <c r="AK409" s="15">
        <v>297946</v>
      </c>
      <c r="AL409" s="15">
        <v>312405</v>
      </c>
      <c r="AM409" s="15">
        <v>309705</v>
      </c>
      <c r="AN409" s="15">
        <v>27781</v>
      </c>
      <c r="AO409" s="3">
        <f xml:space="preserve"> IFERROR(Table1[[#This Row],[GP 2012]]/Table1[[#This Row],[Total Assets 2012]], "x")</f>
        <v>7.2572905702433285E-2</v>
      </c>
      <c r="AP409" s="3">
        <f xml:space="preserve"> IFERROR(Table1[[#This Row],[GP 2013]]/Table1[[#This Row],[Total Assets 2013]], "x")</f>
        <v>6.8962534209946844E-2</v>
      </c>
      <c r="AQ409" s="3">
        <f xml:space="preserve"> IFERROR(Table1[[#This Row],[GP 2014]]/Table1[[#This Row],[Total Assets 2014]], "x")</f>
        <v>6.1285643114614777E-2</v>
      </c>
      <c r="AR409" s="3">
        <f xml:space="preserve"> IFERROR(Table1[[#This Row],[GP 2015]]/Table1[[#This Row],[Total Assets 2015]], "x")</f>
        <v>6.6713033905113295E-2</v>
      </c>
      <c r="AS409" s="3">
        <f xml:space="preserve"> IFERROR(Table1[[#This Row],[GP 2016]]/Table1[[#This Row],[Total Assets 2016]], "x")</f>
        <v>6.406900543305763E-2</v>
      </c>
      <c r="AT409" s="3">
        <f xml:space="preserve"> IFERROR(Table1[[#This Row],[GP 2017]]/Table1[[#This Row],[Total Assets 2017]], "x")</f>
        <v>5.3480705398875519E-2</v>
      </c>
      <c r="AU409" s="3">
        <f xml:space="preserve"> IFERROR(Table1[[#This Row],[GP 2018]]/Table1[[#This Row],[Total Assets 2018]], "x")</f>
        <v>6.1424743122797665E-2</v>
      </c>
      <c r="AV409" s="3">
        <f xml:space="preserve"> IFERROR(Table1[[#This Row],[GP 2019]]/Table1[[#This Row],[Total Assets 2019]], "x")</f>
        <v>6.2033781598522707E-2</v>
      </c>
      <c r="AW409" s="3">
        <f xml:space="preserve"> IFERROR(Table1[[#This Row],[GP 2020]]/Table1[[#This Row],[Total Assets 2020]], "x")</f>
        <v>5.329153605015674E-2</v>
      </c>
      <c r="AX409" s="3">
        <f xml:space="preserve"> IFERROR(Table1[[#This Row],[GP 2021]]/Table1[[#This Row],[Total Assets 2021]], "x")</f>
        <v>5.8744258254509372E-2</v>
      </c>
      <c r="AY409" s="3">
        <f xml:space="preserve"> IFERROR(Table1[[#This Row],[GP TTM]]/Table1[[#This Row],[Total Assets TTM]], "x")</f>
        <v>6.0825624384494924E-2</v>
      </c>
      <c r="BA409" s="3">
        <f xml:space="preserve"> IFERROR(ABS(Table1[[#This Row],[ROA 2013]]-Table1[[#This Row],[ROA 2012]]), "x")</f>
        <v>3.6103714924864416E-3</v>
      </c>
      <c r="BB409" s="3">
        <f xml:space="preserve"> IFERROR(ABS(Table1[[#This Row],[ROA 2014]]-Table1[[#This Row],[ROA 2013]]), "x")</f>
        <v>7.6768910953320668E-3</v>
      </c>
      <c r="BC409" s="3">
        <f xml:space="preserve"> IFERROR(ABS(Table1[[#This Row],[ROA 2015]]-Table1[[#This Row],[ROA 2014]]), "x")</f>
        <v>5.427390790498518E-3</v>
      </c>
      <c r="BD409" s="3">
        <f xml:space="preserve"> IFERROR(ABS(Table1[[#This Row],[ROA 2016]]-Table1[[#This Row],[ROA 2015]]), "x")</f>
        <v>2.644028472055665E-3</v>
      </c>
      <c r="BE409" s="3">
        <f xml:space="preserve"> IFERROR(ABS(Table1[[#This Row],[ROA 2017]]-Table1[[#This Row],[ROA 2016]]), "x")</f>
        <v>1.058830003418211E-2</v>
      </c>
      <c r="BF409" s="3">
        <f xml:space="preserve"> IFERROR(ABS(Table1[[#This Row],[ROA 2018]]-Table1[[#This Row],[ROA 2017]]), "x")</f>
        <v>7.9440377239221455E-3</v>
      </c>
      <c r="BG409" s="3">
        <f xml:space="preserve"> IFERROR(ABS(Table1[[#This Row],[ROA 2019]]-Table1[[#This Row],[ROA 2018]]), "x")</f>
        <v>6.0903847572504194E-4</v>
      </c>
      <c r="BH409" s="3">
        <f xml:space="preserve"> IFERROR(ABS(Table1[[#This Row],[ROA 2020]]-Table1[[#This Row],[ROA 2019]]), "x")</f>
        <v>8.7422455483659664E-3</v>
      </c>
      <c r="BI409" s="3">
        <f xml:space="preserve"> IFERROR(ABS(Table1[[#This Row],[ROA 2021]]-Table1[[#This Row],[ROA 2020]]), "x")</f>
        <v>5.4527222043526322E-3</v>
      </c>
      <c r="BJ409" s="3">
        <f xml:space="preserve"> IFERROR(AVERAGE(Table1[[#This Row],[ROA 2013-2012]:[ROA 2021-2020]]), "x")</f>
        <v>5.8550028707689541E-3</v>
      </c>
      <c r="BK409" s="3">
        <f>IFERROR(AVERAGE(Table1[[#This Row],[ROA 2012]:[ROA 2021]]), "x")</f>
        <v>6.2257814679002786E-2</v>
      </c>
      <c r="BN409" s="1">
        <f>SUM(Table1[[#This Row],[B/M Rank]:[ROA Rank]])</f>
        <v>0</v>
      </c>
    </row>
    <row r="410" spans="1:66" x14ac:dyDescent="0.25">
      <c r="A410" s="1" t="s">
        <v>958</v>
      </c>
      <c r="B410" s="1" t="s">
        <v>959</v>
      </c>
      <c r="C410" s="1" t="s">
        <v>894</v>
      </c>
      <c r="D410" s="1" t="s">
        <v>300</v>
      </c>
      <c r="E410" s="1" t="s">
        <v>102</v>
      </c>
      <c r="F410" s="1">
        <v>37450</v>
      </c>
      <c r="G410" s="19"/>
      <c r="H410" s="19"/>
      <c r="I410" s="19"/>
      <c r="J410" s="19"/>
      <c r="K410" s="1"/>
      <c r="L410" s="19"/>
      <c r="M410" s="1">
        <v>2012</v>
      </c>
      <c r="N410" s="15">
        <v>1740.9</v>
      </c>
      <c r="O410" s="15">
        <v>1758.8</v>
      </c>
      <c r="P410" s="15">
        <v>1395.9</v>
      </c>
      <c r="Q410" s="15">
        <v>1428</v>
      </c>
      <c r="R410" s="15">
        <v>1416.5</v>
      </c>
      <c r="S410" s="15">
        <v>1373.3</v>
      </c>
      <c r="T410" s="15">
        <v>1370.5</v>
      </c>
      <c r="U410" s="15">
        <v>1702.5</v>
      </c>
      <c r="V410" s="15">
        <v>1973.6</v>
      </c>
      <c r="W410" s="15">
        <v>1924.7</v>
      </c>
      <c r="X410" s="15">
        <v>2317.1999999999998</v>
      </c>
      <c r="Z410" s="3">
        <f xml:space="preserve"> IFERROR(AVEDEV(Table1[[#This Row],[GP 2012]:[GP 2021]]) / Table1[[#This Row],[Avg GP]], "x")</f>
        <v>0.13157223945737254</v>
      </c>
      <c r="AA410" s="2">
        <f xml:space="preserve"> IFERROR(AVERAGE(Table1[[#This Row],[GP 2012]:[GP 2021]]), "x")</f>
        <v>1608.47</v>
      </c>
      <c r="AB410" s="11">
        <f>Table1[Equity]/Table1[Market Capital]</f>
        <v>0.16268891855807743</v>
      </c>
      <c r="AC410" s="15">
        <v>12387.3</v>
      </c>
      <c r="AD410" s="15">
        <v>12833.4</v>
      </c>
      <c r="AE410" s="15">
        <v>12247.3</v>
      </c>
      <c r="AF410" s="15">
        <v>11763</v>
      </c>
      <c r="AG410" s="15">
        <v>11538.2</v>
      </c>
      <c r="AH410" s="15">
        <v>11283.6</v>
      </c>
      <c r="AI410" s="15">
        <v>11704.8</v>
      </c>
      <c r="AJ410" s="15">
        <v>11838.6</v>
      </c>
      <c r="AK410" s="15">
        <v>11987.7</v>
      </c>
      <c r="AL410" s="15">
        <v>17111.599999999999</v>
      </c>
      <c r="AM410" s="15">
        <v>18006.7</v>
      </c>
      <c r="AN410" s="15">
        <v>6092.7</v>
      </c>
      <c r="AO410" s="3">
        <f xml:space="preserve"> IFERROR(Table1[[#This Row],[GP 2012]]/Table1[[#This Row],[Total Assets 2012]], "x")</f>
        <v>0.14053910053038193</v>
      </c>
      <c r="AP410" s="3">
        <f xml:space="preserve"> IFERROR(Table1[[#This Row],[GP 2013]]/Table1[[#This Row],[Total Assets 2013]], "x")</f>
        <v>0.13704863870837034</v>
      </c>
      <c r="AQ410" s="3">
        <f xml:space="preserve"> IFERROR(Table1[[#This Row],[GP 2014]]/Table1[[#This Row],[Total Assets 2014]], "x")</f>
        <v>0.11397614168020707</v>
      </c>
      <c r="AR410" s="3">
        <f xml:space="preserve"> IFERROR(Table1[[#This Row],[GP 2015]]/Table1[[#This Row],[Total Assets 2015]], "x")</f>
        <v>0.1213976026523846</v>
      </c>
      <c r="AS410" s="3">
        <f xml:space="preserve"> IFERROR(Table1[[#This Row],[GP 2016]]/Table1[[#This Row],[Total Assets 2016]], "x")</f>
        <v>0.12276611603196338</v>
      </c>
      <c r="AT410" s="3">
        <f xml:space="preserve"> IFERROR(Table1[[#This Row],[GP 2017]]/Table1[[#This Row],[Total Assets 2017]], "x")</f>
        <v>0.12170761104612002</v>
      </c>
      <c r="AU410" s="3">
        <f xml:space="preserve"> IFERROR(Table1[[#This Row],[GP 2018]]/Table1[[#This Row],[Total Assets 2018]], "x")</f>
        <v>0.11708871574055089</v>
      </c>
      <c r="AV410" s="3">
        <f xml:space="preserve"> IFERROR(Table1[[#This Row],[GP 2019]]/Table1[[#This Row],[Total Assets 2019]], "x")</f>
        <v>0.14380923419998987</v>
      </c>
      <c r="AW410" s="3">
        <f xml:space="preserve"> IFERROR(Table1[[#This Row],[GP 2020]]/Table1[[#This Row],[Total Assets 2020]], "x")</f>
        <v>0.16463541797008599</v>
      </c>
      <c r="AX410" s="3">
        <f xml:space="preserve"> IFERROR(Table1[[#This Row],[GP 2021]]/Table1[[#This Row],[Total Assets 2021]], "x")</f>
        <v>0.11247925383950071</v>
      </c>
      <c r="AY410" s="3">
        <f xml:space="preserve"> IFERROR(Table1[[#This Row],[GP TTM]]/Table1[[#This Row],[Total Assets TTM]], "x")</f>
        <v>0.12868543375521332</v>
      </c>
      <c r="BA410" s="3">
        <f xml:space="preserve"> IFERROR(ABS(Table1[[#This Row],[ROA 2013]]-Table1[[#This Row],[ROA 2012]]), "x")</f>
        <v>3.4904618220115979E-3</v>
      </c>
      <c r="BB410" s="3">
        <f xml:space="preserve"> IFERROR(ABS(Table1[[#This Row],[ROA 2014]]-Table1[[#This Row],[ROA 2013]]), "x")</f>
        <v>2.3072497028163261E-2</v>
      </c>
      <c r="BC410" s="3">
        <f xml:space="preserve"> IFERROR(ABS(Table1[[#This Row],[ROA 2015]]-Table1[[#This Row],[ROA 2014]]), "x")</f>
        <v>7.4214609721775238E-3</v>
      </c>
      <c r="BD410" s="3">
        <f xml:space="preserve"> IFERROR(ABS(Table1[[#This Row],[ROA 2016]]-Table1[[#This Row],[ROA 2015]]), "x")</f>
        <v>1.3685133795787868E-3</v>
      </c>
      <c r="BE410" s="3">
        <f xml:space="preserve"> IFERROR(ABS(Table1[[#This Row],[ROA 2017]]-Table1[[#This Row],[ROA 2016]]), "x")</f>
        <v>1.0585049858433671E-3</v>
      </c>
      <c r="BF410" s="3">
        <f xml:space="preserve"> IFERROR(ABS(Table1[[#This Row],[ROA 2018]]-Table1[[#This Row],[ROA 2017]]), "x")</f>
        <v>4.6188953055691234E-3</v>
      </c>
      <c r="BG410" s="3">
        <f xml:space="preserve"> IFERROR(ABS(Table1[[#This Row],[ROA 2019]]-Table1[[#This Row],[ROA 2018]]), "x")</f>
        <v>2.6720518459438972E-2</v>
      </c>
      <c r="BH410" s="3">
        <f xml:space="preserve"> IFERROR(ABS(Table1[[#This Row],[ROA 2020]]-Table1[[#This Row],[ROA 2019]]), "x")</f>
        <v>2.0826183770096124E-2</v>
      </c>
      <c r="BI410" s="3">
        <f xml:space="preserve"> IFERROR(ABS(Table1[[#This Row],[ROA 2021]]-Table1[[#This Row],[ROA 2020]]), "x")</f>
        <v>5.2156164130585284E-2</v>
      </c>
      <c r="BJ410" s="3">
        <f xml:space="preserve"> IFERROR(AVERAGE(Table1[[#This Row],[ROA 2013-2012]:[ROA 2021-2020]]), "x")</f>
        <v>1.5637022205940449E-2</v>
      </c>
      <c r="BK410" s="3">
        <f>IFERROR(AVERAGE(Table1[[#This Row],[ROA 2012]:[ROA 2021]]), "x")</f>
        <v>0.1295447832399555</v>
      </c>
      <c r="BN410" s="1">
        <f>SUM(Table1[[#This Row],[B/M Rank]:[ROA Rank]])</f>
        <v>0</v>
      </c>
    </row>
    <row r="411" spans="1:66" x14ac:dyDescent="0.25">
      <c r="A411" s="1" t="s">
        <v>403</v>
      </c>
      <c r="B411" s="1" t="s">
        <v>404</v>
      </c>
      <c r="C411" s="1" t="s">
        <v>233</v>
      </c>
      <c r="D411" s="1" t="s">
        <v>101</v>
      </c>
      <c r="E411" s="1" t="s">
        <v>102</v>
      </c>
      <c r="F411" s="1">
        <v>37560</v>
      </c>
      <c r="G411" s="19"/>
      <c r="H411" s="19"/>
      <c r="I411" s="19"/>
      <c r="J411" s="19"/>
      <c r="K411" s="1"/>
      <c r="L411" s="19"/>
      <c r="M411" s="1">
        <v>2012</v>
      </c>
      <c r="N411" s="15">
        <v>17686</v>
      </c>
      <c r="O411" s="15">
        <v>18117</v>
      </c>
      <c r="P411" s="15">
        <v>18262</v>
      </c>
      <c r="Q411" s="15">
        <v>18818</v>
      </c>
      <c r="R411" s="15">
        <v>18008</v>
      </c>
      <c r="S411" s="15">
        <v>19412</v>
      </c>
      <c r="T411" s="15">
        <v>17064</v>
      </c>
      <c r="U411" s="15">
        <v>15969</v>
      </c>
      <c r="V411" s="15">
        <v>14766</v>
      </c>
      <c r="W411" s="15">
        <v>19507</v>
      </c>
      <c r="X411" s="15">
        <v>20411</v>
      </c>
      <c r="Z411" s="3">
        <f xml:space="preserve"> IFERROR(AVEDEV(Table1[[#This Row],[GP 2012]:[GP 2021]]) / Table1[[#This Row],[Avg GP]], "x")</f>
        <v>6.259367487007976E-2</v>
      </c>
      <c r="AA411" s="2">
        <f xml:space="preserve"> IFERROR(AVERAGE(Table1[[#This Row],[GP 2012]:[GP 2021]]), "x")</f>
        <v>17760.900000000001</v>
      </c>
      <c r="AB411" s="11">
        <f>Table1[Equity]/Table1[Market Capital]</f>
        <v>1.1329872204472844</v>
      </c>
      <c r="AC411" s="15">
        <v>62726</v>
      </c>
      <c r="AD411" s="15">
        <v>64204</v>
      </c>
      <c r="AE411" s="15">
        <v>71359</v>
      </c>
      <c r="AF411" s="15">
        <v>70836</v>
      </c>
      <c r="AG411" s="15">
        <v>76496</v>
      </c>
      <c r="AH411" s="15">
        <v>78768</v>
      </c>
      <c r="AI411" s="15">
        <v>86556</v>
      </c>
      <c r="AJ411" s="15">
        <v>86950</v>
      </c>
      <c r="AK411" s="15">
        <v>80292</v>
      </c>
      <c r="AL411" s="15">
        <v>87383</v>
      </c>
      <c r="AM411" s="15">
        <v>93983</v>
      </c>
      <c r="AN411" s="15">
        <v>42555</v>
      </c>
      <c r="AO411" s="3">
        <f xml:space="preserve"> IFERROR(Table1[[#This Row],[GP 2012]]/Table1[[#This Row],[Total Assets 2012]], "x")</f>
        <v>0.28195644549309695</v>
      </c>
      <c r="AP411" s="3">
        <f xml:space="preserve"> IFERROR(Table1[[#This Row],[GP 2013]]/Table1[[#This Row],[Total Assets 2013]], "x")</f>
        <v>0.28217868045604633</v>
      </c>
      <c r="AQ411" s="3">
        <f xml:space="preserve"> IFERROR(Table1[[#This Row],[GP 2014]]/Table1[[#This Row],[Total Assets 2014]], "x")</f>
        <v>0.25591726341456578</v>
      </c>
      <c r="AR411" s="3">
        <f xml:space="preserve"> IFERROR(Table1[[#This Row],[GP 2015]]/Table1[[#This Row],[Total Assets 2015]], "x")</f>
        <v>0.26565588119035521</v>
      </c>
      <c r="AS411" s="3">
        <f xml:space="preserve"> IFERROR(Table1[[#This Row],[GP 2016]]/Table1[[#This Row],[Total Assets 2016]], "x")</f>
        <v>0.23541100188245137</v>
      </c>
      <c r="AT411" s="3">
        <f xml:space="preserve"> IFERROR(Table1[[#This Row],[GP 2017]]/Table1[[#This Row],[Total Assets 2017]], "x")</f>
        <v>0.24644525695713995</v>
      </c>
      <c r="AU411" s="3">
        <f xml:space="preserve"> IFERROR(Table1[[#This Row],[GP 2018]]/Table1[[#This Row],[Total Assets 2018]], "x")</f>
        <v>0.19714404547345071</v>
      </c>
      <c r="AV411" s="3">
        <f xml:space="preserve"> IFERROR(Table1[[#This Row],[GP 2019]]/Table1[[#This Row],[Total Assets 2019]], "x")</f>
        <v>0.18365727429557216</v>
      </c>
      <c r="AW411" s="3">
        <f xml:space="preserve"> IFERROR(Table1[[#This Row],[GP 2020]]/Table1[[#This Row],[Total Assets 2020]], "x")</f>
        <v>0.18390375130772679</v>
      </c>
      <c r="AX411" s="3">
        <f xml:space="preserve"> IFERROR(Table1[[#This Row],[GP 2021]]/Table1[[#This Row],[Total Assets 2021]], "x")</f>
        <v>0.22323564079969788</v>
      </c>
      <c r="AY411" s="3">
        <f xml:space="preserve"> IFERROR(Table1[[#This Row],[GP TTM]]/Table1[[#This Row],[Total Assets TTM]], "x")</f>
        <v>0.21717757466775905</v>
      </c>
      <c r="BA411" s="3">
        <f xml:space="preserve"> IFERROR(ABS(Table1[[#This Row],[ROA 2013]]-Table1[[#This Row],[ROA 2012]]), "x")</f>
        <v>2.2223496294937473E-4</v>
      </c>
      <c r="BB411" s="3">
        <f xml:space="preserve"> IFERROR(ABS(Table1[[#This Row],[ROA 2014]]-Table1[[#This Row],[ROA 2013]]), "x")</f>
        <v>2.626141704148055E-2</v>
      </c>
      <c r="BC411" s="3">
        <f xml:space="preserve"> IFERROR(ABS(Table1[[#This Row],[ROA 2015]]-Table1[[#This Row],[ROA 2014]]), "x")</f>
        <v>9.7386177757894377E-3</v>
      </c>
      <c r="BD411" s="3">
        <f xml:space="preserve"> IFERROR(ABS(Table1[[#This Row],[ROA 2016]]-Table1[[#This Row],[ROA 2015]]), "x")</f>
        <v>3.0244879307903844E-2</v>
      </c>
      <c r="BE411" s="3">
        <f xml:space="preserve"> IFERROR(ABS(Table1[[#This Row],[ROA 2017]]-Table1[[#This Row],[ROA 2016]]), "x")</f>
        <v>1.1034255074688581E-2</v>
      </c>
      <c r="BF411" s="3">
        <f xml:space="preserve"> IFERROR(ABS(Table1[[#This Row],[ROA 2018]]-Table1[[#This Row],[ROA 2017]]), "x")</f>
        <v>4.9301211483689239E-2</v>
      </c>
      <c r="BG411" s="3">
        <f xml:space="preserve"> IFERROR(ABS(Table1[[#This Row],[ROA 2019]]-Table1[[#This Row],[ROA 2018]]), "x")</f>
        <v>1.3486771177878554E-2</v>
      </c>
      <c r="BH411" s="3">
        <f xml:space="preserve"> IFERROR(ABS(Table1[[#This Row],[ROA 2020]]-Table1[[#This Row],[ROA 2019]]), "x")</f>
        <v>2.4647701215463336E-4</v>
      </c>
      <c r="BI411" s="3">
        <f xml:space="preserve"> IFERROR(ABS(Table1[[#This Row],[ROA 2021]]-Table1[[#This Row],[ROA 2020]]), "x")</f>
        <v>3.9331889491971084E-2</v>
      </c>
      <c r="BJ411" s="3">
        <f xml:space="preserve"> IFERROR(AVERAGE(Table1[[#This Row],[ROA 2013-2012]:[ROA 2021-2020]]), "x")</f>
        <v>1.9985305925389479E-2</v>
      </c>
      <c r="BK411" s="3">
        <f>IFERROR(AVERAGE(Table1[[#This Row],[ROA 2012]:[ROA 2021]]), "x")</f>
        <v>0.23555052412701033</v>
      </c>
      <c r="BN411" s="1">
        <f>SUM(Table1[[#This Row],[B/M Rank]:[ROA Rank]])</f>
        <v>0</v>
      </c>
    </row>
    <row r="412" spans="1:66" x14ac:dyDescent="0.25">
      <c r="A412" s="1" t="s">
        <v>427</v>
      </c>
      <c r="B412" s="1" t="s">
        <v>428</v>
      </c>
      <c r="C412" s="1" t="s">
        <v>429</v>
      </c>
      <c r="D412" s="1" t="s">
        <v>116</v>
      </c>
      <c r="E412" s="1" t="s">
        <v>102</v>
      </c>
      <c r="F412" s="1">
        <v>43660</v>
      </c>
      <c r="G412" s="19"/>
      <c r="H412" s="19"/>
      <c r="I412" s="19"/>
      <c r="J412" s="19"/>
      <c r="K412" s="1"/>
      <c r="L412" s="19"/>
      <c r="M412" s="1">
        <v>2012</v>
      </c>
      <c r="N412" s="15">
        <v>5920</v>
      </c>
      <c r="O412" s="15">
        <v>6329</v>
      </c>
      <c r="P412" s="15">
        <v>6670</v>
      </c>
      <c r="Q412" s="15">
        <v>6682</v>
      </c>
      <c r="R412" s="15">
        <v>7436</v>
      </c>
      <c r="S412" s="15">
        <v>7843</v>
      </c>
      <c r="T412" s="15">
        <v>9552</v>
      </c>
      <c r="U412" s="15">
        <v>10034</v>
      </c>
      <c r="V412" s="15">
        <v>11522</v>
      </c>
      <c r="W412" s="15">
        <v>14851</v>
      </c>
      <c r="X412" s="15">
        <v>15192</v>
      </c>
      <c r="Z412" s="3">
        <f xml:space="preserve"> IFERROR(AVEDEV(Table1[[#This Row],[GP 2012]:[GP 2021]]) / Table1[[#This Row],[Avg GP]], "x")</f>
        <v>0.25848754591830858</v>
      </c>
      <c r="AA412" s="2">
        <f xml:space="preserve"> IFERROR(AVERAGE(Table1[[#This Row],[GP 2012]:[GP 2021]]), "x")</f>
        <v>8683.9</v>
      </c>
      <c r="AB412" s="11">
        <f>Table1[Equity]/Table1[Market Capital]</f>
        <v>0.50052679798442512</v>
      </c>
      <c r="AC412" s="15">
        <v>33857</v>
      </c>
      <c r="AD412" s="15">
        <v>35461</v>
      </c>
      <c r="AE412" s="15">
        <v>36979</v>
      </c>
      <c r="AF412" s="15">
        <v>37870</v>
      </c>
      <c r="AG412" s="15">
        <v>38295</v>
      </c>
      <c r="AH412" s="15">
        <v>38672</v>
      </c>
      <c r="AI412" s="15">
        <v>50470</v>
      </c>
      <c r="AJ412" s="15">
        <v>52169</v>
      </c>
      <c r="AK412" s="15">
        <v>55307</v>
      </c>
      <c r="AL412" s="15">
        <v>63592</v>
      </c>
      <c r="AM412" s="15">
        <v>67024</v>
      </c>
      <c r="AN412" s="15">
        <v>21853</v>
      </c>
      <c r="AO412" s="3">
        <f xml:space="preserve"> IFERROR(Table1[[#This Row],[GP 2012]]/Table1[[#This Row],[Total Assets 2012]], "x")</f>
        <v>0.17485305845172341</v>
      </c>
      <c r="AP412" s="3">
        <f xml:space="preserve"> IFERROR(Table1[[#This Row],[GP 2013]]/Table1[[#This Row],[Total Assets 2013]], "x")</f>
        <v>0.17847776430444715</v>
      </c>
      <c r="AQ412" s="3">
        <f xml:space="preserve"> IFERROR(Table1[[#This Row],[GP 2014]]/Table1[[#This Row],[Total Assets 2014]], "x")</f>
        <v>0.18037264393304309</v>
      </c>
      <c r="AR412" s="3">
        <f xml:space="preserve"> IFERROR(Table1[[#This Row],[GP 2015]]/Table1[[#This Row],[Total Assets 2015]], "x")</f>
        <v>0.17644573541061526</v>
      </c>
      <c r="AS412" s="3">
        <f xml:space="preserve"> IFERROR(Table1[[#This Row],[GP 2016]]/Table1[[#This Row],[Total Assets 2016]], "x")</f>
        <v>0.19417678548113332</v>
      </c>
      <c r="AT412" s="3">
        <f xml:space="preserve"> IFERROR(Table1[[#This Row],[GP 2017]]/Table1[[#This Row],[Total Assets 2017]], "x")</f>
        <v>0.20280823334712453</v>
      </c>
      <c r="AU412" s="3">
        <f xml:space="preserve"> IFERROR(Table1[[#This Row],[GP 2018]]/Table1[[#This Row],[Total Assets 2018]], "x")</f>
        <v>0.18926094709728553</v>
      </c>
      <c r="AV412" s="3">
        <f xml:space="preserve"> IFERROR(Table1[[#This Row],[GP 2019]]/Table1[[#This Row],[Total Assets 2019]], "x")</f>
        <v>0.19233644501523894</v>
      </c>
      <c r="AW412" s="3">
        <f xml:space="preserve"> IFERROR(Table1[[#This Row],[GP 2020]]/Table1[[#This Row],[Total Assets 2020]], "x")</f>
        <v>0.20832805973927351</v>
      </c>
      <c r="AX412" s="3">
        <f xml:space="preserve"> IFERROR(Table1[[#This Row],[GP 2021]]/Table1[[#This Row],[Total Assets 2021]], "x")</f>
        <v>0.23353566486350485</v>
      </c>
      <c r="AY412" s="3">
        <f xml:space="preserve"> IFERROR(Table1[[#This Row],[GP TTM]]/Table1[[#This Row],[Total Assets TTM]], "x")</f>
        <v>0.22666507519694437</v>
      </c>
      <c r="BA412" s="3">
        <f xml:space="preserve"> IFERROR(ABS(Table1[[#This Row],[ROA 2013]]-Table1[[#This Row],[ROA 2012]]), "x")</f>
        <v>3.6247058527237308E-3</v>
      </c>
      <c r="BB412" s="3">
        <f xml:space="preserve"> IFERROR(ABS(Table1[[#This Row],[ROA 2014]]-Table1[[#This Row],[ROA 2013]]), "x")</f>
        <v>1.8948796285959413E-3</v>
      </c>
      <c r="BC412" s="3">
        <f xml:space="preserve"> IFERROR(ABS(Table1[[#This Row],[ROA 2015]]-Table1[[#This Row],[ROA 2014]]), "x")</f>
        <v>3.92690852242783E-3</v>
      </c>
      <c r="BD412" s="3">
        <f xml:space="preserve"> IFERROR(ABS(Table1[[#This Row],[ROA 2016]]-Table1[[#This Row],[ROA 2015]]), "x")</f>
        <v>1.7731050070518062E-2</v>
      </c>
      <c r="BE412" s="3">
        <f xml:space="preserve"> IFERROR(ABS(Table1[[#This Row],[ROA 2017]]-Table1[[#This Row],[ROA 2016]]), "x")</f>
        <v>8.6314478659912097E-3</v>
      </c>
      <c r="BF412" s="3">
        <f xml:space="preserve"> IFERROR(ABS(Table1[[#This Row],[ROA 2018]]-Table1[[#This Row],[ROA 2017]]), "x")</f>
        <v>1.3547286249839002E-2</v>
      </c>
      <c r="BG412" s="3">
        <f xml:space="preserve"> IFERROR(ABS(Table1[[#This Row],[ROA 2019]]-Table1[[#This Row],[ROA 2018]]), "x")</f>
        <v>3.0754979179534181E-3</v>
      </c>
      <c r="BH412" s="3">
        <f xml:space="preserve"> IFERROR(ABS(Table1[[#This Row],[ROA 2020]]-Table1[[#This Row],[ROA 2019]]), "x")</f>
        <v>1.599161472403457E-2</v>
      </c>
      <c r="BI412" s="3">
        <f xml:space="preserve"> IFERROR(ABS(Table1[[#This Row],[ROA 2021]]-Table1[[#This Row],[ROA 2020]]), "x")</f>
        <v>2.5207605124231341E-2</v>
      </c>
      <c r="BJ412" s="3">
        <f xml:space="preserve"> IFERROR(AVERAGE(Table1[[#This Row],[ROA 2013-2012]:[ROA 2021-2020]]), "x")</f>
        <v>1.0403443995146124E-2</v>
      </c>
      <c r="BK412" s="3">
        <f>IFERROR(AVERAGE(Table1[[#This Row],[ROA 2012]:[ROA 2021]]), "x")</f>
        <v>0.19305953376433896</v>
      </c>
      <c r="BN412" s="1">
        <f>SUM(Table1[[#This Row],[B/M Rank]:[ROA Rank]])</f>
        <v>0</v>
      </c>
    </row>
    <row r="413" spans="1:66" x14ac:dyDescent="0.25">
      <c r="A413" s="1" t="s">
        <v>430</v>
      </c>
      <c r="B413" s="1" t="s">
        <v>431</v>
      </c>
      <c r="C413" s="1" t="s">
        <v>432</v>
      </c>
      <c r="D413" s="1" t="s">
        <v>116</v>
      </c>
      <c r="E413" s="1" t="s">
        <v>102</v>
      </c>
      <c r="F413" s="1">
        <v>44430</v>
      </c>
      <c r="G413" s="19"/>
      <c r="H413" s="19"/>
      <c r="I413" s="19"/>
      <c r="J413" s="19"/>
      <c r="K413" s="1"/>
      <c r="L413" s="19"/>
      <c r="M413" s="1">
        <v>2012</v>
      </c>
      <c r="N413" s="1">
        <v>296.5</v>
      </c>
      <c r="O413" s="1">
        <v>424</v>
      </c>
      <c r="P413" s="1">
        <v>339</v>
      </c>
      <c r="Q413" s="15">
        <v>1071.5</v>
      </c>
      <c r="R413" s="1">
        <v>869.1</v>
      </c>
      <c r="S413" s="15">
        <v>1339.1</v>
      </c>
      <c r="T413" s="15">
        <v>1380.9</v>
      </c>
      <c r="U413" s="15">
        <v>2213</v>
      </c>
      <c r="V413" s="15">
        <v>2945.5</v>
      </c>
      <c r="W413" s="15">
        <v>11137.5</v>
      </c>
      <c r="X413" s="15">
        <v>14320.7</v>
      </c>
      <c r="Z413" s="3">
        <f xml:space="preserve"> IFERROR(AVEDEV(Table1[[#This Row],[GP 2012]:[GP 2021]]) / Table1[[#This Row],[Avg GP]], "x")</f>
        <v>0.88037118290705441</v>
      </c>
      <c r="AA413" s="2">
        <f xml:space="preserve"> IFERROR(AVERAGE(Table1[[#This Row],[GP 2012]:[GP 2021]]), "x")</f>
        <v>2201.6099999999997</v>
      </c>
      <c r="AB413" s="11">
        <f>Table1[Equity]/Table1[Market Capital]</f>
        <v>0.46706279540850776</v>
      </c>
      <c r="AC413" s="15">
        <v>6851.3</v>
      </c>
      <c r="AD413" s="15">
        <v>6949.8</v>
      </c>
      <c r="AE413" s="15">
        <v>10095.4</v>
      </c>
      <c r="AF413" s="15">
        <v>11079.1</v>
      </c>
      <c r="AG413" s="15">
        <v>11330.9</v>
      </c>
      <c r="AH413" s="15">
        <v>14827.8</v>
      </c>
      <c r="AI413" s="15">
        <v>15301.3</v>
      </c>
      <c r="AJ413" s="15">
        <v>16200.4</v>
      </c>
      <c r="AK413" s="15">
        <v>15184.3</v>
      </c>
      <c r="AL413" s="15">
        <v>26714.5</v>
      </c>
      <c r="AM413" s="15">
        <v>31335.5</v>
      </c>
      <c r="AN413" s="15">
        <v>20751.599999999999</v>
      </c>
      <c r="AO413" s="3">
        <f xml:space="preserve"> IFERROR(Table1[[#This Row],[GP 2012]]/Table1[[#This Row],[Total Assets 2012]], "x")</f>
        <v>4.3276458482331817E-2</v>
      </c>
      <c r="AP413" s="3">
        <f xml:space="preserve"> IFERROR(Table1[[#This Row],[GP 2013]]/Table1[[#This Row],[Total Assets 2013]], "x")</f>
        <v>6.1008949897838782E-2</v>
      </c>
      <c r="AQ413" s="3">
        <f xml:space="preserve"> IFERROR(Table1[[#This Row],[GP 2014]]/Table1[[#This Row],[Total Assets 2014]], "x")</f>
        <v>3.3579650137686469E-2</v>
      </c>
      <c r="AR413" s="3">
        <f xml:space="preserve"> IFERROR(Table1[[#This Row],[GP 2015]]/Table1[[#This Row],[Total Assets 2015]], "x")</f>
        <v>9.6713631973716269E-2</v>
      </c>
      <c r="AS413" s="3">
        <f xml:space="preserve"> IFERROR(Table1[[#This Row],[GP 2016]]/Table1[[#This Row],[Total Assets 2016]], "x")</f>
        <v>7.6701762437229176E-2</v>
      </c>
      <c r="AT413" s="3">
        <f xml:space="preserve"> IFERROR(Table1[[#This Row],[GP 2017]]/Table1[[#This Row],[Total Assets 2017]], "x")</f>
        <v>9.0310093203307296E-2</v>
      </c>
      <c r="AU413" s="3">
        <f xml:space="preserve"> IFERROR(Table1[[#This Row],[GP 2018]]/Table1[[#This Row],[Total Assets 2018]], "x")</f>
        <v>9.0247233895159248E-2</v>
      </c>
      <c r="AV413" s="3">
        <f xml:space="preserve"> IFERROR(Table1[[#This Row],[GP 2019]]/Table1[[#This Row],[Total Assets 2019]], "x")</f>
        <v>0.13660156539344709</v>
      </c>
      <c r="AW413" s="3">
        <f xml:space="preserve"> IFERROR(Table1[[#This Row],[GP 2020]]/Table1[[#This Row],[Total Assets 2020]], "x")</f>
        <v>0.19398325902412361</v>
      </c>
      <c r="AX413" s="3">
        <f xml:space="preserve"> IFERROR(Table1[[#This Row],[GP 2021]]/Table1[[#This Row],[Total Assets 2021]], "x")</f>
        <v>0.41690842052069099</v>
      </c>
      <c r="AY413" s="3">
        <f xml:space="preserve"> IFERROR(Table1[[#This Row],[GP TTM]]/Table1[[#This Row],[Total Assets TTM]], "x")</f>
        <v>0.4570120151266136</v>
      </c>
      <c r="BA413" s="3">
        <f xml:space="preserve"> IFERROR(ABS(Table1[[#This Row],[ROA 2013]]-Table1[[#This Row],[ROA 2012]]), "x")</f>
        <v>1.7732491415506965E-2</v>
      </c>
      <c r="BB413" s="3">
        <f xml:space="preserve"> IFERROR(ABS(Table1[[#This Row],[ROA 2014]]-Table1[[#This Row],[ROA 2013]]), "x")</f>
        <v>2.7429299760152313E-2</v>
      </c>
      <c r="BC413" s="3">
        <f xml:space="preserve"> IFERROR(ABS(Table1[[#This Row],[ROA 2015]]-Table1[[#This Row],[ROA 2014]]), "x")</f>
        <v>6.3133981836029807E-2</v>
      </c>
      <c r="BD413" s="3">
        <f xml:space="preserve"> IFERROR(ABS(Table1[[#This Row],[ROA 2016]]-Table1[[#This Row],[ROA 2015]]), "x")</f>
        <v>2.0011869536487092E-2</v>
      </c>
      <c r="BE413" s="3">
        <f xml:space="preserve"> IFERROR(ABS(Table1[[#This Row],[ROA 2017]]-Table1[[#This Row],[ROA 2016]]), "x")</f>
        <v>1.3608330766078119E-2</v>
      </c>
      <c r="BF413" s="3">
        <f xml:space="preserve"> IFERROR(ABS(Table1[[#This Row],[ROA 2018]]-Table1[[#This Row],[ROA 2017]]), "x")</f>
        <v>6.2859308148047188E-5</v>
      </c>
      <c r="BG413" s="3">
        <f xml:space="preserve"> IFERROR(ABS(Table1[[#This Row],[ROA 2019]]-Table1[[#This Row],[ROA 2018]]), "x")</f>
        <v>4.635433149828784E-2</v>
      </c>
      <c r="BH413" s="3">
        <f xml:space="preserve"> IFERROR(ABS(Table1[[#This Row],[ROA 2020]]-Table1[[#This Row],[ROA 2019]]), "x")</f>
        <v>5.7381693630676522E-2</v>
      </c>
      <c r="BI413" s="3">
        <f xml:space="preserve"> IFERROR(ABS(Table1[[#This Row],[ROA 2021]]-Table1[[#This Row],[ROA 2020]]), "x")</f>
        <v>0.22292516149656738</v>
      </c>
      <c r="BJ413" s="3">
        <f xml:space="preserve"> IFERROR(AVERAGE(Table1[[#This Row],[ROA 2013-2012]:[ROA 2021-2020]]), "x")</f>
        <v>5.2071113249770457E-2</v>
      </c>
      <c r="BK413" s="3">
        <f>IFERROR(AVERAGE(Table1[[#This Row],[ROA 2012]:[ROA 2021]]), "x")</f>
        <v>0.12393310249655309</v>
      </c>
      <c r="BN413" s="1">
        <f>SUM(Table1[[#This Row],[B/M Rank]:[ROA Rank]])</f>
        <v>0</v>
      </c>
    </row>
    <row r="414" spans="1:66" x14ac:dyDescent="0.25">
      <c r="A414" s="1" t="s">
        <v>443</v>
      </c>
      <c r="B414" s="1" t="s">
        <v>1049</v>
      </c>
      <c r="C414" s="1" t="s">
        <v>444</v>
      </c>
      <c r="D414" s="1" t="s">
        <v>106</v>
      </c>
      <c r="E414" s="1" t="s">
        <v>102</v>
      </c>
      <c r="F414" s="1">
        <v>49110</v>
      </c>
      <c r="G414" s="19"/>
      <c r="H414" s="19"/>
      <c r="I414" s="19"/>
      <c r="J414" s="19"/>
      <c r="K414" s="1"/>
      <c r="L414" s="19"/>
      <c r="M414" s="1">
        <v>2012</v>
      </c>
      <c r="N414" s="15">
        <v>14475</v>
      </c>
      <c r="O414" s="15">
        <v>14283</v>
      </c>
      <c r="P414" s="15">
        <v>15766</v>
      </c>
      <c r="Q414" s="15">
        <v>16862</v>
      </c>
      <c r="R414" s="15">
        <v>17271</v>
      </c>
      <c r="S414" s="15">
        <v>18579</v>
      </c>
      <c r="T414" s="15">
        <v>16905</v>
      </c>
      <c r="U414" s="15">
        <v>16675</v>
      </c>
      <c r="V414" s="15">
        <v>12211</v>
      </c>
      <c r="W414" s="15">
        <v>20515</v>
      </c>
      <c r="X414" s="15">
        <v>20855</v>
      </c>
      <c r="Z414" s="3">
        <f xml:space="preserve"> IFERROR(AVEDEV(Table1[[#This Row],[GP 2012]:[GP 2021]]) / Table1[[#This Row],[Avg GP]], "x")</f>
        <v>0.10617211480842841</v>
      </c>
      <c r="AA414" s="2">
        <f xml:space="preserve"> IFERROR(AVERAGE(Table1[[#This Row],[GP 2012]:[GP 2021]]), "x")</f>
        <v>16354.2</v>
      </c>
      <c r="AB414" s="11">
        <f>Table1[Equity]/Table1[Market Capital]</f>
        <v>1.8380166972103442</v>
      </c>
      <c r="AC414" s="15">
        <v>131835</v>
      </c>
      <c r="AD414" s="15">
        <v>138377</v>
      </c>
      <c r="AE414" s="15">
        <v>154803</v>
      </c>
      <c r="AF414" s="15">
        <v>172174</v>
      </c>
      <c r="AG414" s="15">
        <v>188535</v>
      </c>
      <c r="AH414" s="15">
        <v>195586</v>
      </c>
      <c r="AI414" s="15">
        <v>211304</v>
      </c>
      <c r="AJ414" s="15">
        <v>228034</v>
      </c>
      <c r="AK414" s="15">
        <v>216658</v>
      </c>
      <c r="AL414" s="15">
        <v>229527</v>
      </c>
      <c r="AM414" s="15">
        <v>252483</v>
      </c>
      <c r="AN414" s="15">
        <v>90265</v>
      </c>
      <c r="AO414" s="3">
        <f xml:space="preserve"> IFERROR(Table1[[#This Row],[GP 2012]]/Table1[[#This Row],[Total Assets 2012]], "x")</f>
        <v>0.10979633632950279</v>
      </c>
      <c r="AP414" s="3">
        <f xml:space="preserve"> IFERROR(Table1[[#This Row],[GP 2013]]/Table1[[#This Row],[Total Assets 2013]], "x")</f>
        <v>0.10321802033574944</v>
      </c>
      <c r="AQ414" s="3">
        <f xml:space="preserve"> IFERROR(Table1[[#This Row],[GP 2014]]/Table1[[#This Row],[Total Assets 2014]], "x")</f>
        <v>0.1018455714682532</v>
      </c>
      <c r="AR414" s="3">
        <f xml:space="preserve"> IFERROR(Table1[[#This Row],[GP 2015]]/Table1[[#This Row],[Total Assets 2015]], "x")</f>
        <v>9.7935809123328721E-2</v>
      </c>
      <c r="AS414" s="3">
        <f xml:space="preserve"> IFERROR(Table1[[#This Row],[GP 2016]]/Table1[[#This Row],[Total Assets 2016]], "x")</f>
        <v>9.1606333041610311E-2</v>
      </c>
      <c r="AT414" s="3">
        <f xml:space="preserve"> IFERROR(Table1[[#This Row],[GP 2017]]/Table1[[#This Row],[Total Assets 2017]], "x")</f>
        <v>9.4991461556553122E-2</v>
      </c>
      <c r="AU414" s="3">
        <f xml:space="preserve"> IFERROR(Table1[[#This Row],[GP 2018]]/Table1[[#This Row],[Total Assets 2018]], "x")</f>
        <v>8.000321811229319E-2</v>
      </c>
      <c r="AV414" s="3">
        <f xml:space="preserve"> IFERROR(Table1[[#This Row],[GP 2019]]/Table1[[#This Row],[Total Assets 2019]], "x")</f>
        <v>7.3125060298025735E-2</v>
      </c>
      <c r="AW414" s="3">
        <f xml:space="preserve"> IFERROR(Table1[[#This Row],[GP 2020]]/Table1[[#This Row],[Total Assets 2020]], "x")</f>
        <v>5.6360715967100225E-2</v>
      </c>
      <c r="AX414" s="3">
        <f xml:space="preserve"> IFERROR(Table1[[#This Row],[GP 2021]]/Table1[[#This Row],[Total Assets 2021]], "x")</f>
        <v>8.9379462982568506E-2</v>
      </c>
      <c r="AY414" s="3">
        <f xml:space="preserve"> IFERROR(Table1[[#This Row],[GP TTM]]/Table1[[#This Row],[Total Assets TTM]], "x")</f>
        <v>8.2599620568513527E-2</v>
      </c>
      <c r="BA414" s="3">
        <f xml:space="preserve"> IFERROR(ABS(Table1[[#This Row],[ROA 2013]]-Table1[[#This Row],[ROA 2012]]), "x")</f>
        <v>6.5783159937533586E-3</v>
      </c>
      <c r="BB414" s="3">
        <f xml:space="preserve"> IFERROR(ABS(Table1[[#This Row],[ROA 2014]]-Table1[[#This Row],[ROA 2013]]), "x")</f>
        <v>1.3724488674962398E-3</v>
      </c>
      <c r="BC414" s="3">
        <f xml:space="preserve"> IFERROR(ABS(Table1[[#This Row],[ROA 2015]]-Table1[[#This Row],[ROA 2014]]), "x")</f>
        <v>3.9097623449244751E-3</v>
      </c>
      <c r="BD414" s="3">
        <f xml:space="preserve"> IFERROR(ABS(Table1[[#This Row],[ROA 2016]]-Table1[[#This Row],[ROA 2015]]), "x")</f>
        <v>6.3294760817184104E-3</v>
      </c>
      <c r="BE414" s="3">
        <f xml:space="preserve"> IFERROR(ABS(Table1[[#This Row],[ROA 2017]]-Table1[[#This Row],[ROA 2016]]), "x")</f>
        <v>3.3851285149428118E-3</v>
      </c>
      <c r="BF414" s="3">
        <f xml:space="preserve"> IFERROR(ABS(Table1[[#This Row],[ROA 2018]]-Table1[[#This Row],[ROA 2017]]), "x")</f>
        <v>1.4988243444259933E-2</v>
      </c>
      <c r="BG414" s="3">
        <f xml:space="preserve"> IFERROR(ABS(Table1[[#This Row],[ROA 2019]]-Table1[[#This Row],[ROA 2018]]), "x")</f>
        <v>6.8781578142674549E-3</v>
      </c>
      <c r="BH414" s="3">
        <f xml:space="preserve"> IFERROR(ABS(Table1[[#This Row],[ROA 2020]]-Table1[[#This Row],[ROA 2019]]), "x")</f>
        <v>1.676434433092551E-2</v>
      </c>
      <c r="BI414" s="3">
        <f xml:space="preserve"> IFERROR(ABS(Table1[[#This Row],[ROA 2021]]-Table1[[#This Row],[ROA 2020]]), "x")</f>
        <v>3.3018747015468281E-2</v>
      </c>
      <c r="BJ414" s="3">
        <f xml:space="preserve"> IFERROR(AVERAGE(Table1[[#This Row],[ROA 2013-2012]:[ROA 2021-2020]]), "x")</f>
        <v>1.0358291600861831E-2</v>
      </c>
      <c r="BK414" s="3">
        <f>IFERROR(AVERAGE(Table1[[#This Row],[ROA 2012]:[ROA 2021]]), "x")</f>
        <v>8.9826198921498512E-2</v>
      </c>
      <c r="BN414" s="1">
        <f>SUM(Table1[[#This Row],[B/M Rank]:[ROA Rank]])</f>
        <v>0</v>
      </c>
    </row>
    <row r="415" spans="1:66" x14ac:dyDescent="0.25">
      <c r="A415" s="1" t="s">
        <v>467</v>
      </c>
      <c r="B415" s="1" t="s">
        <v>468</v>
      </c>
      <c r="C415" s="1" t="s">
        <v>127</v>
      </c>
      <c r="D415" s="1" t="s">
        <v>11</v>
      </c>
      <c r="E415" s="1" t="s">
        <v>102</v>
      </c>
      <c r="F415" s="1">
        <v>53260</v>
      </c>
      <c r="G415" s="19"/>
      <c r="H415" s="19"/>
      <c r="I415" s="19"/>
      <c r="J415" s="19"/>
      <c r="K415" s="1"/>
      <c r="L415" s="19"/>
      <c r="M415" s="1">
        <v>2015</v>
      </c>
      <c r="Q415" s="15">
        <v>5069</v>
      </c>
      <c r="R415" s="15">
        <v>5467</v>
      </c>
      <c r="S415" s="15">
        <v>5695</v>
      </c>
      <c r="T415" s="15">
        <v>5468</v>
      </c>
      <c r="U415" s="15">
        <v>5796</v>
      </c>
      <c r="V415" s="15">
        <v>5580</v>
      </c>
      <c r="W415" s="15">
        <v>6952</v>
      </c>
      <c r="X415" s="15">
        <v>7826</v>
      </c>
      <c r="Z415" s="3">
        <f xml:space="preserve"> IFERROR(AVEDEV(Table1[[#This Row],[GP 2012]:[GP 2021]]) / Table1[[#This Row],[Avg GP]], "x")</f>
        <v>6.5541473790905413E-2</v>
      </c>
      <c r="AA415" s="2">
        <f xml:space="preserve"> IFERROR(AVERAGE(Table1[[#This Row],[GP 2012]:[GP 2021]]), "x")</f>
        <v>5718.1428571428569</v>
      </c>
      <c r="AB415" s="11">
        <f>Table1[Equity]/Table1[Market Capital]</f>
        <v>0.31776192264363501</v>
      </c>
      <c r="AF415" s="15">
        <v>19457</v>
      </c>
      <c r="AG415" s="15">
        <v>20295</v>
      </c>
      <c r="AH415" s="15">
        <v>21113</v>
      </c>
      <c r="AI415" s="15">
        <v>19758</v>
      </c>
      <c r="AJ415" s="15">
        <v>21429</v>
      </c>
      <c r="AK415" s="15">
        <v>25094</v>
      </c>
      <c r="AL415" s="15">
        <v>42162</v>
      </c>
      <c r="AM415" s="15">
        <v>43978</v>
      </c>
      <c r="AN415" s="15">
        <v>16924</v>
      </c>
      <c r="AO415" s="3" t="str">
        <f xml:space="preserve"> IFERROR(Table1[[#This Row],[GP 2012]]/Table1[[#This Row],[Total Assets 2012]], "x")</f>
        <v>x</v>
      </c>
      <c r="AP415" s="3" t="str">
        <f xml:space="preserve"> IFERROR(Table1[[#This Row],[GP 2013]]/Table1[[#This Row],[Total Assets 2013]], "x")</f>
        <v>x</v>
      </c>
      <c r="AQ415" s="3" t="str">
        <f xml:space="preserve"> IFERROR(Table1[[#This Row],[GP 2014]]/Table1[[#This Row],[Total Assets 2014]], "x")</f>
        <v>x</v>
      </c>
      <c r="AR415" s="3">
        <f xml:space="preserve"> IFERROR(Table1[[#This Row],[GP 2015]]/Table1[[#This Row],[Total Assets 2015]], "x")</f>
        <v>0.26052320501618953</v>
      </c>
      <c r="AS415" s="3">
        <f xml:space="preserve"> IFERROR(Table1[[#This Row],[GP 2016]]/Table1[[#This Row],[Total Assets 2016]], "x")</f>
        <v>0.26937669376693768</v>
      </c>
      <c r="AT415" s="3">
        <f xml:space="preserve"> IFERROR(Table1[[#This Row],[GP 2017]]/Table1[[#This Row],[Total Assets 2017]], "x")</f>
        <v>0.26973902335054234</v>
      </c>
      <c r="AU415" s="3">
        <f xml:space="preserve"> IFERROR(Table1[[#This Row],[GP 2018]]/Table1[[#This Row],[Total Assets 2018]], "x")</f>
        <v>0.2767486587711307</v>
      </c>
      <c r="AV415" s="3">
        <f xml:space="preserve"> IFERROR(Table1[[#This Row],[GP 2019]]/Table1[[#This Row],[Total Assets 2019]], "x")</f>
        <v>0.27047459050818984</v>
      </c>
      <c r="AW415" s="3">
        <f xml:space="preserve"> IFERROR(Table1[[#This Row],[GP 2020]]/Table1[[#This Row],[Total Assets 2020]], "x")</f>
        <v>0.22236391169203792</v>
      </c>
      <c r="AX415" s="3">
        <f xml:space="preserve"> IFERROR(Table1[[#This Row],[GP 2021]]/Table1[[#This Row],[Total Assets 2021]], "x")</f>
        <v>0.16488781367107821</v>
      </c>
      <c r="AY415" s="3">
        <f xml:space="preserve"> IFERROR(Table1[[#This Row],[GP TTM]]/Table1[[#This Row],[Total Assets TTM]], "x")</f>
        <v>0.17795261266997134</v>
      </c>
      <c r="BA415" s="3" t="str">
        <f xml:space="preserve"> IFERROR(ABS(Table1[[#This Row],[ROA 2013]]-Table1[[#This Row],[ROA 2012]]), "x")</f>
        <v>x</v>
      </c>
      <c r="BB415" s="3" t="str">
        <f xml:space="preserve"> IFERROR(ABS(Table1[[#This Row],[ROA 2014]]-Table1[[#This Row],[ROA 2013]]), "x")</f>
        <v>x</v>
      </c>
      <c r="BC415" s="3" t="str">
        <f xml:space="preserve"> IFERROR(ABS(Table1[[#This Row],[ROA 2015]]-Table1[[#This Row],[ROA 2014]]), "x")</f>
        <v>x</v>
      </c>
      <c r="BD415" s="3">
        <f xml:space="preserve"> IFERROR(ABS(Table1[[#This Row],[ROA 2016]]-Table1[[#This Row],[ROA 2015]]), "x")</f>
        <v>8.8534887507481508E-3</v>
      </c>
      <c r="BE415" s="3">
        <f xml:space="preserve"> IFERROR(ABS(Table1[[#This Row],[ROA 2017]]-Table1[[#This Row],[ROA 2016]]), "x")</f>
        <v>3.6232958360465917E-4</v>
      </c>
      <c r="BF415" s="3">
        <f xml:space="preserve"> IFERROR(ABS(Table1[[#This Row],[ROA 2018]]-Table1[[#This Row],[ROA 2017]]), "x")</f>
        <v>7.009635420588356E-3</v>
      </c>
      <c r="BG415" s="3">
        <f xml:space="preserve"> IFERROR(ABS(Table1[[#This Row],[ROA 2019]]-Table1[[#This Row],[ROA 2018]]), "x")</f>
        <v>6.2740682629408573E-3</v>
      </c>
      <c r="BH415" s="3">
        <f xml:space="preserve"> IFERROR(ABS(Table1[[#This Row],[ROA 2020]]-Table1[[#This Row],[ROA 2019]]), "x")</f>
        <v>4.8110678816151914E-2</v>
      </c>
      <c r="BI415" s="3">
        <f xml:space="preserve"> IFERROR(ABS(Table1[[#This Row],[ROA 2021]]-Table1[[#This Row],[ROA 2020]]), "x")</f>
        <v>5.7476098020959709E-2</v>
      </c>
      <c r="BJ415" s="3">
        <f xml:space="preserve"> IFERROR(AVERAGE(Table1[[#This Row],[ROA 2013-2012]:[ROA 2021-2020]]), "x")</f>
        <v>2.1347716475832276E-2</v>
      </c>
      <c r="BK415" s="3">
        <f>IFERROR(AVERAGE(Table1[[#This Row],[ROA 2012]:[ROA 2021]]), "x")</f>
        <v>0.2477305566823009</v>
      </c>
      <c r="BN415" s="1">
        <f>SUM(Table1[[#This Row],[B/M Rank]:[ROA Rank]])</f>
        <v>0</v>
      </c>
    </row>
    <row r="416" spans="1:66" x14ac:dyDescent="0.25">
      <c r="A416" s="1" t="s">
        <v>475</v>
      </c>
      <c r="B416" s="1" t="s">
        <v>476</v>
      </c>
      <c r="C416" s="1" t="s">
        <v>12</v>
      </c>
      <c r="D416" s="1" t="s">
        <v>11</v>
      </c>
      <c r="E416" s="1" t="s">
        <v>102</v>
      </c>
      <c r="F416" s="1">
        <v>56610</v>
      </c>
      <c r="G416" s="19"/>
      <c r="H416" s="19"/>
      <c r="I416" s="19"/>
      <c r="J416" s="19"/>
      <c r="K416" s="1"/>
      <c r="L416" s="19"/>
      <c r="M416" s="1">
        <v>2012</v>
      </c>
      <c r="N416" s="15">
        <v>20671</v>
      </c>
      <c r="O416" s="15">
        <v>20724</v>
      </c>
      <c r="P416" s="15">
        <v>21510</v>
      </c>
      <c r="Q416" s="15">
        <v>25485</v>
      </c>
      <c r="R416" s="15">
        <v>23599</v>
      </c>
      <c r="S416" s="15">
        <v>23796</v>
      </c>
      <c r="T416" s="15">
        <v>23673</v>
      </c>
      <c r="U416" s="15">
        <v>27122</v>
      </c>
      <c r="V416" s="15">
        <v>25673</v>
      </c>
      <c r="W416" s="15">
        <v>27036</v>
      </c>
      <c r="X416" s="15">
        <v>28869</v>
      </c>
      <c r="Z416" s="3">
        <f xml:space="preserve"> IFERROR(AVEDEV(Table1[[#This Row],[GP 2012]:[GP 2021]]) / Table1[[#This Row],[Avg GP]], "x")</f>
        <v>8.0241047436363566E-2</v>
      </c>
      <c r="AA416" s="2">
        <f xml:space="preserve"> IFERROR(AVERAGE(Table1[[#This Row],[GP 2012]:[GP 2021]]), "x")</f>
        <v>23928.9</v>
      </c>
      <c r="AB416" s="11">
        <f>Table1[Equity]/Table1[Market Capital]</f>
        <v>0.66431725843490552</v>
      </c>
      <c r="AC416" s="15">
        <v>51318</v>
      </c>
      <c r="AD416" s="15">
        <v>51317</v>
      </c>
      <c r="AE416" s="15">
        <v>70234</v>
      </c>
      <c r="AF416" s="15">
        <v>73917</v>
      </c>
      <c r="AG416" s="15">
        <v>82238</v>
      </c>
      <c r="AH416" s="15">
        <v>75087</v>
      </c>
      <c r="AI416" s="15">
        <v>126732</v>
      </c>
      <c r="AJ416" s="15">
        <v>126174</v>
      </c>
      <c r="AK416" s="15">
        <v>116804</v>
      </c>
      <c r="AL416" s="15">
        <v>120241</v>
      </c>
      <c r="AM416" s="15">
        <v>125782</v>
      </c>
      <c r="AN416" s="15">
        <v>37607</v>
      </c>
      <c r="AO416" s="3">
        <f xml:space="preserve"> IFERROR(Table1[[#This Row],[GP 2012]]/Table1[[#This Row],[Total Assets 2012]], "x")</f>
        <v>0.40280213570287227</v>
      </c>
      <c r="AP416" s="3">
        <f xml:space="preserve"> IFERROR(Table1[[#This Row],[GP 2013]]/Table1[[#This Row],[Total Assets 2013]], "x")</f>
        <v>0.40384278114464994</v>
      </c>
      <c r="AQ416" s="3">
        <f xml:space="preserve"> IFERROR(Table1[[#This Row],[GP 2014]]/Table1[[#This Row],[Total Assets 2014]], "x")</f>
        <v>0.30626192442406813</v>
      </c>
      <c r="AR416" s="3">
        <f xml:space="preserve"> IFERROR(Table1[[#This Row],[GP 2015]]/Table1[[#This Row],[Total Assets 2015]], "x")</f>
        <v>0.34477860302772029</v>
      </c>
      <c r="AS416" s="3">
        <f xml:space="preserve"> IFERROR(Table1[[#This Row],[GP 2016]]/Table1[[#This Row],[Total Assets 2016]], "x")</f>
        <v>0.28695979960602153</v>
      </c>
      <c r="AT416" s="3">
        <f xml:space="preserve"> IFERROR(Table1[[#This Row],[GP 2017]]/Table1[[#This Row],[Total Assets 2017]], "x")</f>
        <v>0.31691238163730073</v>
      </c>
      <c r="AU416" s="3">
        <f xml:space="preserve"> IFERROR(Table1[[#This Row],[GP 2018]]/Table1[[#This Row],[Total Assets 2018]], "x")</f>
        <v>0.18679575797746426</v>
      </c>
      <c r="AV416" s="3">
        <f xml:space="preserve"> IFERROR(Table1[[#This Row],[GP 2019]]/Table1[[#This Row],[Total Assets 2019]], "x")</f>
        <v>0.21495712270356809</v>
      </c>
      <c r="AW416" s="3">
        <f xml:space="preserve"> IFERROR(Table1[[#This Row],[GP 2020]]/Table1[[#This Row],[Total Assets 2020]], "x")</f>
        <v>0.21979555494674841</v>
      </c>
      <c r="AX416" s="3">
        <f xml:space="preserve"> IFERROR(Table1[[#This Row],[GP 2021]]/Table1[[#This Row],[Total Assets 2021]], "x")</f>
        <v>0.22484842940427974</v>
      </c>
      <c r="AY416" s="3">
        <f xml:space="preserve"> IFERROR(Table1[[#This Row],[GP TTM]]/Table1[[#This Row],[Total Assets TTM]], "x")</f>
        <v>0.22951614698446518</v>
      </c>
      <c r="BA416" s="3">
        <f xml:space="preserve"> IFERROR(ABS(Table1[[#This Row],[ROA 2013]]-Table1[[#This Row],[ROA 2012]]), "x")</f>
        <v>1.0406454417776767E-3</v>
      </c>
      <c r="BB416" s="3">
        <f xml:space="preserve"> IFERROR(ABS(Table1[[#This Row],[ROA 2014]]-Table1[[#This Row],[ROA 2013]]), "x")</f>
        <v>9.758085672058181E-2</v>
      </c>
      <c r="BC416" s="3">
        <f xml:space="preserve"> IFERROR(ABS(Table1[[#This Row],[ROA 2015]]-Table1[[#This Row],[ROA 2014]]), "x")</f>
        <v>3.8516678603652155E-2</v>
      </c>
      <c r="BD416" s="3">
        <f xml:space="preserve"> IFERROR(ABS(Table1[[#This Row],[ROA 2016]]-Table1[[#This Row],[ROA 2015]]), "x")</f>
        <v>5.7818803421698761E-2</v>
      </c>
      <c r="BE416" s="3">
        <f xml:space="preserve"> IFERROR(ABS(Table1[[#This Row],[ROA 2017]]-Table1[[#This Row],[ROA 2016]]), "x")</f>
        <v>2.9952582031279207E-2</v>
      </c>
      <c r="BF416" s="3">
        <f xml:space="preserve"> IFERROR(ABS(Table1[[#This Row],[ROA 2018]]-Table1[[#This Row],[ROA 2017]]), "x")</f>
        <v>0.13011662365983648</v>
      </c>
      <c r="BG416" s="3">
        <f xml:space="preserve"> IFERROR(ABS(Table1[[#This Row],[ROA 2019]]-Table1[[#This Row],[ROA 2018]]), "x")</f>
        <v>2.8161364726103838E-2</v>
      </c>
      <c r="BH416" s="3">
        <f xml:space="preserve"> IFERROR(ABS(Table1[[#This Row],[ROA 2020]]-Table1[[#This Row],[ROA 2019]]), "x")</f>
        <v>4.8384322431803128E-3</v>
      </c>
      <c r="BI416" s="3">
        <f xml:space="preserve"> IFERROR(ABS(Table1[[#This Row],[ROA 2021]]-Table1[[#This Row],[ROA 2020]]), "x")</f>
        <v>5.0528744575313311E-3</v>
      </c>
      <c r="BJ416" s="3">
        <f xml:space="preserve"> IFERROR(AVERAGE(Table1[[#This Row],[ROA 2013-2012]:[ROA 2021-2020]]), "x")</f>
        <v>4.3675429033960177E-2</v>
      </c>
      <c r="BK416" s="3">
        <f>IFERROR(AVERAGE(Table1[[#This Row],[ROA 2012]:[ROA 2021]]), "x")</f>
        <v>0.2907954490574694</v>
      </c>
      <c r="BN416" s="1">
        <f>SUM(Table1[[#This Row],[B/M Rank]:[ROA Rank]])</f>
        <v>0</v>
      </c>
    </row>
    <row r="417" spans="1:66" x14ac:dyDescent="0.25">
      <c r="A417" s="1" t="s">
        <v>507</v>
      </c>
      <c r="B417" s="1" t="s">
        <v>508</v>
      </c>
      <c r="C417" s="1" t="s">
        <v>444</v>
      </c>
      <c r="D417" s="1" t="s">
        <v>106</v>
      </c>
      <c r="E417" s="1" t="s">
        <v>102</v>
      </c>
      <c r="F417" s="1">
        <v>61620</v>
      </c>
      <c r="G417" s="19"/>
      <c r="H417" s="19"/>
      <c r="I417" s="19"/>
      <c r="J417" s="19"/>
      <c r="K417" s="1"/>
      <c r="L417" s="19"/>
      <c r="M417" s="1">
        <v>2012</v>
      </c>
      <c r="N417" s="15">
        <v>24529</v>
      </c>
      <c r="O417" s="15">
        <v>24241</v>
      </c>
      <c r="P417" s="15">
        <v>27264</v>
      </c>
      <c r="Q417" s="15">
        <v>30295</v>
      </c>
      <c r="R417" s="15">
        <v>30862</v>
      </c>
      <c r="S417" s="15">
        <v>32949</v>
      </c>
      <c r="T417" s="15">
        <v>30884</v>
      </c>
      <c r="U417" s="15">
        <v>25834</v>
      </c>
      <c r="V417" s="15">
        <v>18656</v>
      </c>
      <c r="W417" s="15">
        <v>29254</v>
      </c>
      <c r="X417" s="15">
        <v>29796</v>
      </c>
      <c r="Z417" s="3">
        <f xml:space="preserve"> IFERROR(AVEDEV(Table1[[#This Row],[GP 2012]:[GP 2021]]) / Table1[[#This Row],[Avg GP]], "x")</f>
        <v>0.12272171431898911</v>
      </c>
      <c r="AA417" s="2">
        <f xml:space="preserve"> IFERROR(AVERAGE(Table1[[#This Row],[GP 2012]:[GP 2021]]), "x")</f>
        <v>27476.799999999999</v>
      </c>
      <c r="AB417" s="11">
        <f>Table1[Equity]/Table1[Market Capital]</f>
        <v>1.2726712106458942</v>
      </c>
      <c r="AC417" s="15">
        <v>163062</v>
      </c>
      <c r="AD417" s="15">
        <v>168518</v>
      </c>
      <c r="AE417" s="15">
        <v>189635</v>
      </c>
      <c r="AF417" s="15">
        <v>217166</v>
      </c>
      <c r="AG417" s="15">
        <v>242988</v>
      </c>
      <c r="AH417" s="15">
        <v>255345</v>
      </c>
      <c r="AI417" s="15">
        <v>281619</v>
      </c>
      <c r="AJ417" s="15">
        <v>302438</v>
      </c>
      <c r="AK417" s="15">
        <v>285737</v>
      </c>
      <c r="AL417" s="15">
        <v>259831</v>
      </c>
      <c r="AM417" s="15">
        <v>258073</v>
      </c>
      <c r="AN417" s="15">
        <v>78422</v>
      </c>
      <c r="AO417" s="3">
        <f xml:space="preserve"> IFERROR(Table1[[#This Row],[GP 2012]]/Table1[[#This Row],[Total Assets 2012]], "x")</f>
        <v>0.15042744477560682</v>
      </c>
      <c r="AP417" s="3">
        <f xml:space="preserve"> IFERROR(Table1[[#This Row],[GP 2013]]/Table1[[#This Row],[Total Assets 2013]], "x")</f>
        <v>0.14384813491733819</v>
      </c>
      <c r="AQ417" s="3">
        <f xml:space="preserve"> IFERROR(Table1[[#This Row],[GP 2014]]/Table1[[#This Row],[Total Assets 2014]], "x")</f>
        <v>0.14377092836238037</v>
      </c>
      <c r="AR417" s="3">
        <f xml:space="preserve"> IFERROR(Table1[[#This Row],[GP 2015]]/Table1[[#This Row],[Total Assets 2015]], "x")</f>
        <v>0.13950157943692842</v>
      </c>
      <c r="AS417" s="3">
        <f xml:space="preserve"> IFERROR(Table1[[#This Row],[GP 2016]]/Table1[[#This Row],[Total Assets 2016]], "x")</f>
        <v>0.12701038734423098</v>
      </c>
      <c r="AT417" s="3">
        <f xml:space="preserve"> IFERROR(Table1[[#This Row],[GP 2017]]/Table1[[#This Row],[Total Assets 2017]], "x")</f>
        <v>0.12903718498502026</v>
      </c>
      <c r="AU417" s="3">
        <f xml:space="preserve"> IFERROR(Table1[[#This Row],[GP 2018]]/Table1[[#This Row],[Total Assets 2018]], "x")</f>
        <v>0.10966589612206563</v>
      </c>
      <c r="AV417" s="3">
        <f xml:space="preserve"> IFERROR(Table1[[#This Row],[GP 2019]]/Table1[[#This Row],[Total Assets 2019]], "x")</f>
        <v>8.5419160290704205E-2</v>
      </c>
      <c r="AW417" s="3">
        <f xml:space="preserve"> IFERROR(Table1[[#This Row],[GP 2020]]/Table1[[#This Row],[Total Assets 2020]], "x")</f>
        <v>6.5290809380654236E-2</v>
      </c>
      <c r="AX417" s="3">
        <f xml:space="preserve"> IFERROR(Table1[[#This Row],[GP 2021]]/Table1[[#This Row],[Total Assets 2021]], "x")</f>
        <v>0.11258856718405424</v>
      </c>
      <c r="AY417" s="3">
        <f xml:space="preserve"> IFERROR(Table1[[#This Row],[GP TTM]]/Table1[[#This Row],[Total Assets TTM]], "x")</f>
        <v>0.11545570439371805</v>
      </c>
      <c r="BA417" s="3">
        <f xml:space="preserve"> IFERROR(ABS(Table1[[#This Row],[ROA 2013]]-Table1[[#This Row],[ROA 2012]]), "x")</f>
        <v>6.5793098582686282E-3</v>
      </c>
      <c r="BB417" s="3">
        <f xml:space="preserve"> IFERROR(ABS(Table1[[#This Row],[ROA 2014]]-Table1[[#This Row],[ROA 2013]]), "x")</f>
        <v>7.7206554957826024E-5</v>
      </c>
      <c r="BC417" s="3">
        <f xml:space="preserve"> IFERROR(ABS(Table1[[#This Row],[ROA 2015]]-Table1[[#This Row],[ROA 2014]]), "x")</f>
        <v>4.2693489254519434E-3</v>
      </c>
      <c r="BD417" s="3">
        <f xml:space="preserve"> IFERROR(ABS(Table1[[#This Row],[ROA 2016]]-Table1[[#This Row],[ROA 2015]]), "x")</f>
        <v>1.2491192092697445E-2</v>
      </c>
      <c r="BE417" s="3">
        <f xml:space="preserve"> IFERROR(ABS(Table1[[#This Row],[ROA 2017]]-Table1[[#This Row],[ROA 2016]]), "x")</f>
        <v>2.0267976407892796E-3</v>
      </c>
      <c r="BF417" s="3">
        <f xml:space="preserve"> IFERROR(ABS(Table1[[#This Row],[ROA 2018]]-Table1[[#This Row],[ROA 2017]]), "x")</f>
        <v>1.9371288862954625E-2</v>
      </c>
      <c r="BG417" s="3">
        <f xml:space="preserve"> IFERROR(ABS(Table1[[#This Row],[ROA 2019]]-Table1[[#This Row],[ROA 2018]]), "x")</f>
        <v>2.424673583136143E-2</v>
      </c>
      <c r="BH417" s="3">
        <f xml:space="preserve"> IFERROR(ABS(Table1[[#This Row],[ROA 2020]]-Table1[[#This Row],[ROA 2019]]), "x")</f>
        <v>2.0128350910049969E-2</v>
      </c>
      <c r="BI417" s="3">
        <f xml:space="preserve"> IFERROR(ABS(Table1[[#This Row],[ROA 2021]]-Table1[[#This Row],[ROA 2020]]), "x")</f>
        <v>4.7297757803400009E-2</v>
      </c>
      <c r="BJ417" s="3">
        <f xml:space="preserve"> IFERROR(AVERAGE(Table1[[#This Row],[ROA 2013-2012]:[ROA 2021-2020]]), "x")</f>
        <v>1.5165332053325684E-2</v>
      </c>
      <c r="BK417" s="3">
        <f>IFERROR(AVERAGE(Table1[[#This Row],[ROA 2012]:[ROA 2021]]), "x")</f>
        <v>0.12065600927989835</v>
      </c>
      <c r="BN417" s="1">
        <f>SUM(Table1[[#This Row],[B/M Rank]:[ROA Rank]])</f>
        <v>0</v>
      </c>
    </row>
    <row r="418" spans="1:66" x14ac:dyDescent="0.25">
      <c r="A418" s="1" t="s">
        <v>507</v>
      </c>
      <c r="B418" s="1" t="s">
        <v>508</v>
      </c>
      <c r="C418" s="1" t="s">
        <v>444</v>
      </c>
      <c r="D418" s="1" t="s">
        <v>106</v>
      </c>
      <c r="E418" s="1" t="s">
        <v>102</v>
      </c>
      <c r="F418" s="1">
        <v>61620</v>
      </c>
      <c r="G418" s="19"/>
      <c r="H418" s="19"/>
      <c r="I418" s="19"/>
      <c r="J418" s="19"/>
      <c r="K418" s="1"/>
      <c r="L418" s="19"/>
      <c r="M418" s="1">
        <v>2012</v>
      </c>
      <c r="N418" s="15">
        <v>24529</v>
      </c>
      <c r="O418" s="15">
        <v>24241</v>
      </c>
      <c r="P418" s="15">
        <v>27264</v>
      </c>
      <c r="Q418" s="15">
        <v>30295</v>
      </c>
      <c r="R418" s="15">
        <v>30862</v>
      </c>
      <c r="S418" s="15">
        <v>32949</v>
      </c>
      <c r="T418" s="15">
        <v>30884</v>
      </c>
      <c r="U418" s="15">
        <v>25834</v>
      </c>
      <c r="V418" s="15">
        <v>18656</v>
      </c>
      <c r="W418" s="15">
        <v>29254</v>
      </c>
      <c r="X418" s="15">
        <v>29796</v>
      </c>
      <c r="Z418" s="3">
        <f xml:space="preserve"> IFERROR(AVEDEV(Table1[[#This Row],[GP 2012]:[GP 2021]]) / Table1[[#This Row],[Avg GP]], "x")</f>
        <v>0.12272171431898911</v>
      </c>
      <c r="AA418" s="2">
        <f xml:space="preserve"> IFERROR(AVERAGE(Table1[[#This Row],[GP 2012]:[GP 2021]]), "x")</f>
        <v>27476.799999999999</v>
      </c>
      <c r="AB418" s="11">
        <f>Table1[Equity]/Table1[Market Capital]</f>
        <v>1.2726712106458942</v>
      </c>
      <c r="AC418" s="15">
        <v>163062</v>
      </c>
      <c r="AD418" s="15">
        <v>168518</v>
      </c>
      <c r="AE418" s="15">
        <v>189635</v>
      </c>
      <c r="AF418" s="15">
        <v>217166</v>
      </c>
      <c r="AG418" s="15">
        <v>242988</v>
      </c>
      <c r="AH418" s="15">
        <v>255345</v>
      </c>
      <c r="AI418" s="15">
        <v>281619</v>
      </c>
      <c r="AJ418" s="15">
        <v>302438</v>
      </c>
      <c r="AK418" s="15">
        <v>285737</v>
      </c>
      <c r="AL418" s="15">
        <v>259831</v>
      </c>
      <c r="AM418" s="15">
        <v>258073</v>
      </c>
      <c r="AN418" s="15">
        <v>78422</v>
      </c>
      <c r="AO418" s="3">
        <f xml:space="preserve"> IFERROR(Table1[[#This Row],[GP 2012]]/Table1[[#This Row],[Total Assets 2012]], "x")</f>
        <v>0.15042744477560682</v>
      </c>
      <c r="AP418" s="3">
        <f xml:space="preserve"> IFERROR(Table1[[#This Row],[GP 2013]]/Table1[[#This Row],[Total Assets 2013]], "x")</f>
        <v>0.14384813491733819</v>
      </c>
      <c r="AQ418" s="3">
        <f xml:space="preserve"> IFERROR(Table1[[#This Row],[GP 2014]]/Table1[[#This Row],[Total Assets 2014]], "x")</f>
        <v>0.14377092836238037</v>
      </c>
      <c r="AR418" s="3">
        <f xml:space="preserve"> IFERROR(Table1[[#This Row],[GP 2015]]/Table1[[#This Row],[Total Assets 2015]], "x")</f>
        <v>0.13950157943692842</v>
      </c>
      <c r="AS418" s="3">
        <f xml:space="preserve"> IFERROR(Table1[[#This Row],[GP 2016]]/Table1[[#This Row],[Total Assets 2016]], "x")</f>
        <v>0.12701038734423098</v>
      </c>
      <c r="AT418" s="3">
        <f xml:space="preserve"> IFERROR(Table1[[#This Row],[GP 2017]]/Table1[[#This Row],[Total Assets 2017]], "x")</f>
        <v>0.12903718498502026</v>
      </c>
      <c r="AU418" s="3">
        <f xml:space="preserve"> IFERROR(Table1[[#This Row],[GP 2018]]/Table1[[#This Row],[Total Assets 2018]], "x")</f>
        <v>0.10966589612206563</v>
      </c>
      <c r="AV418" s="3">
        <f xml:space="preserve"> IFERROR(Table1[[#This Row],[GP 2019]]/Table1[[#This Row],[Total Assets 2019]], "x")</f>
        <v>8.5419160290704205E-2</v>
      </c>
      <c r="AW418" s="3">
        <f xml:space="preserve"> IFERROR(Table1[[#This Row],[GP 2020]]/Table1[[#This Row],[Total Assets 2020]], "x")</f>
        <v>6.5290809380654236E-2</v>
      </c>
      <c r="AX418" s="3">
        <f xml:space="preserve"> IFERROR(Table1[[#This Row],[GP 2021]]/Table1[[#This Row],[Total Assets 2021]], "x")</f>
        <v>0.11258856718405424</v>
      </c>
      <c r="AY418" s="3">
        <f xml:space="preserve"> IFERROR(Table1[[#This Row],[GP TTM]]/Table1[[#This Row],[Total Assets TTM]], "x")</f>
        <v>0.11545570439371805</v>
      </c>
      <c r="BA418" s="3">
        <f xml:space="preserve"> IFERROR(ABS(Table1[[#This Row],[ROA 2013]]-Table1[[#This Row],[ROA 2012]]), "x")</f>
        <v>6.5793098582686282E-3</v>
      </c>
      <c r="BB418" s="3">
        <f xml:space="preserve"> IFERROR(ABS(Table1[[#This Row],[ROA 2014]]-Table1[[#This Row],[ROA 2013]]), "x")</f>
        <v>7.7206554957826024E-5</v>
      </c>
      <c r="BC418" s="3">
        <f xml:space="preserve"> IFERROR(ABS(Table1[[#This Row],[ROA 2015]]-Table1[[#This Row],[ROA 2014]]), "x")</f>
        <v>4.2693489254519434E-3</v>
      </c>
      <c r="BD418" s="3">
        <f xml:space="preserve"> IFERROR(ABS(Table1[[#This Row],[ROA 2016]]-Table1[[#This Row],[ROA 2015]]), "x")</f>
        <v>1.2491192092697445E-2</v>
      </c>
      <c r="BE418" s="3">
        <f xml:space="preserve"> IFERROR(ABS(Table1[[#This Row],[ROA 2017]]-Table1[[#This Row],[ROA 2016]]), "x")</f>
        <v>2.0267976407892796E-3</v>
      </c>
      <c r="BF418" s="3">
        <f xml:space="preserve"> IFERROR(ABS(Table1[[#This Row],[ROA 2018]]-Table1[[#This Row],[ROA 2017]]), "x")</f>
        <v>1.9371288862954625E-2</v>
      </c>
      <c r="BG418" s="3">
        <f xml:space="preserve"> IFERROR(ABS(Table1[[#This Row],[ROA 2019]]-Table1[[#This Row],[ROA 2018]]), "x")</f>
        <v>2.424673583136143E-2</v>
      </c>
      <c r="BH418" s="3">
        <f xml:space="preserve"> IFERROR(ABS(Table1[[#This Row],[ROA 2020]]-Table1[[#This Row],[ROA 2019]]), "x")</f>
        <v>2.0128350910049969E-2</v>
      </c>
      <c r="BI418" s="3">
        <f xml:space="preserve"> IFERROR(ABS(Table1[[#This Row],[ROA 2021]]-Table1[[#This Row],[ROA 2020]]), "x")</f>
        <v>4.7297757803400009E-2</v>
      </c>
      <c r="BJ418" s="3">
        <f xml:space="preserve"> IFERROR(AVERAGE(Table1[[#This Row],[ROA 2013-2012]:[ROA 2021-2020]]), "x")</f>
        <v>1.5165332053325684E-2</v>
      </c>
      <c r="BK418" s="3">
        <f>IFERROR(AVERAGE(Table1[[#This Row],[ROA 2012]:[ROA 2021]]), "x")</f>
        <v>0.12065600927989835</v>
      </c>
      <c r="BN418" s="1">
        <f>SUM(Table1[[#This Row],[B/M Rank]:[ROA Rank]])</f>
        <v>0</v>
      </c>
    </row>
    <row r="419" spans="1:66" x14ac:dyDescent="0.25">
      <c r="A419" s="1" t="s">
        <v>538</v>
      </c>
      <c r="B419" s="1" t="s">
        <v>539</v>
      </c>
      <c r="C419" s="1" t="s">
        <v>12</v>
      </c>
      <c r="D419" s="1" t="s">
        <v>11</v>
      </c>
      <c r="E419" s="1" t="s">
        <v>102</v>
      </c>
      <c r="F419" s="1">
        <v>70100</v>
      </c>
      <c r="G419" s="19"/>
      <c r="H419" s="19"/>
      <c r="I419" s="19"/>
      <c r="J419" s="19"/>
      <c r="K419" s="1"/>
      <c r="L419" s="19"/>
      <c r="M419" s="1">
        <v>2012</v>
      </c>
      <c r="N419" s="15">
        <v>7435.4</v>
      </c>
      <c r="O419" s="15">
        <v>7486.4</v>
      </c>
      <c r="P419" s="15">
        <v>7896.9</v>
      </c>
      <c r="Q419" s="15">
        <v>8800</v>
      </c>
      <c r="R419" s="15">
        <v>9823</v>
      </c>
      <c r="S419" s="15">
        <v>9482</v>
      </c>
      <c r="T419" s="15">
        <v>9494</v>
      </c>
      <c r="U419" s="15">
        <v>10201</v>
      </c>
      <c r="V419" s="15">
        <v>10752</v>
      </c>
      <c r="W419" s="15">
        <v>12362</v>
      </c>
      <c r="X419" s="15">
        <v>12663</v>
      </c>
      <c r="Z419" s="3">
        <f xml:space="preserve"> IFERROR(AVEDEV(Table1[[#This Row],[GP 2012]:[GP 2021]]) / Table1[[#This Row],[Avg GP]], "x")</f>
        <v>0.12534323667194053</v>
      </c>
      <c r="AA419" s="2">
        <f xml:space="preserve"> IFERROR(AVERAGE(Table1[[#This Row],[GP 2012]:[GP 2021]]), "x")</f>
        <v>9373.27</v>
      </c>
      <c r="AB419" s="11">
        <f>Table1[Equity]/Table1[Market Capital]</f>
        <v>0.32796005706134096</v>
      </c>
      <c r="AC419" s="15">
        <v>21643.3</v>
      </c>
      <c r="AD419" s="15">
        <v>20818.599999999999</v>
      </c>
      <c r="AE419" s="15">
        <v>26010.1</v>
      </c>
      <c r="AF419" s="15">
        <v>38081</v>
      </c>
      <c r="AG419" s="15">
        <v>38258</v>
      </c>
      <c r="AH419" s="15">
        <v>35621</v>
      </c>
      <c r="AI419" s="15">
        <v>36888</v>
      </c>
      <c r="AJ419" s="15">
        <v>43808</v>
      </c>
      <c r="AK419" s="15">
        <v>41796</v>
      </c>
      <c r="AL419" s="15">
        <v>45362</v>
      </c>
      <c r="AM419" s="15">
        <v>46235</v>
      </c>
      <c r="AN419" s="15">
        <v>22990</v>
      </c>
      <c r="AO419" s="3">
        <f xml:space="preserve"> IFERROR(Table1[[#This Row],[GP 2012]]/Table1[[#This Row],[Total Assets 2012]], "x")</f>
        <v>0.34354280539474108</v>
      </c>
      <c r="AP419" s="3">
        <f xml:space="preserve"> IFERROR(Table1[[#This Row],[GP 2013]]/Table1[[#This Row],[Total Assets 2013]], "x")</f>
        <v>0.35960151018800496</v>
      </c>
      <c r="AQ419" s="3">
        <f xml:space="preserve"> IFERROR(Table1[[#This Row],[GP 2014]]/Table1[[#This Row],[Total Assets 2014]], "x")</f>
        <v>0.30360898266442654</v>
      </c>
      <c r="AR419" s="3">
        <f xml:space="preserve"> IFERROR(Table1[[#This Row],[GP 2015]]/Table1[[#This Row],[Total Assets 2015]], "x")</f>
        <v>0.23108636853023817</v>
      </c>
      <c r="AS419" s="3">
        <f xml:space="preserve"> IFERROR(Table1[[#This Row],[GP 2016]]/Table1[[#This Row],[Total Assets 2016]], "x")</f>
        <v>0.25675675675675674</v>
      </c>
      <c r="AT419" s="3">
        <f xml:space="preserve"> IFERROR(Table1[[#This Row],[GP 2017]]/Table1[[#This Row],[Total Assets 2017]], "x")</f>
        <v>0.26619129165379973</v>
      </c>
      <c r="AU419" s="3">
        <f xml:space="preserve"> IFERROR(Table1[[#This Row],[GP 2018]]/Table1[[#This Row],[Total Assets 2018]], "x")</f>
        <v>0.25737367165473868</v>
      </c>
      <c r="AV419" s="3">
        <f xml:space="preserve"> IFERROR(Table1[[#This Row],[GP 2019]]/Table1[[#This Row],[Total Assets 2019]], "x")</f>
        <v>0.23285701241782322</v>
      </c>
      <c r="AW419" s="3">
        <f xml:space="preserve"> IFERROR(Table1[[#This Row],[GP 2020]]/Table1[[#This Row],[Total Assets 2020]], "x")</f>
        <v>0.2572494975595751</v>
      </c>
      <c r="AX419" s="3">
        <f xml:space="preserve"> IFERROR(Table1[[#This Row],[GP 2021]]/Table1[[#This Row],[Total Assets 2021]], "x")</f>
        <v>0.27251884837529211</v>
      </c>
      <c r="AY419" s="3">
        <f xml:space="preserve"> IFERROR(Table1[[#This Row],[GP TTM]]/Table1[[#This Row],[Total Assets TTM]], "x")</f>
        <v>0.27388342165026497</v>
      </c>
      <c r="BA419" s="3">
        <f xml:space="preserve"> IFERROR(ABS(Table1[[#This Row],[ROA 2013]]-Table1[[#This Row],[ROA 2012]]), "x")</f>
        <v>1.6058704793263878E-2</v>
      </c>
      <c r="BB419" s="3">
        <f xml:space="preserve"> IFERROR(ABS(Table1[[#This Row],[ROA 2014]]-Table1[[#This Row],[ROA 2013]]), "x")</f>
        <v>5.5992527523578417E-2</v>
      </c>
      <c r="BC419" s="3">
        <f xml:space="preserve"> IFERROR(ABS(Table1[[#This Row],[ROA 2015]]-Table1[[#This Row],[ROA 2014]]), "x")</f>
        <v>7.2522614134188368E-2</v>
      </c>
      <c r="BD419" s="3">
        <f xml:space="preserve"> IFERROR(ABS(Table1[[#This Row],[ROA 2016]]-Table1[[#This Row],[ROA 2015]]), "x")</f>
        <v>2.567038822651857E-2</v>
      </c>
      <c r="BE419" s="3">
        <f xml:space="preserve"> IFERROR(ABS(Table1[[#This Row],[ROA 2017]]-Table1[[#This Row],[ROA 2016]]), "x")</f>
        <v>9.4345348970429899E-3</v>
      </c>
      <c r="BF419" s="3">
        <f xml:space="preserve"> IFERROR(ABS(Table1[[#This Row],[ROA 2018]]-Table1[[#This Row],[ROA 2017]]), "x")</f>
        <v>8.8176199990610549E-3</v>
      </c>
      <c r="BG419" s="3">
        <f xml:space="preserve"> IFERROR(ABS(Table1[[#This Row],[ROA 2019]]-Table1[[#This Row],[ROA 2018]]), "x")</f>
        <v>2.4516659236915456E-2</v>
      </c>
      <c r="BH419" s="3">
        <f xml:space="preserve"> IFERROR(ABS(Table1[[#This Row],[ROA 2020]]-Table1[[#This Row],[ROA 2019]]), "x")</f>
        <v>2.439248514175188E-2</v>
      </c>
      <c r="BI419" s="3">
        <f xml:space="preserve"> IFERROR(ABS(Table1[[#This Row],[ROA 2021]]-Table1[[#This Row],[ROA 2020]]), "x")</f>
        <v>1.5269350815717009E-2</v>
      </c>
      <c r="BJ419" s="3">
        <f xml:space="preserve"> IFERROR(AVERAGE(Table1[[#This Row],[ROA 2013-2012]:[ROA 2021-2020]]), "x")</f>
        <v>2.8074987196448624E-2</v>
      </c>
      <c r="BK419" s="3">
        <f>IFERROR(AVERAGE(Table1[[#This Row],[ROA 2012]:[ROA 2021]]), "x")</f>
        <v>0.27807867451953966</v>
      </c>
      <c r="BN419" s="1">
        <f>SUM(Table1[[#This Row],[B/M Rank]:[ROA Rank]])</f>
        <v>0</v>
      </c>
    </row>
    <row r="420" spans="1:66" x14ac:dyDescent="0.25">
      <c r="A420" s="1" t="s">
        <v>104</v>
      </c>
      <c r="B420" s="1" t="s">
        <v>545</v>
      </c>
      <c r="C420" s="1" t="s">
        <v>194</v>
      </c>
      <c r="D420" s="1" t="s">
        <v>103</v>
      </c>
      <c r="E420" s="1" t="s">
        <v>102</v>
      </c>
      <c r="F420" s="1">
        <v>74370</v>
      </c>
      <c r="G420" s="19"/>
      <c r="H420" s="19"/>
      <c r="I420" s="19"/>
      <c r="J420" s="19"/>
      <c r="K420" s="1"/>
      <c r="L420" s="19"/>
      <c r="M420" s="1">
        <v>2012</v>
      </c>
      <c r="N420" s="15">
        <v>19539</v>
      </c>
      <c r="O420" s="15">
        <v>21814</v>
      </c>
      <c r="P420" s="15">
        <v>17036</v>
      </c>
      <c r="Q420" s="15">
        <v>20462</v>
      </c>
      <c r="R420" s="15">
        <v>20904</v>
      </c>
      <c r="S420" s="15">
        <v>26471</v>
      </c>
      <c r="T420" s="15">
        <v>21450</v>
      </c>
      <c r="U420" s="15">
        <v>22896</v>
      </c>
      <c r="V420" s="15">
        <v>27923</v>
      </c>
      <c r="W420" s="15">
        <v>22837</v>
      </c>
      <c r="X420" s="15">
        <v>22677</v>
      </c>
      <c r="Z420" s="3">
        <f xml:space="preserve"> IFERROR(AVEDEV(Table1[[#This Row],[GP 2012]:[GP 2021]]) / Table1[[#This Row],[Avg GP]], "x")</f>
        <v>0.10476749859938915</v>
      </c>
      <c r="AA420" s="2">
        <f xml:space="preserve"> IFERROR(AVERAGE(Table1[[#This Row],[GP 2012]:[GP 2021]]), "x")</f>
        <v>22133.200000000001</v>
      </c>
      <c r="AB420" s="11">
        <f>Table1[Equity]/Table1[Market Capital]</f>
        <v>0.99386849536103272</v>
      </c>
      <c r="AC420" s="15">
        <v>694447</v>
      </c>
      <c r="AD420" s="15">
        <v>711079</v>
      </c>
      <c r="AE420" s="15">
        <v>805787</v>
      </c>
      <c r="AF420" s="15">
        <v>848942</v>
      </c>
      <c r="AG420" s="15">
        <v>883809</v>
      </c>
      <c r="AH420" s="15">
        <v>901300</v>
      </c>
      <c r="AI420" s="15">
        <v>897567</v>
      </c>
      <c r="AJ420" s="15">
        <v>1011185</v>
      </c>
      <c r="AK420" s="15">
        <v>1060012</v>
      </c>
      <c r="AL420" s="15">
        <v>1139429</v>
      </c>
      <c r="AM420" s="15">
        <v>1100335</v>
      </c>
      <c r="AN420" s="15">
        <v>73914</v>
      </c>
      <c r="AO420" s="3">
        <f xml:space="preserve"> IFERROR(Table1[[#This Row],[GP 2012]]/Table1[[#This Row],[Total Assets 2012]], "x")</f>
        <v>2.813605645931223E-2</v>
      </c>
      <c r="AP420" s="3">
        <f xml:space="preserve"> IFERROR(Table1[[#This Row],[GP 2013]]/Table1[[#This Row],[Total Assets 2013]], "x")</f>
        <v>3.0677322772856463E-2</v>
      </c>
      <c r="AQ420" s="3">
        <f xml:space="preserve"> IFERROR(Table1[[#This Row],[GP 2014]]/Table1[[#This Row],[Total Assets 2014]], "x")</f>
        <v>2.1142063597451931E-2</v>
      </c>
      <c r="AR420" s="3">
        <f xml:space="preserve"> IFERROR(Table1[[#This Row],[GP 2015]]/Table1[[#This Row],[Total Assets 2015]], "x")</f>
        <v>2.4102942250471764E-2</v>
      </c>
      <c r="AS420" s="3">
        <f xml:space="preserve"> IFERROR(Table1[[#This Row],[GP 2016]]/Table1[[#This Row],[Total Assets 2016]], "x")</f>
        <v>2.3652169190401997E-2</v>
      </c>
      <c r="AT420" s="3">
        <f xml:space="preserve"> IFERROR(Table1[[#This Row],[GP 2017]]/Table1[[#This Row],[Total Assets 2017]], "x")</f>
        <v>2.9369799178963717E-2</v>
      </c>
      <c r="AU420" s="3">
        <f xml:space="preserve"> IFERROR(Table1[[#This Row],[GP 2018]]/Table1[[#This Row],[Total Assets 2018]], "x")</f>
        <v>2.3897937424170006E-2</v>
      </c>
      <c r="AV420" s="3">
        <f xml:space="preserve"> IFERROR(Table1[[#This Row],[GP 2019]]/Table1[[#This Row],[Total Assets 2019]], "x")</f>
        <v>2.2642740942557495E-2</v>
      </c>
      <c r="AW420" s="3">
        <f xml:space="preserve"> IFERROR(Table1[[#This Row],[GP 2020]]/Table1[[#This Row],[Total Assets 2020]], "x")</f>
        <v>2.6342154617117541E-2</v>
      </c>
      <c r="AX420" s="3">
        <f xml:space="preserve"> IFERROR(Table1[[#This Row],[GP 2021]]/Table1[[#This Row],[Total Assets 2021]], "x")</f>
        <v>2.00424949689713E-2</v>
      </c>
      <c r="AY420" s="3">
        <f xml:space="preserve"> IFERROR(Table1[[#This Row],[GP TTM]]/Table1[[#This Row],[Total Assets TTM]], "x")</f>
        <v>2.0609178113938028E-2</v>
      </c>
      <c r="BA420" s="3">
        <f xml:space="preserve"> IFERROR(ABS(Table1[[#This Row],[ROA 2013]]-Table1[[#This Row],[ROA 2012]]), "x")</f>
        <v>2.5412663135442326E-3</v>
      </c>
      <c r="BB420" s="3">
        <f xml:space="preserve"> IFERROR(ABS(Table1[[#This Row],[ROA 2014]]-Table1[[#This Row],[ROA 2013]]), "x")</f>
        <v>9.535259175404532E-3</v>
      </c>
      <c r="BC420" s="3">
        <f xml:space="preserve"> IFERROR(ABS(Table1[[#This Row],[ROA 2015]]-Table1[[#This Row],[ROA 2014]]), "x")</f>
        <v>2.9608786530198328E-3</v>
      </c>
      <c r="BD420" s="3">
        <f xml:space="preserve"> IFERROR(ABS(Table1[[#This Row],[ROA 2016]]-Table1[[#This Row],[ROA 2015]]), "x")</f>
        <v>4.5077306006976667E-4</v>
      </c>
      <c r="BE420" s="3">
        <f xml:space="preserve"> IFERROR(ABS(Table1[[#This Row],[ROA 2017]]-Table1[[#This Row],[ROA 2016]]), "x")</f>
        <v>5.7176299885617204E-3</v>
      </c>
      <c r="BF420" s="3">
        <f xml:space="preserve"> IFERROR(ABS(Table1[[#This Row],[ROA 2018]]-Table1[[#This Row],[ROA 2017]]), "x")</f>
        <v>5.4718617547937116E-3</v>
      </c>
      <c r="BG420" s="3">
        <f xml:space="preserve"> IFERROR(ABS(Table1[[#This Row],[ROA 2019]]-Table1[[#This Row],[ROA 2018]]), "x")</f>
        <v>1.2551964816125104E-3</v>
      </c>
      <c r="BH420" s="3">
        <f xml:space="preserve"> IFERROR(ABS(Table1[[#This Row],[ROA 2020]]-Table1[[#This Row],[ROA 2019]]), "x")</f>
        <v>3.6994136745600453E-3</v>
      </c>
      <c r="BI420" s="3">
        <f xml:space="preserve"> IFERROR(ABS(Table1[[#This Row],[ROA 2021]]-Table1[[#This Row],[ROA 2020]]), "x")</f>
        <v>6.2996596481462407E-3</v>
      </c>
      <c r="BJ420" s="3">
        <f xml:space="preserve"> IFERROR(AVERAGE(Table1[[#This Row],[ROA 2013-2012]:[ROA 2021-2020]]), "x")</f>
        <v>4.2146598610791775E-3</v>
      </c>
      <c r="BK420" s="3">
        <f>IFERROR(AVERAGE(Table1[[#This Row],[ROA 2012]:[ROA 2021]]), "x")</f>
        <v>2.5000568140227442E-2</v>
      </c>
      <c r="BN420" s="1">
        <f>SUM(Table1[[#This Row],[B/M Rank]:[ROA Rank]])</f>
        <v>0</v>
      </c>
    </row>
    <row r="421" spans="1:66" x14ac:dyDescent="0.25">
      <c r="A421" s="1" t="s">
        <v>570</v>
      </c>
      <c r="B421" s="1" t="s">
        <v>571</v>
      </c>
      <c r="C421" s="1" t="s">
        <v>513</v>
      </c>
      <c r="D421" s="1" t="s">
        <v>116</v>
      </c>
      <c r="E421" s="1" t="s">
        <v>102</v>
      </c>
      <c r="F421" s="1">
        <v>81020</v>
      </c>
      <c r="G421" s="19"/>
      <c r="H421" s="19"/>
      <c r="I421" s="19"/>
      <c r="J421" s="19"/>
      <c r="K421" s="1"/>
      <c r="L421" s="19"/>
      <c r="M421" s="1">
        <v>2012</v>
      </c>
      <c r="N421" s="15">
        <v>21925</v>
      </c>
      <c r="O421" s="15">
        <v>20136</v>
      </c>
      <c r="P421" s="15">
        <v>20358</v>
      </c>
      <c r="Q421" s="15">
        <v>21847</v>
      </c>
      <c r="R421" s="15">
        <v>23818</v>
      </c>
      <c r="S421" s="15">
        <v>25043</v>
      </c>
      <c r="T421" s="15">
        <v>24863</v>
      </c>
      <c r="U421" s="15">
        <v>21634</v>
      </c>
      <c r="V421" s="15">
        <v>19888</v>
      </c>
      <c r="W421" s="15">
        <v>22738</v>
      </c>
      <c r="X421" s="15">
        <v>24125</v>
      </c>
      <c r="Z421" s="3">
        <f xml:space="preserve"> IFERROR(AVEDEV(Table1[[#This Row],[GP 2012]:[GP 2021]]) / Table1[[#This Row],[Avg GP]], "x")</f>
        <v>6.804949381327334E-2</v>
      </c>
      <c r="AA421" s="2">
        <f xml:space="preserve"> IFERROR(AVERAGE(Table1[[#This Row],[GP 2012]:[GP 2021]]), "x")</f>
        <v>22225</v>
      </c>
      <c r="AB421" s="11">
        <f>Table1[Equity]/Table1[Market Capital]</f>
        <v>0.62479634658109107</v>
      </c>
      <c r="AC421" s="15">
        <v>108251</v>
      </c>
      <c r="AD421" s="15">
        <v>101936</v>
      </c>
      <c r="AE421" s="15">
        <v>104879</v>
      </c>
      <c r="AF421" s="15">
        <v>120348</v>
      </c>
      <c r="AG421" s="15">
        <v>125717</v>
      </c>
      <c r="AH421" s="15">
        <v>136111</v>
      </c>
      <c r="AI421" s="15">
        <v>138915</v>
      </c>
      <c r="AJ421" s="15">
        <v>150248</v>
      </c>
      <c r="AK421" s="15">
        <v>123897</v>
      </c>
      <c r="AL421" s="15">
        <v>139608</v>
      </c>
      <c r="AM421" s="15">
        <v>143946</v>
      </c>
      <c r="AN421" s="15">
        <v>50621</v>
      </c>
      <c r="AO421" s="3">
        <f xml:space="preserve"> IFERROR(Table1[[#This Row],[GP 2012]]/Table1[[#This Row],[Total Assets 2012]], "x")</f>
        <v>0.2025385446785711</v>
      </c>
      <c r="AP421" s="3">
        <f xml:space="preserve"> IFERROR(Table1[[#This Row],[GP 2013]]/Table1[[#This Row],[Total Assets 2013]], "x")</f>
        <v>0.19753570867995604</v>
      </c>
      <c r="AQ421" s="3">
        <f xml:space="preserve"> IFERROR(Table1[[#This Row],[GP 2014]]/Table1[[#This Row],[Total Assets 2014]], "x")</f>
        <v>0.19410940226356085</v>
      </c>
      <c r="AR421" s="3">
        <f xml:space="preserve"> IFERROR(Table1[[#This Row],[GP 2015]]/Table1[[#This Row],[Total Assets 2015]], "x")</f>
        <v>0.1815318908498687</v>
      </c>
      <c r="AS421" s="3">
        <f xml:space="preserve"> IFERROR(Table1[[#This Row],[GP 2016]]/Table1[[#This Row],[Total Assets 2016]], "x")</f>
        <v>0.18945727308160393</v>
      </c>
      <c r="AT421" s="3">
        <f xml:space="preserve"> IFERROR(Table1[[#This Row],[GP 2017]]/Table1[[#This Row],[Total Assets 2017]], "x")</f>
        <v>0.18398953795064321</v>
      </c>
      <c r="AU421" s="3">
        <f xml:space="preserve"> IFERROR(Table1[[#This Row],[GP 2018]]/Table1[[#This Row],[Total Assets 2018]], "x")</f>
        <v>0.17897995176906742</v>
      </c>
      <c r="AV421" s="3">
        <f xml:space="preserve"> IFERROR(Table1[[#This Row],[GP 2019]]/Table1[[#This Row],[Total Assets 2019]], "x")</f>
        <v>0.14398860550556414</v>
      </c>
      <c r="AW421" s="3">
        <f xml:space="preserve"> IFERROR(Table1[[#This Row],[GP 2020]]/Table1[[#This Row],[Total Assets 2020]], "x")</f>
        <v>0.16052043229456725</v>
      </c>
      <c r="AX421" s="3">
        <f xml:space="preserve"> IFERROR(Table1[[#This Row],[GP 2021]]/Table1[[#This Row],[Total Assets 2021]], "x")</f>
        <v>0.16287032261761503</v>
      </c>
      <c r="AY421" s="3">
        <f xml:space="preserve"> IFERROR(Table1[[#This Row],[GP TTM]]/Table1[[#This Row],[Total Assets TTM]], "x")</f>
        <v>0.16759757131146402</v>
      </c>
      <c r="BA421" s="3">
        <f xml:space="preserve"> IFERROR(ABS(Table1[[#This Row],[ROA 2013]]-Table1[[#This Row],[ROA 2012]]), "x")</f>
        <v>5.0028359986150628E-3</v>
      </c>
      <c r="BB421" s="3">
        <f xml:space="preserve"> IFERROR(ABS(Table1[[#This Row],[ROA 2014]]-Table1[[#This Row],[ROA 2013]]), "x")</f>
        <v>3.4263064163951862E-3</v>
      </c>
      <c r="BC421" s="3">
        <f xml:space="preserve"> IFERROR(ABS(Table1[[#This Row],[ROA 2015]]-Table1[[#This Row],[ROA 2014]]), "x")</f>
        <v>1.257751141369215E-2</v>
      </c>
      <c r="BD421" s="3">
        <f xml:space="preserve"> IFERROR(ABS(Table1[[#This Row],[ROA 2016]]-Table1[[#This Row],[ROA 2015]]), "x")</f>
        <v>7.9253822317352229E-3</v>
      </c>
      <c r="BE421" s="3">
        <f xml:space="preserve"> IFERROR(ABS(Table1[[#This Row],[ROA 2017]]-Table1[[#This Row],[ROA 2016]]), "x")</f>
        <v>5.4677351309607158E-3</v>
      </c>
      <c r="BF421" s="3">
        <f xml:space="preserve"> IFERROR(ABS(Table1[[#This Row],[ROA 2018]]-Table1[[#This Row],[ROA 2017]]), "x")</f>
        <v>5.0095861815757925E-3</v>
      </c>
      <c r="BG421" s="3">
        <f xml:space="preserve"> IFERROR(ABS(Table1[[#This Row],[ROA 2019]]-Table1[[#This Row],[ROA 2018]]), "x")</f>
        <v>3.4991346263503281E-2</v>
      </c>
      <c r="BH421" s="3">
        <f xml:space="preserve"> IFERROR(ABS(Table1[[#This Row],[ROA 2020]]-Table1[[#This Row],[ROA 2019]]), "x")</f>
        <v>1.6531826789003112E-2</v>
      </c>
      <c r="BI421" s="3">
        <f xml:space="preserve"> IFERROR(ABS(Table1[[#This Row],[ROA 2021]]-Table1[[#This Row],[ROA 2020]]), "x")</f>
        <v>2.3498903230477763E-3</v>
      </c>
      <c r="BJ421" s="3">
        <f xml:space="preserve"> IFERROR(AVERAGE(Table1[[#This Row],[ROA 2013-2012]:[ROA 2021-2020]]), "x")</f>
        <v>1.0364713416503144E-2</v>
      </c>
      <c r="BK421" s="3">
        <f>IFERROR(AVERAGE(Table1[[#This Row],[ROA 2012]:[ROA 2021]]), "x")</f>
        <v>0.17955216696910176</v>
      </c>
      <c r="BN421" s="1">
        <f>SUM(Table1[[#This Row],[B/M Rank]:[ROA Rank]])</f>
        <v>0</v>
      </c>
    </row>
    <row r="422" spans="1:66" x14ac:dyDescent="0.25">
      <c r="A422" s="1" t="s">
        <v>574</v>
      </c>
      <c r="B422" s="1" t="s">
        <v>575</v>
      </c>
      <c r="C422" s="1" t="s">
        <v>444</v>
      </c>
      <c r="D422" s="1" t="s">
        <v>106</v>
      </c>
      <c r="E422" s="1" t="s">
        <v>102</v>
      </c>
      <c r="F422" s="1">
        <v>81800</v>
      </c>
      <c r="G422" s="19"/>
      <c r="H422" s="19"/>
      <c r="I422" s="19"/>
      <c r="J422" s="19"/>
      <c r="K422" s="1"/>
      <c r="L422" s="19"/>
      <c r="M422" s="1">
        <v>2012</v>
      </c>
      <c r="N422" s="15">
        <v>33379</v>
      </c>
      <c r="O422" s="15">
        <v>33766</v>
      </c>
      <c r="P422" s="15">
        <v>34425</v>
      </c>
      <c r="Q422" s="15">
        <v>32536</v>
      </c>
      <c r="R422" s="15">
        <v>39576</v>
      </c>
      <c r="S422" s="15">
        <v>41702</v>
      </c>
      <c r="T422" s="15">
        <v>44387</v>
      </c>
      <c r="U422" s="15">
        <v>46232</v>
      </c>
      <c r="V422" s="15">
        <v>36795</v>
      </c>
      <c r="W422" s="15">
        <v>44519</v>
      </c>
      <c r="X422" s="15">
        <v>44202</v>
      </c>
      <c r="Z422" s="3">
        <f xml:space="preserve"> IFERROR(AVEDEV(Table1[[#This Row],[GP 2012]:[GP 2021]]) / Table1[[#This Row],[Avg GP]], "x")</f>
        <v>0.11751356124311611</v>
      </c>
      <c r="AA422" s="2">
        <f xml:space="preserve"> IFERROR(AVERAGE(Table1[[#This Row],[GP 2012]:[GP 2021]]), "x")</f>
        <v>38731.699999999997</v>
      </c>
      <c r="AB422" s="11">
        <f>Table1[Equity]/Table1[Market Capital]</f>
        <v>1.9427139364303179</v>
      </c>
      <c r="AC422" s="15">
        <v>309518</v>
      </c>
      <c r="AD422" s="15">
        <v>324333</v>
      </c>
      <c r="AE422" s="15">
        <v>351209</v>
      </c>
      <c r="AF422" s="15">
        <v>381935</v>
      </c>
      <c r="AG422" s="15">
        <v>409732</v>
      </c>
      <c r="AH422" s="15">
        <v>422193</v>
      </c>
      <c r="AI422" s="15">
        <v>458156</v>
      </c>
      <c r="AJ422" s="15">
        <v>488071</v>
      </c>
      <c r="AK422" s="15">
        <v>497114</v>
      </c>
      <c r="AL422" s="15">
        <v>528609</v>
      </c>
      <c r="AM422" s="15">
        <v>543528</v>
      </c>
      <c r="AN422" s="15">
        <v>158914</v>
      </c>
      <c r="AO422" s="3">
        <f xml:space="preserve"> IFERROR(Table1[[#This Row],[GP 2012]]/Table1[[#This Row],[Total Assets 2012]], "x")</f>
        <v>0.10784187026279571</v>
      </c>
      <c r="AP422" s="3">
        <f xml:space="preserve"> IFERROR(Table1[[#This Row],[GP 2013]]/Table1[[#This Row],[Total Assets 2013]], "x")</f>
        <v>0.10410904841628819</v>
      </c>
      <c r="AQ422" s="3">
        <f xml:space="preserve"> IFERROR(Table1[[#This Row],[GP 2014]]/Table1[[#This Row],[Total Assets 2014]], "x")</f>
        <v>9.8018558749918133E-2</v>
      </c>
      <c r="AR422" s="3">
        <f xml:space="preserve"> IFERROR(Table1[[#This Row],[GP 2015]]/Table1[[#This Row],[Total Assets 2015]], "x")</f>
        <v>8.5187270085223921E-2</v>
      </c>
      <c r="AS422" s="3">
        <f xml:space="preserve"> IFERROR(Table1[[#This Row],[GP 2016]]/Table1[[#This Row],[Total Assets 2016]], "x")</f>
        <v>9.6589966124198262E-2</v>
      </c>
      <c r="AT422" s="3">
        <f xml:space="preserve"> IFERROR(Table1[[#This Row],[GP 2017]]/Table1[[#This Row],[Total Assets 2017]], "x")</f>
        <v>9.8774730987960482E-2</v>
      </c>
      <c r="AU422" s="3">
        <f xml:space="preserve"> IFERROR(Table1[[#This Row],[GP 2018]]/Table1[[#This Row],[Total Assets 2018]], "x")</f>
        <v>9.6881848104139204E-2</v>
      </c>
      <c r="AV422" s="3">
        <f xml:space="preserve"> IFERROR(Table1[[#This Row],[GP 2019]]/Table1[[#This Row],[Total Assets 2019]], "x")</f>
        <v>9.4723923363608978E-2</v>
      </c>
      <c r="AW422" s="3">
        <f xml:space="preserve"> IFERROR(Table1[[#This Row],[GP 2020]]/Table1[[#This Row],[Total Assets 2020]], "x")</f>
        <v>7.4017227436765004E-2</v>
      </c>
      <c r="AX422" s="3">
        <f xml:space="preserve"> IFERROR(Table1[[#This Row],[GP 2021]]/Table1[[#This Row],[Total Assets 2021]], "x")</f>
        <v>8.4219148746994474E-2</v>
      </c>
      <c r="AY422" s="3">
        <f xml:space="preserve"> IFERROR(Table1[[#This Row],[GP TTM]]/Table1[[#This Row],[Total Assets TTM]], "x")</f>
        <v>8.1324237205810918E-2</v>
      </c>
      <c r="BA422" s="3">
        <f xml:space="preserve"> IFERROR(ABS(Table1[[#This Row],[ROA 2013]]-Table1[[#This Row],[ROA 2012]]), "x")</f>
        <v>3.7328218465075141E-3</v>
      </c>
      <c r="BB422" s="3">
        <f xml:space="preserve"> IFERROR(ABS(Table1[[#This Row],[ROA 2014]]-Table1[[#This Row],[ROA 2013]]), "x")</f>
        <v>6.0904896663700608E-3</v>
      </c>
      <c r="BC422" s="3">
        <f xml:space="preserve"> IFERROR(ABS(Table1[[#This Row],[ROA 2015]]-Table1[[#This Row],[ROA 2014]]), "x")</f>
        <v>1.2831288664694213E-2</v>
      </c>
      <c r="BD422" s="3">
        <f xml:space="preserve"> IFERROR(ABS(Table1[[#This Row],[ROA 2016]]-Table1[[#This Row],[ROA 2015]]), "x")</f>
        <v>1.1402696038974341E-2</v>
      </c>
      <c r="BE422" s="3">
        <f xml:space="preserve"> IFERROR(ABS(Table1[[#This Row],[ROA 2017]]-Table1[[#This Row],[ROA 2016]]), "x")</f>
        <v>2.1847648637622202E-3</v>
      </c>
      <c r="BF422" s="3">
        <f xml:space="preserve"> IFERROR(ABS(Table1[[#This Row],[ROA 2018]]-Table1[[#This Row],[ROA 2017]]), "x")</f>
        <v>1.8928828838212786E-3</v>
      </c>
      <c r="BG422" s="3">
        <f xml:space="preserve"> IFERROR(ABS(Table1[[#This Row],[ROA 2019]]-Table1[[#This Row],[ROA 2018]]), "x")</f>
        <v>2.157924740530226E-3</v>
      </c>
      <c r="BH422" s="3">
        <f xml:space="preserve"> IFERROR(ABS(Table1[[#This Row],[ROA 2020]]-Table1[[#This Row],[ROA 2019]]), "x")</f>
        <v>2.0706695926843974E-2</v>
      </c>
      <c r="BI422" s="3">
        <f xml:space="preserve"> IFERROR(ABS(Table1[[#This Row],[ROA 2021]]-Table1[[#This Row],[ROA 2020]]), "x")</f>
        <v>1.020192131022947E-2</v>
      </c>
      <c r="BJ422" s="3">
        <f xml:space="preserve"> IFERROR(AVERAGE(Table1[[#This Row],[ROA 2013-2012]:[ROA 2021-2020]]), "x")</f>
        <v>7.9112762157481434E-3</v>
      </c>
      <c r="BK422" s="3">
        <f>IFERROR(AVERAGE(Table1[[#This Row],[ROA 2012]:[ROA 2021]]), "x")</f>
        <v>9.4036359227789246E-2</v>
      </c>
      <c r="BN422" s="1">
        <f>SUM(Table1[[#This Row],[B/M Rank]:[ROA Rank]])</f>
        <v>0</v>
      </c>
    </row>
    <row r="423" spans="1:66" x14ac:dyDescent="0.25">
      <c r="A423" s="1" t="s">
        <v>606</v>
      </c>
      <c r="B423" s="1" t="s">
        <v>607</v>
      </c>
      <c r="C423" s="1" t="s">
        <v>458</v>
      </c>
      <c r="D423" s="1" t="s">
        <v>263</v>
      </c>
      <c r="E423" s="1" t="s">
        <v>102</v>
      </c>
      <c r="F423" s="1">
        <v>94640</v>
      </c>
      <c r="G423" s="19"/>
      <c r="H423" s="19"/>
      <c r="I423" s="19"/>
      <c r="J423" s="19"/>
      <c r="K423" s="1"/>
      <c r="L423" s="19"/>
      <c r="M423" s="1" t="s">
        <v>1031</v>
      </c>
      <c r="N423" s="15">
        <v>23913</v>
      </c>
      <c r="O423" s="15">
        <v>23877</v>
      </c>
      <c r="P423" s="15">
        <v>18554</v>
      </c>
      <c r="Q423" s="15">
        <v>20798</v>
      </c>
      <c r="R423" s="15">
        <v>23156</v>
      </c>
      <c r="S423" s="15">
        <v>24051</v>
      </c>
      <c r="T423" s="15">
        <v>24571</v>
      </c>
      <c r="U423" s="15">
        <v>30150</v>
      </c>
      <c r="V423" s="15">
        <v>41433</v>
      </c>
      <c r="W423" s="15">
        <v>44159</v>
      </c>
      <c r="X423" s="15">
        <v>44191</v>
      </c>
      <c r="Z423" s="3">
        <f xml:space="preserve"> IFERROR(AVEDEV(Table1[[#This Row],[GP 2012]:[GP 2021]]) / Table1[[#This Row],[Avg GP]], "x")</f>
        <v>0.24279587274541078</v>
      </c>
      <c r="AA423" s="2">
        <f xml:space="preserve"> IFERROR(AVERAGE(Table1[[#This Row],[GP 2012]:[GP 2021]]), "x")</f>
        <v>27466.2</v>
      </c>
      <c r="AB423" s="11">
        <f>Table1[Equity]/Table1[Market Capital]</f>
        <v>0.92619399830938287</v>
      </c>
      <c r="AC423" s="15">
        <v>107942</v>
      </c>
      <c r="AD423" s="15">
        <v>118148</v>
      </c>
      <c r="AE423" s="15">
        <v>129360</v>
      </c>
      <c r="AF423" s="15">
        <v>143920</v>
      </c>
      <c r="AG423" s="15">
        <v>148485</v>
      </c>
      <c r="AH423" s="15">
        <v>141334</v>
      </c>
      <c r="AI423" s="15">
        <v>145375</v>
      </c>
      <c r="AJ423" s="15">
        <v>170672</v>
      </c>
      <c r="AK423" s="15">
        <v>264917</v>
      </c>
      <c r="AL423" s="15">
        <v>281627</v>
      </c>
      <c r="AM423" s="15">
        <v>292422</v>
      </c>
      <c r="AN423" s="15">
        <v>87655</v>
      </c>
      <c r="AO423" s="3">
        <f xml:space="preserve"> IFERROR(Table1[[#This Row],[GP 2012]]/Table1[[#This Row],[Total Assets 2012]], "x")</f>
        <v>0.22153563951010727</v>
      </c>
      <c r="AP423" s="3">
        <f xml:space="preserve"> IFERROR(Table1[[#This Row],[GP 2013]]/Table1[[#This Row],[Total Assets 2013]], "x")</f>
        <v>0.2020939838169076</v>
      </c>
      <c r="AQ423" s="3">
        <f xml:space="preserve"> IFERROR(Table1[[#This Row],[GP 2014]]/Table1[[#This Row],[Total Assets 2014]], "x")</f>
        <v>0.14342918985776129</v>
      </c>
      <c r="AR423" s="3">
        <f xml:space="preserve"> IFERROR(Table1[[#This Row],[GP 2015]]/Table1[[#This Row],[Total Assets 2015]], "x")</f>
        <v>0.14451083935519732</v>
      </c>
      <c r="AS423" s="3">
        <f xml:space="preserve"> IFERROR(Table1[[#This Row],[GP 2016]]/Table1[[#This Row],[Total Assets 2016]], "x")</f>
        <v>0.15594841229753847</v>
      </c>
      <c r="AT423" s="3">
        <f xml:space="preserve"> IFERROR(Table1[[#This Row],[GP 2017]]/Table1[[#This Row],[Total Assets 2017]], "x")</f>
        <v>0.17017136711619285</v>
      </c>
      <c r="AU423" s="3">
        <f xml:space="preserve"> IFERROR(Table1[[#This Row],[GP 2018]]/Table1[[#This Row],[Total Assets 2018]], "x")</f>
        <v>0.16901805674978504</v>
      </c>
      <c r="AV423" s="3">
        <f xml:space="preserve"> IFERROR(Table1[[#This Row],[GP 2019]]/Table1[[#This Row],[Total Assets 2019]], "x")</f>
        <v>0.17665463579263149</v>
      </c>
      <c r="AW423" s="3">
        <f xml:space="preserve"> IFERROR(Table1[[#This Row],[GP 2020]]/Table1[[#This Row],[Total Assets 2020]], "x")</f>
        <v>0.1563999290343768</v>
      </c>
      <c r="AX423" s="3">
        <f xml:space="preserve"> IFERROR(Table1[[#This Row],[GP 2021]]/Table1[[#This Row],[Total Assets 2021]], "x")</f>
        <v>0.15679959662958451</v>
      </c>
      <c r="AY423" s="3">
        <f xml:space="preserve"> IFERROR(Table1[[#This Row],[GP TTM]]/Table1[[#This Row],[Total Assets TTM]], "x")</f>
        <v>0.15112064071786666</v>
      </c>
      <c r="BA423" s="3">
        <f xml:space="preserve"> IFERROR(ABS(Table1[[#This Row],[ROA 2013]]-Table1[[#This Row],[ROA 2012]]), "x")</f>
        <v>1.9441655693199666E-2</v>
      </c>
      <c r="BB423" s="3">
        <f xml:space="preserve"> IFERROR(ABS(Table1[[#This Row],[ROA 2014]]-Table1[[#This Row],[ROA 2013]]), "x")</f>
        <v>5.8664793959146311E-2</v>
      </c>
      <c r="BC423" s="3">
        <f xml:space="preserve"> IFERROR(ABS(Table1[[#This Row],[ROA 2015]]-Table1[[#This Row],[ROA 2014]]), "x")</f>
        <v>1.0816494974360269E-3</v>
      </c>
      <c r="BD423" s="3">
        <f xml:space="preserve"> IFERROR(ABS(Table1[[#This Row],[ROA 2016]]-Table1[[#This Row],[ROA 2015]]), "x")</f>
        <v>1.1437572942341157E-2</v>
      </c>
      <c r="BE423" s="3">
        <f xml:space="preserve"> IFERROR(ABS(Table1[[#This Row],[ROA 2017]]-Table1[[#This Row],[ROA 2016]]), "x")</f>
        <v>1.4222954818654376E-2</v>
      </c>
      <c r="BF423" s="3">
        <f xml:space="preserve"> IFERROR(ABS(Table1[[#This Row],[ROA 2018]]-Table1[[#This Row],[ROA 2017]]), "x")</f>
        <v>1.1533103664078115E-3</v>
      </c>
      <c r="BG423" s="3">
        <f xml:space="preserve"> IFERROR(ABS(Table1[[#This Row],[ROA 2019]]-Table1[[#This Row],[ROA 2018]]), "x")</f>
        <v>7.6365790428464531E-3</v>
      </c>
      <c r="BH423" s="3">
        <f xml:space="preserve"> IFERROR(ABS(Table1[[#This Row],[ROA 2020]]-Table1[[#This Row],[ROA 2019]]), "x")</f>
        <v>2.0254706758254692E-2</v>
      </c>
      <c r="BI423" s="3">
        <f xml:space="preserve"> IFERROR(ABS(Table1[[#This Row],[ROA 2021]]-Table1[[#This Row],[ROA 2020]]), "x")</f>
        <v>3.9966759520770889E-4</v>
      </c>
      <c r="BJ423" s="3">
        <f xml:space="preserve"> IFERROR(AVERAGE(Table1[[#This Row],[ROA 2013-2012]:[ROA 2021-2020]]), "x")</f>
        <v>1.4921432297054912E-2</v>
      </c>
      <c r="BK423" s="3">
        <f>IFERROR(AVERAGE(Table1[[#This Row],[ROA 2012]:[ROA 2021]]), "x")</f>
        <v>0.16965616501600828</v>
      </c>
      <c r="BN423" s="1">
        <f>SUM(Table1[[#This Row],[B/M Rank]:[ROA Rank]])</f>
        <v>0</v>
      </c>
    </row>
    <row r="424" spans="1:66" x14ac:dyDescent="0.25">
      <c r="A424" s="1" t="s">
        <v>222</v>
      </c>
      <c r="B424" s="1" t="s">
        <v>223</v>
      </c>
      <c r="C424" s="1" t="s">
        <v>201</v>
      </c>
      <c r="D424" s="1" t="s">
        <v>110</v>
      </c>
      <c r="E424" s="1" t="s">
        <v>102</v>
      </c>
      <c r="F424" s="1">
        <v>105830</v>
      </c>
      <c r="G424" s="19"/>
      <c r="H424" s="19"/>
      <c r="I424" s="19"/>
      <c r="J424" s="19"/>
      <c r="K424" s="1"/>
      <c r="L424" s="19"/>
      <c r="M424" s="1">
        <v>2012</v>
      </c>
      <c r="N424" s="15">
        <v>11150</v>
      </c>
      <c r="O424" s="15">
        <v>11785</v>
      </c>
      <c r="P424" s="15">
        <v>12577</v>
      </c>
      <c r="Q424" s="15">
        <v>14548</v>
      </c>
      <c r="R424" s="15">
        <v>15478</v>
      </c>
      <c r="S424" s="15">
        <v>16409</v>
      </c>
      <c r="T424" s="15">
        <v>17245</v>
      </c>
      <c r="U424" s="15">
        <v>19198</v>
      </c>
      <c r="V424" s="15">
        <v>19706</v>
      </c>
      <c r="W424" s="15">
        <v>20118</v>
      </c>
      <c r="X424" s="15">
        <v>20635</v>
      </c>
      <c r="Z424" s="3">
        <f xml:space="preserve"> IFERROR(AVEDEV(Table1[[#This Row],[GP 2012]:[GP 2021]]) / Table1[[#This Row],[Avg GP]], "x")</f>
        <v>0.17152717205809853</v>
      </c>
      <c r="AA424" s="2">
        <f xml:space="preserve"> IFERROR(AVERAGE(Table1[[#This Row],[GP 2012]:[GP 2021]]), "x")</f>
        <v>15821.4</v>
      </c>
      <c r="AB424" s="11">
        <f>Table1[Equity]/Table1[Market Capital]</f>
        <v>0.40270244732117549</v>
      </c>
      <c r="AC424" s="15">
        <v>26306</v>
      </c>
      <c r="AD424" s="15">
        <v>27091</v>
      </c>
      <c r="AE424" s="15">
        <v>38565</v>
      </c>
      <c r="AF424" s="15">
        <v>41390</v>
      </c>
      <c r="AG424" s="15">
        <v>44277</v>
      </c>
      <c r="AH424" s="15">
        <v>42484</v>
      </c>
      <c r="AI424" s="15">
        <v>51502</v>
      </c>
      <c r="AJ424" s="15">
        <v>60212</v>
      </c>
      <c r="AK424" s="15">
        <v>58464</v>
      </c>
      <c r="AL424" s="15">
        <v>71169</v>
      </c>
      <c r="AM424" s="15">
        <v>76374</v>
      </c>
      <c r="AN424" s="15">
        <v>42618</v>
      </c>
      <c r="AO424" s="3">
        <f xml:space="preserve"> IFERROR(Table1[[#This Row],[GP 2012]]/Table1[[#This Row],[Total Assets 2012]], "x")</f>
        <v>0.42385767505512051</v>
      </c>
      <c r="AP424" s="3">
        <f xml:space="preserve"> IFERROR(Table1[[#This Row],[GP 2013]]/Table1[[#This Row],[Total Assets 2013]], "x")</f>
        <v>0.43501531874054111</v>
      </c>
      <c r="AQ424" s="3">
        <f xml:space="preserve"> IFERROR(Table1[[#This Row],[GP 2014]]/Table1[[#This Row],[Total Assets 2014]], "x")</f>
        <v>0.3261247244911189</v>
      </c>
      <c r="AR424" s="3">
        <f xml:space="preserve"> IFERROR(Table1[[#This Row],[GP 2015]]/Table1[[#This Row],[Total Assets 2015]], "x")</f>
        <v>0.35148586615124428</v>
      </c>
      <c r="AS424" s="3">
        <f xml:space="preserve"> IFERROR(Table1[[#This Row],[GP 2016]]/Table1[[#This Row],[Total Assets 2016]], "x")</f>
        <v>0.34957201255730969</v>
      </c>
      <c r="AT424" s="3">
        <f xml:space="preserve"> IFERROR(Table1[[#This Row],[GP 2017]]/Table1[[#This Row],[Total Assets 2017]], "x")</f>
        <v>0.38623952546841162</v>
      </c>
      <c r="AU424" s="3">
        <f xml:space="preserve"> IFERROR(Table1[[#This Row],[GP 2018]]/Table1[[#This Row],[Total Assets 2018]], "x")</f>
        <v>0.33484136538386861</v>
      </c>
      <c r="AV424" s="3">
        <f xml:space="preserve"> IFERROR(Table1[[#This Row],[GP 2019]]/Table1[[#This Row],[Total Assets 2019]], "x")</f>
        <v>0.3188400983192719</v>
      </c>
      <c r="AW424" s="3">
        <f xml:space="preserve"> IFERROR(Table1[[#This Row],[GP 2020]]/Table1[[#This Row],[Total Assets 2020]], "x")</f>
        <v>0.33706212370005473</v>
      </c>
      <c r="AX424" s="3">
        <f xml:space="preserve"> IFERROR(Table1[[#This Row],[GP 2021]]/Table1[[#This Row],[Total Assets 2021]], "x")</f>
        <v>0.28267925641782238</v>
      </c>
      <c r="AY424" s="3">
        <f xml:space="preserve"> IFERROR(Table1[[#This Row],[GP TTM]]/Table1[[#This Row],[Total Assets TTM]], "x")</f>
        <v>0.27018357032497969</v>
      </c>
      <c r="BA424" s="3">
        <f xml:space="preserve"> IFERROR(ABS(Table1[[#This Row],[ROA 2013]]-Table1[[#This Row],[ROA 2012]]), "x")</f>
        <v>1.1157643685420604E-2</v>
      </c>
      <c r="BB424" s="3">
        <f xml:space="preserve"> IFERROR(ABS(Table1[[#This Row],[ROA 2014]]-Table1[[#This Row],[ROA 2013]]), "x")</f>
        <v>0.10889059424942221</v>
      </c>
      <c r="BC424" s="3">
        <f xml:space="preserve"> IFERROR(ABS(Table1[[#This Row],[ROA 2015]]-Table1[[#This Row],[ROA 2014]]), "x")</f>
        <v>2.5361141660125375E-2</v>
      </c>
      <c r="BD424" s="3">
        <f xml:space="preserve"> IFERROR(ABS(Table1[[#This Row],[ROA 2016]]-Table1[[#This Row],[ROA 2015]]), "x")</f>
        <v>1.9138535939345891E-3</v>
      </c>
      <c r="BE424" s="3">
        <f xml:space="preserve"> IFERROR(ABS(Table1[[#This Row],[ROA 2017]]-Table1[[#This Row],[ROA 2016]]), "x")</f>
        <v>3.6667512911101929E-2</v>
      </c>
      <c r="BF424" s="3">
        <f xml:space="preserve"> IFERROR(ABS(Table1[[#This Row],[ROA 2018]]-Table1[[#This Row],[ROA 2017]]), "x")</f>
        <v>5.139816008454301E-2</v>
      </c>
      <c r="BG424" s="3">
        <f xml:space="preserve"> IFERROR(ABS(Table1[[#This Row],[ROA 2019]]-Table1[[#This Row],[ROA 2018]]), "x")</f>
        <v>1.6001267064596703E-2</v>
      </c>
      <c r="BH424" s="3">
        <f xml:space="preserve"> IFERROR(ABS(Table1[[#This Row],[ROA 2020]]-Table1[[#This Row],[ROA 2019]]), "x")</f>
        <v>1.8222025380782825E-2</v>
      </c>
      <c r="BI424" s="3">
        <f xml:space="preserve"> IFERROR(ABS(Table1[[#This Row],[ROA 2021]]-Table1[[#This Row],[ROA 2020]]), "x")</f>
        <v>5.438286728223235E-2</v>
      </c>
      <c r="BJ424" s="3">
        <f xml:space="preserve"> IFERROR(AVERAGE(Table1[[#This Row],[ROA 2013-2012]:[ROA 2021-2020]]), "x")</f>
        <v>3.5999451768017734E-2</v>
      </c>
      <c r="BK424" s="3">
        <f>IFERROR(AVERAGE(Table1[[#This Row],[ROA 2012]:[ROA 2021]]), "x")</f>
        <v>0.35457179662847638</v>
      </c>
      <c r="BN424" s="1">
        <f>SUM(Table1[[#This Row],[B/M Rank]:[ROA Rank]])</f>
        <v>0</v>
      </c>
    </row>
    <row r="425" spans="1:66" x14ac:dyDescent="0.25">
      <c r="A425" s="1" t="s">
        <v>226</v>
      </c>
      <c r="B425" s="1" t="s">
        <v>227</v>
      </c>
      <c r="C425" s="1" t="s">
        <v>228</v>
      </c>
      <c r="D425" s="1" t="s">
        <v>183</v>
      </c>
      <c r="E425" s="1" t="s">
        <v>102</v>
      </c>
      <c r="F425" s="1">
        <v>111200</v>
      </c>
      <c r="G425" s="19"/>
      <c r="H425" s="19"/>
      <c r="I425" s="19"/>
      <c r="J425" s="19"/>
      <c r="K425" s="1"/>
      <c r="L425" s="19"/>
      <c r="Z425" s="3" t="str">
        <f xml:space="preserve"> IFERROR(AVEDEV(Table1[[#This Row],[GP 2012]:[GP 2021]]) / Table1[[#This Row],[Avg GP]], "x")</f>
        <v>x</v>
      </c>
      <c r="AA425" s="2" t="str">
        <f xml:space="preserve"> IFERROR(AVERAGE(Table1[[#This Row],[GP 2012]:[GP 2021]]), "x")</f>
        <v>x</v>
      </c>
      <c r="AB425" s="11">
        <f>Table1[Equity]/Table1[Market Capital]</f>
        <v>0.17757194244604316</v>
      </c>
      <c r="AC425" s="15">
        <v>46189</v>
      </c>
      <c r="AD425" s="15">
        <v>45513</v>
      </c>
      <c r="AE425" s="15">
        <v>48027</v>
      </c>
      <c r="AF425" s="15">
        <v>52298</v>
      </c>
      <c r="AG425" s="15">
        <v>56429</v>
      </c>
      <c r="AH425" s="15">
        <v>62058</v>
      </c>
      <c r="AI425" s="15">
        <v>61111</v>
      </c>
      <c r="AJ425" s="15">
        <v>64806</v>
      </c>
      <c r="AK425" s="15">
        <v>67659</v>
      </c>
      <c r="AL425" s="15">
        <v>75095</v>
      </c>
      <c r="AM425" s="15">
        <v>75095</v>
      </c>
      <c r="AN425" s="15">
        <v>19746</v>
      </c>
      <c r="AO425" s="3">
        <f xml:space="preserve"> IFERROR(Table1[[#This Row],[GP 2012]]/Table1[[#This Row],[Total Assets 2012]], "x")</f>
        <v>0</v>
      </c>
      <c r="AP425" s="3">
        <f xml:space="preserve"> IFERROR(Table1[[#This Row],[GP 2013]]/Table1[[#This Row],[Total Assets 2013]], "x")</f>
        <v>0</v>
      </c>
      <c r="AQ425" s="3">
        <f xml:space="preserve"> IFERROR(Table1[[#This Row],[GP 2014]]/Table1[[#This Row],[Total Assets 2014]], "x")</f>
        <v>0</v>
      </c>
      <c r="AR425" s="3">
        <f xml:space="preserve"> IFERROR(Table1[[#This Row],[GP 2015]]/Table1[[#This Row],[Total Assets 2015]], "x")</f>
        <v>0</v>
      </c>
      <c r="AS425" s="3">
        <f xml:space="preserve"> IFERROR(Table1[[#This Row],[GP 2016]]/Table1[[#This Row],[Total Assets 2016]], "x")</f>
        <v>0</v>
      </c>
      <c r="AT425" s="3">
        <f xml:space="preserve"> IFERROR(Table1[[#This Row],[GP 2017]]/Table1[[#This Row],[Total Assets 2017]], "x")</f>
        <v>0</v>
      </c>
      <c r="AU425" s="3">
        <f xml:space="preserve"> IFERROR(Table1[[#This Row],[GP 2018]]/Table1[[#This Row],[Total Assets 2018]], "x")</f>
        <v>0</v>
      </c>
      <c r="AV425" s="3">
        <f xml:space="preserve"> IFERROR(Table1[[#This Row],[GP 2019]]/Table1[[#This Row],[Total Assets 2019]], "x")</f>
        <v>0</v>
      </c>
      <c r="AW425" s="3">
        <f xml:space="preserve"> IFERROR(Table1[[#This Row],[GP 2020]]/Table1[[#This Row],[Total Assets 2020]], "x")</f>
        <v>0</v>
      </c>
      <c r="AX425" s="3">
        <f xml:space="preserve"> IFERROR(Table1[[#This Row],[GP 2021]]/Table1[[#This Row],[Total Assets 2021]], "x")</f>
        <v>0</v>
      </c>
      <c r="AY425" s="3">
        <f xml:space="preserve"> IFERROR(Table1[[#This Row],[GP TTM]]/Table1[[#This Row],[Total Assets TTM]], "x")</f>
        <v>0</v>
      </c>
      <c r="BA425" s="3">
        <f xml:space="preserve"> IFERROR(ABS(Table1[[#This Row],[ROA 2013]]-Table1[[#This Row],[ROA 2012]]), "x")</f>
        <v>0</v>
      </c>
      <c r="BB425" s="3">
        <f xml:space="preserve"> IFERROR(ABS(Table1[[#This Row],[ROA 2014]]-Table1[[#This Row],[ROA 2013]]), "x")</f>
        <v>0</v>
      </c>
      <c r="BC425" s="3">
        <f xml:space="preserve"> IFERROR(ABS(Table1[[#This Row],[ROA 2015]]-Table1[[#This Row],[ROA 2014]]), "x")</f>
        <v>0</v>
      </c>
      <c r="BD425" s="3">
        <f xml:space="preserve"> IFERROR(ABS(Table1[[#This Row],[ROA 2016]]-Table1[[#This Row],[ROA 2015]]), "x")</f>
        <v>0</v>
      </c>
      <c r="BE425" s="3">
        <f xml:space="preserve"> IFERROR(ABS(Table1[[#This Row],[ROA 2017]]-Table1[[#This Row],[ROA 2016]]), "x")</f>
        <v>0</v>
      </c>
      <c r="BF425" s="3">
        <f xml:space="preserve"> IFERROR(ABS(Table1[[#This Row],[ROA 2018]]-Table1[[#This Row],[ROA 2017]]), "x")</f>
        <v>0</v>
      </c>
      <c r="BG425" s="3">
        <f xml:space="preserve"> IFERROR(ABS(Table1[[#This Row],[ROA 2019]]-Table1[[#This Row],[ROA 2018]]), "x")</f>
        <v>0</v>
      </c>
      <c r="BH425" s="3">
        <f xml:space="preserve"> IFERROR(ABS(Table1[[#This Row],[ROA 2020]]-Table1[[#This Row],[ROA 2019]]), "x")</f>
        <v>0</v>
      </c>
      <c r="BI425" s="3">
        <f xml:space="preserve"> IFERROR(ABS(Table1[[#This Row],[ROA 2021]]-Table1[[#This Row],[ROA 2020]]), "x")</f>
        <v>0</v>
      </c>
      <c r="BJ425" s="3">
        <f xml:space="preserve"> IFERROR(AVERAGE(Table1[[#This Row],[ROA 2013-2012]:[ROA 2021-2020]]), "x")</f>
        <v>0</v>
      </c>
      <c r="BK425" s="3">
        <f>IFERROR(AVERAGE(Table1[[#This Row],[ROA 2012]:[ROA 2021]]), "x")</f>
        <v>0</v>
      </c>
      <c r="BN425" s="1">
        <f>SUM(Table1[[#This Row],[B/M Rank]:[ROA Rank]])</f>
        <v>0</v>
      </c>
    </row>
    <row r="426" spans="1:66" x14ac:dyDescent="0.25">
      <c r="A426" s="1" t="s">
        <v>231</v>
      </c>
      <c r="B426" s="1" t="s">
        <v>232</v>
      </c>
      <c r="C426" s="1" t="s">
        <v>233</v>
      </c>
      <c r="D426" s="1" t="s">
        <v>101</v>
      </c>
      <c r="E426" s="1" t="s">
        <v>102</v>
      </c>
      <c r="F426" s="1">
        <v>136600</v>
      </c>
      <c r="G426" s="19"/>
      <c r="H426" s="19"/>
      <c r="I426" s="19"/>
      <c r="J426" s="19"/>
      <c r="K426" s="1"/>
      <c r="L426" s="19"/>
      <c r="M426" s="1">
        <v>2012</v>
      </c>
      <c r="N426" s="15">
        <v>3661.8</v>
      </c>
      <c r="O426" s="15">
        <v>3762.2</v>
      </c>
      <c r="P426" s="15">
        <v>4387.7</v>
      </c>
      <c r="Q426" s="15">
        <v>4434.3</v>
      </c>
      <c r="R426" s="15">
        <v>4445.5</v>
      </c>
      <c r="S426" s="15">
        <v>4147.5</v>
      </c>
      <c r="T426" s="15">
        <v>5076.8</v>
      </c>
      <c r="U426" s="15">
        <v>10327.1</v>
      </c>
      <c r="V426" s="15">
        <v>9708.6</v>
      </c>
      <c r="W426" s="15">
        <v>11641.5</v>
      </c>
      <c r="X426" s="15">
        <v>12179.1</v>
      </c>
      <c r="Z426" s="3">
        <f xml:space="preserve"> IFERROR(AVEDEV(Table1[[#This Row],[GP 2012]:[GP 2021]]) / Table1[[#This Row],[Avg GP]], "x")</f>
        <v>0.42859740554933184</v>
      </c>
      <c r="AA426" s="2">
        <f xml:space="preserve"> IFERROR(AVERAGE(Table1[[#This Row],[GP 2012]:[GP 2021]]), "x")</f>
        <v>6159.3</v>
      </c>
      <c r="AB426" s="11">
        <f>Table1[Equity]/Table1[Market Capital]</f>
        <v>0.29373426061493413</v>
      </c>
      <c r="AC426" s="15">
        <v>13720.4</v>
      </c>
      <c r="AD426" s="15">
        <v>14708.2</v>
      </c>
      <c r="AE426" s="15">
        <v>16332.2</v>
      </c>
      <c r="AF426" s="15">
        <v>16867.2</v>
      </c>
      <c r="AG426" s="15">
        <v>18367.3</v>
      </c>
      <c r="AH426" s="15">
        <v>17033.400000000001</v>
      </c>
      <c r="AI426" s="15">
        <v>81516.600000000006</v>
      </c>
      <c r="AJ426" s="15">
        <v>77214.600000000006</v>
      </c>
      <c r="AK426" s="15">
        <v>72224.3</v>
      </c>
      <c r="AL426" s="15">
        <v>71698.2</v>
      </c>
      <c r="AM426" s="15">
        <v>74813.100000000006</v>
      </c>
      <c r="AN426" s="15">
        <v>40124.1</v>
      </c>
      <c r="AO426" s="3">
        <f xml:space="preserve"> IFERROR(Table1[[#This Row],[GP 2012]]/Table1[[#This Row],[Total Assets 2012]], "x")</f>
        <v>0.26688726276201863</v>
      </c>
      <c r="AP426" s="3">
        <f xml:space="preserve"> IFERROR(Table1[[#This Row],[GP 2013]]/Table1[[#This Row],[Total Assets 2013]], "x")</f>
        <v>0.25578928760827291</v>
      </c>
      <c r="AQ426" s="3">
        <f xml:space="preserve"> IFERROR(Table1[[#This Row],[GP 2014]]/Table1[[#This Row],[Total Assets 2014]], "x")</f>
        <v>0.26865333512937628</v>
      </c>
      <c r="AR426" s="3">
        <f xml:space="preserve"> IFERROR(Table1[[#This Row],[GP 2015]]/Table1[[#This Row],[Total Assets 2015]], "x")</f>
        <v>0.26289484917472966</v>
      </c>
      <c r="AS426" s="3">
        <f xml:space="preserve"> IFERROR(Table1[[#This Row],[GP 2016]]/Table1[[#This Row],[Total Assets 2016]], "x")</f>
        <v>0.24203339630756834</v>
      </c>
      <c r="AT426" s="3">
        <f xml:space="preserve"> IFERROR(Table1[[#This Row],[GP 2017]]/Table1[[#This Row],[Total Assets 2017]], "x")</f>
        <v>0.24349219768220084</v>
      </c>
      <c r="AU426" s="3">
        <f xml:space="preserve"> IFERROR(Table1[[#This Row],[GP 2018]]/Table1[[#This Row],[Total Assets 2018]], "x")</f>
        <v>6.2279339422890552E-2</v>
      </c>
      <c r="AV426" s="3">
        <f xml:space="preserve"> IFERROR(Table1[[#This Row],[GP 2019]]/Table1[[#This Row],[Total Assets 2019]], "x")</f>
        <v>0.1337454315634608</v>
      </c>
      <c r="AW426" s="3">
        <f xml:space="preserve"> IFERROR(Table1[[#This Row],[GP 2020]]/Table1[[#This Row],[Total Assets 2020]], "x")</f>
        <v>0.1344229019872813</v>
      </c>
      <c r="AX426" s="3">
        <f xml:space="preserve"> IFERROR(Table1[[#This Row],[GP 2021]]/Table1[[#This Row],[Total Assets 2021]], "x")</f>
        <v>0.16236809292283488</v>
      </c>
      <c r="AY426" s="3">
        <f xml:space="preserve"> IFERROR(Table1[[#This Row],[GP TTM]]/Table1[[#This Row],[Total Assets TTM]], "x")</f>
        <v>0.16279368185518311</v>
      </c>
      <c r="BA426" s="3">
        <f xml:space="preserve"> IFERROR(ABS(Table1[[#This Row],[ROA 2013]]-Table1[[#This Row],[ROA 2012]]), "x")</f>
        <v>1.1097975153745721E-2</v>
      </c>
      <c r="BB426" s="3">
        <f xml:space="preserve"> IFERROR(ABS(Table1[[#This Row],[ROA 2014]]-Table1[[#This Row],[ROA 2013]]), "x")</f>
        <v>1.2864047521103372E-2</v>
      </c>
      <c r="BC426" s="3">
        <f xml:space="preserve"> IFERROR(ABS(Table1[[#This Row],[ROA 2015]]-Table1[[#This Row],[ROA 2014]]), "x")</f>
        <v>5.7584859546466194E-3</v>
      </c>
      <c r="BD426" s="3">
        <f xml:space="preserve"> IFERROR(ABS(Table1[[#This Row],[ROA 2016]]-Table1[[#This Row],[ROA 2015]]), "x")</f>
        <v>2.0861452867161318E-2</v>
      </c>
      <c r="BE426" s="3">
        <f xml:space="preserve"> IFERROR(ABS(Table1[[#This Row],[ROA 2017]]-Table1[[#This Row],[ROA 2016]]), "x")</f>
        <v>1.4588013746325013E-3</v>
      </c>
      <c r="BF426" s="3">
        <f xml:space="preserve"> IFERROR(ABS(Table1[[#This Row],[ROA 2018]]-Table1[[#This Row],[ROA 2017]]), "x")</f>
        <v>0.1812128582593103</v>
      </c>
      <c r="BG426" s="3">
        <f xml:space="preserve"> IFERROR(ABS(Table1[[#This Row],[ROA 2019]]-Table1[[#This Row],[ROA 2018]]), "x")</f>
        <v>7.1466092140570259E-2</v>
      </c>
      <c r="BH426" s="3">
        <f xml:space="preserve"> IFERROR(ABS(Table1[[#This Row],[ROA 2020]]-Table1[[#This Row],[ROA 2019]]), "x")</f>
        <v>6.7747042382049205E-4</v>
      </c>
      <c r="BI426" s="3">
        <f xml:space="preserve"> IFERROR(ABS(Table1[[#This Row],[ROA 2021]]-Table1[[#This Row],[ROA 2020]]), "x")</f>
        <v>2.7945190935553588E-2</v>
      </c>
      <c r="BJ426" s="3">
        <f xml:space="preserve"> IFERROR(AVERAGE(Table1[[#This Row],[ROA 2013-2012]:[ROA 2021-2020]]), "x")</f>
        <v>3.7038041625616018E-2</v>
      </c>
      <c r="BK426" s="3">
        <f>IFERROR(AVERAGE(Table1[[#This Row],[ROA 2012]:[ROA 2021]]), "x")</f>
        <v>0.20325660945606341</v>
      </c>
      <c r="BN426" s="1">
        <f>SUM(Table1[[#This Row],[B/M Rank]:[ROA Rank]])</f>
        <v>0</v>
      </c>
    </row>
    <row r="427" spans="1:66" x14ac:dyDescent="0.25">
      <c r="A427" s="1" t="s">
        <v>231</v>
      </c>
      <c r="B427" s="1" t="s">
        <v>232</v>
      </c>
      <c r="C427" s="1" t="s">
        <v>233</v>
      </c>
      <c r="D427" s="1" t="s">
        <v>101</v>
      </c>
      <c r="E427" s="1" t="s">
        <v>102</v>
      </c>
      <c r="F427" s="1">
        <v>137460</v>
      </c>
      <c r="G427" s="19"/>
      <c r="H427" s="19"/>
      <c r="I427" s="19"/>
      <c r="J427" s="19"/>
      <c r="K427" s="1"/>
      <c r="L427" s="19"/>
      <c r="M427" s="1">
        <v>2012</v>
      </c>
      <c r="N427" s="15">
        <v>3661.8</v>
      </c>
      <c r="O427" s="15">
        <v>3762.2</v>
      </c>
      <c r="P427" s="15">
        <v>4387.7</v>
      </c>
      <c r="Q427" s="15">
        <v>4434.3</v>
      </c>
      <c r="R427" s="15">
        <v>4445.5</v>
      </c>
      <c r="S427" s="15">
        <v>4147.5</v>
      </c>
      <c r="T427" s="15">
        <v>5076.8</v>
      </c>
      <c r="U427" s="15">
        <v>10327.1</v>
      </c>
      <c r="V427" s="15">
        <v>9708.6</v>
      </c>
      <c r="W427" s="15">
        <v>11641.5</v>
      </c>
      <c r="X427" s="15">
        <v>12179.1</v>
      </c>
      <c r="Z427" s="3">
        <f xml:space="preserve"> IFERROR(AVEDEV(Table1[[#This Row],[GP 2012]:[GP 2021]]) / Table1[[#This Row],[Avg GP]], "x")</f>
        <v>0.42859740554933184</v>
      </c>
      <c r="AA427" s="2">
        <f xml:space="preserve"> IFERROR(AVERAGE(Table1[[#This Row],[GP 2012]:[GP 2021]]), "x")</f>
        <v>6159.3</v>
      </c>
      <c r="AB427" s="11">
        <f>Table1[Equity]/Table1[Market Capital]</f>
        <v>0.29189655172413792</v>
      </c>
      <c r="AC427" s="15">
        <v>13720.4</v>
      </c>
      <c r="AD427" s="15">
        <v>14708.2</v>
      </c>
      <c r="AE427" s="15">
        <v>16332.2</v>
      </c>
      <c r="AF427" s="15">
        <v>16867.2</v>
      </c>
      <c r="AG427" s="15">
        <v>18367.3</v>
      </c>
      <c r="AH427" s="15">
        <v>17033.400000000001</v>
      </c>
      <c r="AI427" s="15">
        <v>81516.600000000006</v>
      </c>
      <c r="AJ427" s="15">
        <v>77214.600000000006</v>
      </c>
      <c r="AK427" s="15">
        <v>72224.3</v>
      </c>
      <c r="AL427" s="15">
        <v>71698.2</v>
      </c>
      <c r="AM427" s="15">
        <v>74813.100000000006</v>
      </c>
      <c r="AN427" s="15">
        <v>40124.1</v>
      </c>
      <c r="AO427" s="3">
        <f xml:space="preserve"> IFERROR(Table1[[#This Row],[GP 2012]]/Table1[[#This Row],[Total Assets 2012]], "x")</f>
        <v>0.26688726276201863</v>
      </c>
      <c r="AP427" s="3">
        <f xml:space="preserve"> IFERROR(Table1[[#This Row],[GP 2013]]/Table1[[#This Row],[Total Assets 2013]], "x")</f>
        <v>0.25578928760827291</v>
      </c>
      <c r="AQ427" s="3">
        <f xml:space="preserve"> IFERROR(Table1[[#This Row],[GP 2014]]/Table1[[#This Row],[Total Assets 2014]], "x")</f>
        <v>0.26865333512937628</v>
      </c>
      <c r="AR427" s="3">
        <f xml:space="preserve"> IFERROR(Table1[[#This Row],[GP 2015]]/Table1[[#This Row],[Total Assets 2015]], "x")</f>
        <v>0.26289484917472966</v>
      </c>
      <c r="AS427" s="3">
        <f xml:space="preserve"> IFERROR(Table1[[#This Row],[GP 2016]]/Table1[[#This Row],[Total Assets 2016]], "x")</f>
        <v>0.24203339630756834</v>
      </c>
      <c r="AT427" s="3">
        <f xml:space="preserve"> IFERROR(Table1[[#This Row],[GP 2017]]/Table1[[#This Row],[Total Assets 2017]], "x")</f>
        <v>0.24349219768220084</v>
      </c>
      <c r="AU427" s="3">
        <f xml:space="preserve"> IFERROR(Table1[[#This Row],[GP 2018]]/Table1[[#This Row],[Total Assets 2018]], "x")</f>
        <v>6.2279339422890552E-2</v>
      </c>
      <c r="AV427" s="3">
        <f xml:space="preserve"> IFERROR(Table1[[#This Row],[GP 2019]]/Table1[[#This Row],[Total Assets 2019]], "x")</f>
        <v>0.1337454315634608</v>
      </c>
      <c r="AW427" s="3">
        <f xml:space="preserve"> IFERROR(Table1[[#This Row],[GP 2020]]/Table1[[#This Row],[Total Assets 2020]], "x")</f>
        <v>0.1344229019872813</v>
      </c>
      <c r="AX427" s="3">
        <f xml:space="preserve"> IFERROR(Table1[[#This Row],[GP 2021]]/Table1[[#This Row],[Total Assets 2021]], "x")</f>
        <v>0.16236809292283488</v>
      </c>
      <c r="AY427" s="3">
        <f xml:space="preserve"> IFERROR(Table1[[#This Row],[GP TTM]]/Table1[[#This Row],[Total Assets TTM]], "x")</f>
        <v>0.16279368185518311</v>
      </c>
      <c r="BA427" s="3">
        <f xml:space="preserve"> IFERROR(ABS(Table1[[#This Row],[ROA 2013]]-Table1[[#This Row],[ROA 2012]]), "x")</f>
        <v>1.1097975153745721E-2</v>
      </c>
      <c r="BB427" s="3">
        <f xml:space="preserve"> IFERROR(ABS(Table1[[#This Row],[ROA 2014]]-Table1[[#This Row],[ROA 2013]]), "x")</f>
        <v>1.2864047521103372E-2</v>
      </c>
      <c r="BC427" s="3">
        <f xml:space="preserve"> IFERROR(ABS(Table1[[#This Row],[ROA 2015]]-Table1[[#This Row],[ROA 2014]]), "x")</f>
        <v>5.7584859546466194E-3</v>
      </c>
      <c r="BD427" s="3">
        <f xml:space="preserve"> IFERROR(ABS(Table1[[#This Row],[ROA 2016]]-Table1[[#This Row],[ROA 2015]]), "x")</f>
        <v>2.0861452867161318E-2</v>
      </c>
      <c r="BE427" s="3">
        <f xml:space="preserve"> IFERROR(ABS(Table1[[#This Row],[ROA 2017]]-Table1[[#This Row],[ROA 2016]]), "x")</f>
        <v>1.4588013746325013E-3</v>
      </c>
      <c r="BF427" s="3">
        <f xml:space="preserve"> IFERROR(ABS(Table1[[#This Row],[ROA 2018]]-Table1[[#This Row],[ROA 2017]]), "x")</f>
        <v>0.1812128582593103</v>
      </c>
      <c r="BG427" s="3">
        <f xml:space="preserve"> IFERROR(ABS(Table1[[#This Row],[ROA 2019]]-Table1[[#This Row],[ROA 2018]]), "x")</f>
        <v>7.1466092140570259E-2</v>
      </c>
      <c r="BH427" s="3">
        <f xml:space="preserve"> IFERROR(ABS(Table1[[#This Row],[ROA 2020]]-Table1[[#This Row],[ROA 2019]]), "x")</f>
        <v>6.7747042382049205E-4</v>
      </c>
      <c r="BI427" s="3">
        <f xml:space="preserve"> IFERROR(ABS(Table1[[#This Row],[ROA 2021]]-Table1[[#This Row],[ROA 2020]]), "x")</f>
        <v>2.7945190935553588E-2</v>
      </c>
      <c r="BJ427" s="3">
        <f xml:space="preserve"> IFERROR(AVERAGE(Table1[[#This Row],[ROA 2013-2012]:[ROA 2021-2020]]), "x")</f>
        <v>3.7038041625616018E-2</v>
      </c>
      <c r="BK427" s="3">
        <f>IFERROR(AVERAGE(Table1[[#This Row],[ROA 2012]:[ROA 2021]]), "x")</f>
        <v>0.20325660945606341</v>
      </c>
      <c r="BN427" s="1">
        <f>SUM(Table1[[#This Row],[B/M Rank]:[ROA Rank]])</f>
        <v>0</v>
      </c>
    </row>
    <row r="428" spans="1:66" x14ac:dyDescent="0.25">
      <c r="A428" s="1" t="s">
        <v>234</v>
      </c>
      <c r="B428" s="1" t="s">
        <v>232</v>
      </c>
      <c r="C428" s="1" t="s">
        <v>233</v>
      </c>
      <c r="D428" s="1" t="s">
        <v>101</v>
      </c>
      <c r="E428" s="1" t="s">
        <v>102</v>
      </c>
      <c r="F428" s="1">
        <v>139570</v>
      </c>
      <c r="G428" s="19"/>
      <c r="H428" s="19"/>
      <c r="I428" s="19"/>
      <c r="J428" s="19"/>
      <c r="K428" s="1"/>
      <c r="L428" s="19"/>
      <c r="M428" s="1">
        <v>2012</v>
      </c>
      <c r="N428" s="15">
        <v>3661.8</v>
      </c>
      <c r="O428" s="15">
        <v>3762.2</v>
      </c>
      <c r="P428" s="15">
        <v>4387.7</v>
      </c>
      <c r="Q428" s="15">
        <v>4434.3</v>
      </c>
      <c r="R428" s="15">
        <v>4445.5</v>
      </c>
      <c r="S428" s="15">
        <v>4147.5</v>
      </c>
      <c r="T428" s="15">
        <v>5076.8</v>
      </c>
      <c r="U428" s="15">
        <v>10327.1</v>
      </c>
      <c r="V428" s="15">
        <v>9708.6</v>
      </c>
      <c r="W428" s="15">
        <v>11641.5</v>
      </c>
      <c r="X428" s="15">
        <v>12179.1</v>
      </c>
      <c r="Z428" s="3">
        <f xml:space="preserve"> IFERROR(AVEDEV(Table1[[#This Row],[GP 2012]:[GP 2021]]) / Table1[[#This Row],[Avg GP]], "x")</f>
        <v>0.42859740554933184</v>
      </c>
      <c r="AA428" s="2">
        <f xml:space="preserve"> IFERROR(AVERAGE(Table1[[#This Row],[GP 2012]:[GP 2021]]), "x")</f>
        <v>6159.3</v>
      </c>
      <c r="AB428" s="11">
        <f>Table1[Equity]/Table1[Market Capital]</f>
        <v>0.2874836999355162</v>
      </c>
      <c r="AC428" s="15">
        <v>13720.4</v>
      </c>
      <c r="AD428" s="15">
        <v>14708.2</v>
      </c>
      <c r="AE428" s="15">
        <v>16332.2</v>
      </c>
      <c r="AF428" s="15">
        <v>16867.2</v>
      </c>
      <c r="AG428" s="15">
        <v>18367.3</v>
      </c>
      <c r="AH428" s="15">
        <v>17033.400000000001</v>
      </c>
      <c r="AI428" s="15">
        <v>81516.600000000006</v>
      </c>
      <c r="AJ428" s="15">
        <v>77214.600000000006</v>
      </c>
      <c r="AK428" s="15">
        <v>72224.3</v>
      </c>
      <c r="AL428" s="15">
        <v>71698.2</v>
      </c>
      <c r="AM428" s="15">
        <v>74813.100000000006</v>
      </c>
      <c r="AN428" s="15">
        <v>40124.1</v>
      </c>
      <c r="AO428" s="3">
        <f xml:space="preserve"> IFERROR(Table1[[#This Row],[GP 2012]]/Table1[[#This Row],[Total Assets 2012]], "x")</f>
        <v>0.26688726276201863</v>
      </c>
      <c r="AP428" s="3">
        <f xml:space="preserve"> IFERROR(Table1[[#This Row],[GP 2013]]/Table1[[#This Row],[Total Assets 2013]], "x")</f>
        <v>0.25578928760827291</v>
      </c>
      <c r="AQ428" s="3">
        <f xml:space="preserve"> IFERROR(Table1[[#This Row],[GP 2014]]/Table1[[#This Row],[Total Assets 2014]], "x")</f>
        <v>0.26865333512937628</v>
      </c>
      <c r="AR428" s="3">
        <f xml:space="preserve"> IFERROR(Table1[[#This Row],[GP 2015]]/Table1[[#This Row],[Total Assets 2015]], "x")</f>
        <v>0.26289484917472966</v>
      </c>
      <c r="AS428" s="3">
        <f xml:space="preserve"> IFERROR(Table1[[#This Row],[GP 2016]]/Table1[[#This Row],[Total Assets 2016]], "x")</f>
        <v>0.24203339630756834</v>
      </c>
      <c r="AT428" s="3">
        <f xml:space="preserve"> IFERROR(Table1[[#This Row],[GP 2017]]/Table1[[#This Row],[Total Assets 2017]], "x")</f>
        <v>0.24349219768220084</v>
      </c>
      <c r="AU428" s="3">
        <f xml:space="preserve"> IFERROR(Table1[[#This Row],[GP 2018]]/Table1[[#This Row],[Total Assets 2018]], "x")</f>
        <v>6.2279339422890552E-2</v>
      </c>
      <c r="AV428" s="3">
        <f xml:space="preserve"> IFERROR(Table1[[#This Row],[GP 2019]]/Table1[[#This Row],[Total Assets 2019]], "x")</f>
        <v>0.1337454315634608</v>
      </c>
      <c r="AW428" s="3">
        <f xml:space="preserve"> IFERROR(Table1[[#This Row],[GP 2020]]/Table1[[#This Row],[Total Assets 2020]], "x")</f>
        <v>0.1344229019872813</v>
      </c>
      <c r="AX428" s="3">
        <f xml:space="preserve"> IFERROR(Table1[[#This Row],[GP 2021]]/Table1[[#This Row],[Total Assets 2021]], "x")</f>
        <v>0.16236809292283488</v>
      </c>
      <c r="AY428" s="3">
        <f xml:space="preserve"> IFERROR(Table1[[#This Row],[GP TTM]]/Table1[[#This Row],[Total Assets TTM]], "x")</f>
        <v>0.16279368185518311</v>
      </c>
      <c r="BA428" s="3">
        <f xml:space="preserve"> IFERROR(ABS(Table1[[#This Row],[ROA 2013]]-Table1[[#This Row],[ROA 2012]]), "x")</f>
        <v>1.1097975153745721E-2</v>
      </c>
      <c r="BB428" s="3">
        <f xml:space="preserve"> IFERROR(ABS(Table1[[#This Row],[ROA 2014]]-Table1[[#This Row],[ROA 2013]]), "x")</f>
        <v>1.2864047521103372E-2</v>
      </c>
      <c r="BC428" s="3">
        <f xml:space="preserve"> IFERROR(ABS(Table1[[#This Row],[ROA 2015]]-Table1[[#This Row],[ROA 2014]]), "x")</f>
        <v>5.7584859546466194E-3</v>
      </c>
      <c r="BD428" s="3">
        <f xml:space="preserve"> IFERROR(ABS(Table1[[#This Row],[ROA 2016]]-Table1[[#This Row],[ROA 2015]]), "x")</f>
        <v>2.0861452867161318E-2</v>
      </c>
      <c r="BE428" s="3">
        <f xml:space="preserve"> IFERROR(ABS(Table1[[#This Row],[ROA 2017]]-Table1[[#This Row],[ROA 2016]]), "x")</f>
        <v>1.4588013746325013E-3</v>
      </c>
      <c r="BF428" s="3">
        <f xml:space="preserve"> IFERROR(ABS(Table1[[#This Row],[ROA 2018]]-Table1[[#This Row],[ROA 2017]]), "x")</f>
        <v>0.1812128582593103</v>
      </c>
      <c r="BG428" s="3">
        <f xml:space="preserve"> IFERROR(ABS(Table1[[#This Row],[ROA 2019]]-Table1[[#This Row],[ROA 2018]]), "x")</f>
        <v>7.1466092140570259E-2</v>
      </c>
      <c r="BH428" s="3">
        <f xml:space="preserve"> IFERROR(ABS(Table1[[#This Row],[ROA 2020]]-Table1[[#This Row],[ROA 2019]]), "x")</f>
        <v>6.7747042382049205E-4</v>
      </c>
      <c r="BI428" s="3">
        <f xml:space="preserve"> IFERROR(ABS(Table1[[#This Row],[ROA 2021]]-Table1[[#This Row],[ROA 2020]]), "x")</f>
        <v>2.7945190935553588E-2</v>
      </c>
      <c r="BJ428" s="3">
        <f xml:space="preserve"> IFERROR(AVERAGE(Table1[[#This Row],[ROA 2013-2012]:[ROA 2021-2020]]), "x")</f>
        <v>3.7038041625616018E-2</v>
      </c>
      <c r="BK428" s="3">
        <f>IFERROR(AVERAGE(Table1[[#This Row],[ROA 2012]:[ROA 2021]]), "x")</f>
        <v>0.20325660945606341</v>
      </c>
      <c r="BN428" s="1">
        <f>SUM(Table1[[#This Row],[B/M Rank]:[ROA Rank]])</f>
        <v>0</v>
      </c>
    </row>
    <row r="429" spans="1:66" x14ac:dyDescent="0.25">
      <c r="A429" s="1" t="s">
        <v>259</v>
      </c>
      <c r="B429" s="1" t="s">
        <v>260</v>
      </c>
      <c r="C429" s="1" t="s">
        <v>138</v>
      </c>
      <c r="D429" s="1" t="s">
        <v>139</v>
      </c>
      <c r="E429" s="1" t="s">
        <v>102</v>
      </c>
      <c r="F429" s="1">
        <v>198960</v>
      </c>
      <c r="G429" s="19"/>
      <c r="H429" s="19"/>
      <c r="I429" s="19"/>
      <c r="J429" s="19"/>
      <c r="K429" s="1"/>
      <c r="L429" s="19"/>
      <c r="M429" s="1">
        <v>2012</v>
      </c>
      <c r="O429" s="15">
        <v>7147.7</v>
      </c>
      <c r="P429" s="15">
        <v>6491.5</v>
      </c>
      <c r="Q429" s="15">
        <v>11861.5</v>
      </c>
      <c r="R429" s="15">
        <v>11285.8</v>
      </c>
      <c r="S429" s="15">
        <v>13462.8</v>
      </c>
      <c r="T429" s="15">
        <v>15498.7</v>
      </c>
      <c r="U429" s="15">
        <v>22103.200000000001</v>
      </c>
      <c r="V429" s="15">
        <v>22615.4</v>
      </c>
      <c r="W429" s="15">
        <v>20072.599999999999</v>
      </c>
      <c r="X429" s="15">
        <v>26786.2</v>
      </c>
      <c r="Z429" s="3">
        <f xml:space="preserve"> IFERROR(AVEDEV(Table1[[#This Row],[GP 2012]:[GP 2021]]) / Table1[[#This Row],[Avg GP]], "x")</f>
        <v>0.34123815340951641</v>
      </c>
      <c r="AA429" s="2">
        <f xml:space="preserve"> IFERROR(AVERAGE(Table1[[#This Row],[GP 2012]:[GP 2021]]), "x")</f>
        <v>14504.355555555558</v>
      </c>
      <c r="AB429" s="11">
        <f>Table1[Equity]/Table1[Market Capital]</f>
        <v>0.53181443506232406</v>
      </c>
      <c r="AD429" s="15">
        <v>52086.1</v>
      </c>
      <c r="AE429" s="15">
        <v>51941.4</v>
      </c>
      <c r="AF429" s="15">
        <v>75118.100000000006</v>
      </c>
      <c r="AG429" s="15">
        <v>79358.600000000006</v>
      </c>
      <c r="AH429" s="15">
        <v>103028.4</v>
      </c>
      <c r="AI429" s="15">
        <v>101861.6</v>
      </c>
      <c r="AJ429" s="15">
        <v>128776.6</v>
      </c>
      <c r="AK429" s="15">
        <v>140246.70000000001</v>
      </c>
      <c r="AL429" s="15">
        <v>153926.20000000001</v>
      </c>
      <c r="AM429" s="15">
        <v>178495.1</v>
      </c>
      <c r="AN429" s="15">
        <v>105809.8</v>
      </c>
      <c r="AO429" s="3" t="str">
        <f xml:space="preserve"> IFERROR(Table1[[#This Row],[GP 2012]]/Table1[[#This Row],[Total Assets 2012]], "x")</f>
        <v>x</v>
      </c>
      <c r="AP429" s="3">
        <f xml:space="preserve"> IFERROR(Table1[[#This Row],[GP 2013]]/Table1[[#This Row],[Total Assets 2013]], "x")</f>
        <v>0.13722855041940171</v>
      </c>
      <c r="AQ429" s="3">
        <f xml:space="preserve"> IFERROR(Table1[[#This Row],[GP 2014]]/Table1[[#This Row],[Total Assets 2014]], "x")</f>
        <v>0.12497737835329814</v>
      </c>
      <c r="AR429" s="3">
        <f xml:space="preserve"> IFERROR(Table1[[#This Row],[GP 2015]]/Table1[[#This Row],[Total Assets 2015]], "x")</f>
        <v>0.15790468608764066</v>
      </c>
      <c r="AS429" s="3">
        <f xml:space="preserve"> IFERROR(Table1[[#This Row],[GP 2016]]/Table1[[#This Row],[Total Assets 2016]], "x")</f>
        <v>0.14221269024403149</v>
      </c>
      <c r="AT429" s="3">
        <f xml:space="preserve"> IFERROR(Table1[[#This Row],[GP 2017]]/Table1[[#This Row],[Total Assets 2017]], "x")</f>
        <v>0.13067076650709902</v>
      </c>
      <c r="AU429" s="3">
        <f xml:space="preserve"> IFERROR(Table1[[#This Row],[GP 2018]]/Table1[[#This Row],[Total Assets 2018]], "x")</f>
        <v>0.15215449197734965</v>
      </c>
      <c r="AV429" s="3">
        <f xml:space="preserve"> IFERROR(Table1[[#This Row],[GP 2019]]/Table1[[#This Row],[Total Assets 2019]], "x")</f>
        <v>0.17163987867360994</v>
      </c>
      <c r="AW429" s="3">
        <f xml:space="preserve"> IFERROR(Table1[[#This Row],[GP 2020]]/Table1[[#This Row],[Total Assets 2020]], "x")</f>
        <v>0.16125441810752053</v>
      </c>
      <c r="AX429" s="3">
        <f xml:space="preserve"> IFERROR(Table1[[#This Row],[GP 2021]]/Table1[[#This Row],[Total Assets 2021]], "x")</f>
        <v>0.13040405077238312</v>
      </c>
      <c r="AY429" s="3">
        <f xml:space="preserve"> IFERROR(Table1[[#This Row],[GP TTM]]/Table1[[#This Row],[Total Assets TTM]], "x")</f>
        <v>0.15006686458059634</v>
      </c>
      <c r="BA429" s="3" t="str">
        <f xml:space="preserve"> IFERROR(ABS(Table1[[#This Row],[ROA 2013]]-Table1[[#This Row],[ROA 2012]]), "x")</f>
        <v>x</v>
      </c>
      <c r="BB429" s="3">
        <f xml:space="preserve"> IFERROR(ABS(Table1[[#This Row],[ROA 2014]]-Table1[[#This Row],[ROA 2013]]), "x")</f>
        <v>1.2251172066103572E-2</v>
      </c>
      <c r="BC429" s="3">
        <f xml:space="preserve"> IFERROR(ABS(Table1[[#This Row],[ROA 2015]]-Table1[[#This Row],[ROA 2014]]), "x")</f>
        <v>3.292730773434252E-2</v>
      </c>
      <c r="BD429" s="3">
        <f xml:space="preserve"> IFERROR(ABS(Table1[[#This Row],[ROA 2016]]-Table1[[#This Row],[ROA 2015]]), "x")</f>
        <v>1.5691995843609169E-2</v>
      </c>
      <c r="BE429" s="3">
        <f xml:space="preserve"> IFERROR(ABS(Table1[[#This Row],[ROA 2017]]-Table1[[#This Row],[ROA 2016]]), "x")</f>
        <v>1.1541923736932469E-2</v>
      </c>
      <c r="BF429" s="3">
        <f xml:space="preserve"> IFERROR(ABS(Table1[[#This Row],[ROA 2018]]-Table1[[#This Row],[ROA 2017]]), "x")</f>
        <v>2.1483725470250625E-2</v>
      </c>
      <c r="BG429" s="3">
        <f xml:space="preserve"> IFERROR(ABS(Table1[[#This Row],[ROA 2019]]-Table1[[#This Row],[ROA 2018]]), "x")</f>
        <v>1.9485386696260293E-2</v>
      </c>
      <c r="BH429" s="3">
        <f xml:space="preserve"> IFERROR(ABS(Table1[[#This Row],[ROA 2020]]-Table1[[#This Row],[ROA 2019]]), "x")</f>
        <v>1.0385460566089411E-2</v>
      </c>
      <c r="BI429" s="3">
        <f xml:space="preserve"> IFERROR(ABS(Table1[[#This Row],[ROA 2021]]-Table1[[#This Row],[ROA 2020]]), "x")</f>
        <v>3.0850367335137407E-2</v>
      </c>
      <c r="BJ429" s="3">
        <f xml:space="preserve"> IFERROR(AVERAGE(Table1[[#This Row],[ROA 2013-2012]:[ROA 2021-2020]]), "x")</f>
        <v>1.9327167431090683E-2</v>
      </c>
      <c r="BK429" s="3">
        <f>IFERROR(AVERAGE(Table1[[#This Row],[ROA 2012]:[ROA 2021]]), "x")</f>
        <v>0.14538299012692604</v>
      </c>
      <c r="BN429" s="1">
        <f>SUM(Table1[[#This Row],[B/M Rank]:[ROA Rank]])</f>
        <v>0</v>
      </c>
    </row>
    <row r="430" spans="1:66" x14ac:dyDescent="0.25">
      <c r="A430" s="1" t="s">
        <v>614</v>
      </c>
      <c r="B430" s="1" t="s">
        <v>615</v>
      </c>
      <c r="C430" s="1" t="s">
        <v>262</v>
      </c>
      <c r="D430" s="1" t="s">
        <v>263</v>
      </c>
      <c r="E430" s="1" t="s">
        <v>102</v>
      </c>
      <c r="F430" s="1" t="s">
        <v>616</v>
      </c>
      <c r="G430" s="19"/>
      <c r="H430" s="19"/>
      <c r="I430" s="19"/>
      <c r="J430" s="19"/>
      <c r="K430" s="1"/>
      <c r="L430" s="19"/>
      <c r="M430" s="1" t="s">
        <v>1031</v>
      </c>
      <c r="N430" s="1" t="s">
        <v>616</v>
      </c>
      <c r="O430" s="1" t="s">
        <v>616</v>
      </c>
      <c r="P430" s="1">
        <v>974.8</v>
      </c>
      <c r="Q430" s="1">
        <v>931.2</v>
      </c>
      <c r="R430" s="15">
        <v>1058.2</v>
      </c>
      <c r="S430" s="15">
        <v>1182.7</v>
      </c>
      <c r="T430" s="15">
        <v>1262.9000000000001</v>
      </c>
      <c r="U430" s="15">
        <v>1361</v>
      </c>
      <c r="V430" s="15">
        <v>1457.9</v>
      </c>
      <c r="W430" s="15">
        <v>1281.8</v>
      </c>
      <c r="X430" s="15">
        <v>1281.8</v>
      </c>
      <c r="Z430" s="3">
        <f xml:space="preserve"> IFERROR(AVEDEV(Table1[[#This Row],[GP 2012]:[GP 2021]]) / Table1[[#This Row],[Avg GP]], "x")</f>
        <v>0.12793228536880294</v>
      </c>
      <c r="AA430" s="2">
        <f xml:space="preserve"> IFERROR(AVERAGE(Table1[[#This Row],[GP 2012]:[GP 2021]]), "x")</f>
        <v>1188.8124999999998</v>
      </c>
      <c r="AB430" s="11" t="e">
        <f>Table1[Equity]/Table1[Market Capital]</f>
        <v>#VALUE!</v>
      </c>
      <c r="AC430" s="1" t="s">
        <v>616</v>
      </c>
      <c r="AD430" s="1" t="s">
        <v>616</v>
      </c>
      <c r="AE430" s="15">
        <v>4808.2</v>
      </c>
      <c r="AF430" s="15">
        <v>4773.8</v>
      </c>
      <c r="AG430" s="15">
        <v>5708.5</v>
      </c>
      <c r="AH430" s="15">
        <v>6504.7</v>
      </c>
      <c r="AI430" s="15">
        <v>6456.2</v>
      </c>
      <c r="AJ430" s="15">
        <v>6436.4</v>
      </c>
      <c r="AK430" s="15">
        <v>6479</v>
      </c>
      <c r="AL430" s="15">
        <v>6851.5</v>
      </c>
      <c r="AM430" s="15">
        <v>6851.5</v>
      </c>
      <c r="AN430" s="15">
        <v>2483</v>
      </c>
      <c r="AO430" s="3" t="str">
        <f xml:space="preserve"> IFERROR(Table1[[#This Row],[GP 2012]]/Table1[[#This Row],[Total Assets 2012]], "x")</f>
        <v>x</v>
      </c>
      <c r="AP430" s="3" t="str">
        <f xml:space="preserve"> IFERROR(Table1[[#This Row],[GP 2013]]/Table1[[#This Row],[Total Assets 2013]], "x")</f>
        <v>x</v>
      </c>
      <c r="AQ430" s="3">
        <f xml:space="preserve"> IFERROR(Table1[[#This Row],[GP 2014]]/Table1[[#This Row],[Total Assets 2014]], "x")</f>
        <v>0.20273699097375317</v>
      </c>
      <c r="AR430" s="3">
        <f xml:space="preserve"> IFERROR(Table1[[#This Row],[GP 2015]]/Table1[[#This Row],[Total Assets 2015]], "x")</f>
        <v>0.1950647283086849</v>
      </c>
      <c r="AS430" s="3">
        <f xml:space="preserve"> IFERROR(Table1[[#This Row],[GP 2016]]/Table1[[#This Row],[Total Assets 2016]], "x")</f>
        <v>0.18537268984847158</v>
      </c>
      <c r="AT430" s="3">
        <f xml:space="preserve"> IFERROR(Table1[[#This Row],[GP 2017]]/Table1[[#This Row],[Total Assets 2017]], "x")</f>
        <v>0.1818223745906806</v>
      </c>
      <c r="AU430" s="3">
        <f xml:space="preserve"> IFERROR(Table1[[#This Row],[GP 2018]]/Table1[[#This Row],[Total Assets 2018]], "x")</f>
        <v>0.19561042099067566</v>
      </c>
      <c r="AV430" s="3">
        <f xml:space="preserve"> IFERROR(Table1[[#This Row],[GP 2019]]/Table1[[#This Row],[Total Assets 2019]], "x")</f>
        <v>0.2114536076067367</v>
      </c>
      <c r="AW430" s="3">
        <f xml:space="preserve"> IFERROR(Table1[[#This Row],[GP 2020]]/Table1[[#This Row],[Total Assets 2020]], "x")</f>
        <v>0.22501929310078717</v>
      </c>
      <c r="AX430" s="3">
        <f xml:space="preserve"> IFERROR(Table1[[#This Row],[GP 2021]]/Table1[[#This Row],[Total Assets 2021]], "x")</f>
        <v>0.18708312048456541</v>
      </c>
      <c r="AY430" s="3">
        <f xml:space="preserve"> IFERROR(Table1[[#This Row],[GP TTM]]/Table1[[#This Row],[Total Assets TTM]], "x")</f>
        <v>0.18708312048456541</v>
      </c>
      <c r="BA430" s="3" t="str">
        <f xml:space="preserve"> IFERROR(ABS(Table1[[#This Row],[ROA 2013]]-Table1[[#This Row],[ROA 2012]]), "x")</f>
        <v>x</v>
      </c>
      <c r="BB430" s="3" t="str">
        <f xml:space="preserve"> IFERROR(ABS(Table1[[#This Row],[ROA 2014]]-Table1[[#This Row],[ROA 2013]]), "x")</f>
        <v>x</v>
      </c>
      <c r="BC430" s="3">
        <f xml:space="preserve"> IFERROR(ABS(Table1[[#This Row],[ROA 2015]]-Table1[[#This Row],[ROA 2014]]), "x")</f>
        <v>7.6722626650682635E-3</v>
      </c>
      <c r="BD430" s="3">
        <f xml:space="preserve"> IFERROR(ABS(Table1[[#This Row],[ROA 2016]]-Table1[[#This Row],[ROA 2015]]), "x")</f>
        <v>9.6920384602133258E-3</v>
      </c>
      <c r="BE430" s="3">
        <f xml:space="preserve"> IFERROR(ABS(Table1[[#This Row],[ROA 2017]]-Table1[[#This Row],[ROA 2016]]), "x")</f>
        <v>3.5503152577909813E-3</v>
      </c>
      <c r="BF430" s="3">
        <f xml:space="preserve"> IFERROR(ABS(Table1[[#This Row],[ROA 2018]]-Table1[[#This Row],[ROA 2017]]), "x")</f>
        <v>1.3788046399995063E-2</v>
      </c>
      <c r="BG430" s="3">
        <f xml:space="preserve"> IFERROR(ABS(Table1[[#This Row],[ROA 2019]]-Table1[[#This Row],[ROA 2018]]), "x")</f>
        <v>1.5843186616061045E-2</v>
      </c>
      <c r="BH430" s="3">
        <f xml:space="preserve"> IFERROR(ABS(Table1[[#This Row],[ROA 2020]]-Table1[[#This Row],[ROA 2019]]), "x")</f>
        <v>1.3565685494050461E-2</v>
      </c>
      <c r="BI430" s="3">
        <f xml:space="preserve"> IFERROR(ABS(Table1[[#This Row],[ROA 2021]]-Table1[[#This Row],[ROA 2020]]), "x")</f>
        <v>3.7936172616221758E-2</v>
      </c>
      <c r="BJ430" s="3">
        <f xml:space="preserve"> IFERROR(AVERAGE(Table1[[#This Row],[ROA 2013-2012]:[ROA 2021-2020]]), "x")</f>
        <v>1.4578243929914414E-2</v>
      </c>
      <c r="BK430" s="3">
        <f>IFERROR(AVERAGE(Table1[[#This Row],[ROA 2012]:[ROA 2021]]), "x")</f>
        <v>0.19802040323804443</v>
      </c>
      <c r="BN430" s="1">
        <f>SUM(Table1[[#This Row],[B/M Rank]:[ROA Rank]])</f>
        <v>0</v>
      </c>
    </row>
    <row r="431" spans="1:66" x14ac:dyDescent="0.25">
      <c r="A431" s="1" t="s">
        <v>617</v>
      </c>
      <c r="B431" s="1" t="s">
        <v>618</v>
      </c>
      <c r="C431" s="1" t="s">
        <v>321</v>
      </c>
      <c r="D431" s="1" t="s">
        <v>300</v>
      </c>
      <c r="E431" s="1" t="s">
        <v>102</v>
      </c>
      <c r="G431" s="19"/>
      <c r="H431" s="19"/>
      <c r="I431" s="19"/>
      <c r="J431" s="19"/>
      <c r="K431" s="1"/>
      <c r="L431" s="19"/>
      <c r="M431" s="1">
        <v>2013</v>
      </c>
      <c r="Q431" s="15">
        <v>8167</v>
      </c>
      <c r="R431" s="15">
        <v>7731</v>
      </c>
      <c r="S431" s="15">
        <v>8220</v>
      </c>
      <c r="T431" s="15">
        <v>8246</v>
      </c>
      <c r="U431" s="15">
        <v>8162</v>
      </c>
      <c r="V431" s="15">
        <v>6892</v>
      </c>
      <c r="W431" s="15">
        <v>6544</v>
      </c>
      <c r="X431" s="15">
        <v>6399</v>
      </c>
      <c r="Z431" s="3">
        <f xml:space="preserve"> IFERROR(AVEDEV(Table1[[#This Row],[GP 2012]:[GP 2021]]) / Table1[[#This Row],[Avg GP]], "x")</f>
        <v>7.3448511386319457E-2</v>
      </c>
      <c r="AA431" s="2">
        <f xml:space="preserve"> IFERROR(AVERAGE(Table1[[#This Row],[GP 2012]:[GP 2021]]), "x")</f>
        <v>7708.8571428571431</v>
      </c>
      <c r="AB431" s="11" t="e">
        <f>Table1[Equity]/Table1[Market Capital]</f>
        <v>#DIV/0!</v>
      </c>
      <c r="AF431" s="15">
        <v>54813</v>
      </c>
      <c r="AG431" s="15">
        <v>56504</v>
      </c>
      <c r="AH431" s="15">
        <v>57972</v>
      </c>
      <c r="AI431" s="15">
        <v>46890</v>
      </c>
      <c r="AJ431" s="15">
        <v>46814</v>
      </c>
      <c r="AK431" s="15">
        <v>49874</v>
      </c>
      <c r="AL431" s="15">
        <v>48464</v>
      </c>
      <c r="AM431" s="1" t="s">
        <v>1035</v>
      </c>
      <c r="AN431" s="15">
        <v>8824</v>
      </c>
      <c r="AO431" s="3" t="str">
        <f xml:space="preserve"> IFERROR(Table1[[#This Row],[GP 2012]]/Table1[[#This Row],[Total Assets 2012]], "x")</f>
        <v>x</v>
      </c>
      <c r="AP431" s="3" t="str">
        <f xml:space="preserve"> IFERROR(Table1[[#This Row],[GP 2013]]/Table1[[#This Row],[Total Assets 2013]], "x")</f>
        <v>x</v>
      </c>
      <c r="AQ431" s="3" t="str">
        <f xml:space="preserve"> IFERROR(Table1[[#This Row],[GP 2014]]/Table1[[#This Row],[Total Assets 2014]], "x")</f>
        <v>x</v>
      </c>
      <c r="AR431" s="3">
        <f xml:space="preserve"> IFERROR(Table1[[#This Row],[GP 2015]]/Table1[[#This Row],[Total Assets 2015]], "x")</f>
        <v>0.14899750059292505</v>
      </c>
      <c r="AS431" s="3">
        <f xml:space="preserve"> IFERROR(Table1[[#This Row],[GP 2016]]/Table1[[#This Row],[Total Assets 2016]], "x")</f>
        <v>0.1368221718816367</v>
      </c>
      <c r="AT431" s="3">
        <f xml:space="preserve"> IFERROR(Table1[[#This Row],[GP 2017]]/Table1[[#This Row],[Total Assets 2017]], "x")</f>
        <v>0.14179258952597806</v>
      </c>
      <c r="AU431" s="3">
        <f xml:space="preserve"> IFERROR(Table1[[#This Row],[GP 2018]]/Table1[[#This Row],[Total Assets 2018]], "x")</f>
        <v>0.17585839198123268</v>
      </c>
      <c r="AV431" s="3">
        <f xml:space="preserve"> IFERROR(Table1[[#This Row],[GP 2019]]/Table1[[#This Row],[Total Assets 2019]], "x")</f>
        <v>0.17434955355235612</v>
      </c>
      <c r="AW431" s="3">
        <f xml:space="preserve"> IFERROR(Table1[[#This Row],[GP 2020]]/Table1[[#This Row],[Total Assets 2020]], "x")</f>
        <v>0.13818823435056343</v>
      </c>
      <c r="AX431" s="3">
        <f xml:space="preserve"> IFERROR(Table1[[#This Row],[GP 2021]]/Table1[[#This Row],[Total Assets 2021]], "x")</f>
        <v>0.13502806206668869</v>
      </c>
      <c r="AY431" s="3" t="str">
        <f xml:space="preserve"> IFERROR(Table1[[#This Row],[GP TTM]]/Table1[[#This Row],[Total Assets TTM]], "x")</f>
        <v>x</v>
      </c>
      <c r="BA431" s="3" t="str">
        <f xml:space="preserve"> IFERROR(ABS(Table1[[#This Row],[ROA 2013]]-Table1[[#This Row],[ROA 2012]]), "x")</f>
        <v>x</v>
      </c>
      <c r="BB431" s="3" t="str">
        <f xml:space="preserve"> IFERROR(ABS(Table1[[#This Row],[ROA 2014]]-Table1[[#This Row],[ROA 2013]]), "x")</f>
        <v>x</v>
      </c>
      <c r="BC431" s="3" t="str">
        <f xml:space="preserve"> IFERROR(ABS(Table1[[#This Row],[ROA 2015]]-Table1[[#This Row],[ROA 2014]]), "x")</f>
        <v>x</v>
      </c>
      <c r="BD431" s="3">
        <f xml:space="preserve"> IFERROR(ABS(Table1[[#This Row],[ROA 2016]]-Table1[[#This Row],[ROA 2015]]), "x")</f>
        <v>1.2175328711288347E-2</v>
      </c>
      <c r="BE431" s="3">
        <f xml:space="preserve"> IFERROR(ABS(Table1[[#This Row],[ROA 2017]]-Table1[[#This Row],[ROA 2016]]), "x")</f>
        <v>4.9704176443413628E-3</v>
      </c>
      <c r="BF431" s="3">
        <f xml:space="preserve"> IFERROR(ABS(Table1[[#This Row],[ROA 2018]]-Table1[[#This Row],[ROA 2017]]), "x")</f>
        <v>3.4065802455254618E-2</v>
      </c>
      <c r="BG431" s="3">
        <f xml:space="preserve"> IFERROR(ABS(Table1[[#This Row],[ROA 2019]]-Table1[[#This Row],[ROA 2018]]), "x")</f>
        <v>1.5088384288765577E-3</v>
      </c>
      <c r="BH431" s="3">
        <f xml:space="preserve"> IFERROR(ABS(Table1[[#This Row],[ROA 2020]]-Table1[[#This Row],[ROA 2019]]), "x")</f>
        <v>3.6161319201792691E-2</v>
      </c>
      <c r="BI431" s="3">
        <f xml:space="preserve"> IFERROR(ABS(Table1[[#This Row],[ROA 2021]]-Table1[[#This Row],[ROA 2020]]), "x")</f>
        <v>3.1601722838747459E-3</v>
      </c>
      <c r="BJ431" s="3">
        <f xml:space="preserve"> IFERROR(AVERAGE(Table1[[#This Row],[ROA 2013-2012]:[ROA 2021-2020]]), "x")</f>
        <v>1.534031312090472E-2</v>
      </c>
      <c r="BK431" s="3">
        <f>IFERROR(AVERAGE(Table1[[#This Row],[ROA 2012]:[ROA 2021]]), "x")</f>
        <v>0.15014807199305438</v>
      </c>
      <c r="BN431" s="1">
        <f>SUM(Table1[[#This Row],[B/M Rank]:[ROA Rank]])</f>
        <v>0</v>
      </c>
    </row>
    <row r="432" spans="1:66" x14ac:dyDescent="0.25">
      <c r="A432" s="1" t="s">
        <v>619</v>
      </c>
      <c r="B432" s="1" t="s">
        <v>620</v>
      </c>
      <c r="E432" s="1" t="s">
        <v>102</v>
      </c>
      <c r="G432" s="19"/>
      <c r="H432" s="19"/>
      <c r="I432" s="19"/>
      <c r="J432" s="19"/>
      <c r="K432" s="1"/>
      <c r="L432" s="19"/>
      <c r="M432" s="1">
        <v>2012</v>
      </c>
      <c r="N432" s="1">
        <v>683.4</v>
      </c>
      <c r="O432" s="1">
        <v>694.5</v>
      </c>
      <c r="P432" s="1">
        <v>768.4</v>
      </c>
      <c r="Q432" s="1">
        <v>843</v>
      </c>
      <c r="R432" s="1">
        <v>951.6</v>
      </c>
      <c r="S432" s="15">
        <v>1027.3</v>
      </c>
      <c r="T432" s="15">
        <v>1117.8</v>
      </c>
      <c r="U432" s="15">
        <v>1183.5999999999999</v>
      </c>
      <c r="V432" s="15">
        <v>1145.8</v>
      </c>
      <c r="W432" s="15">
        <v>1324.3</v>
      </c>
      <c r="X432" s="15">
        <v>1427.3</v>
      </c>
      <c r="Z432" s="3">
        <f xml:space="preserve"> IFERROR(AVEDEV(Table1[[#This Row],[GP 2012]:[GP 2021]]) / Table1[[#This Row],[Avg GP]], "x")</f>
        <v>0.1907553620748072</v>
      </c>
      <c r="AA432" s="2">
        <f xml:space="preserve"> IFERROR(AVERAGE(Table1[[#This Row],[GP 2012]:[GP 2021]]), "x")</f>
        <v>973.96999999999991</v>
      </c>
      <c r="AB432" s="11" t="e">
        <f>Table1[Equity]/Table1[Market Capital]</f>
        <v>#DIV/0!</v>
      </c>
      <c r="AC432" s="15">
        <v>2759.1</v>
      </c>
      <c r="AD432" s="15">
        <v>2751.2</v>
      </c>
      <c r="AE432" s="15">
        <v>3039.8</v>
      </c>
      <c r="AF432" s="15">
        <v>3349.1</v>
      </c>
      <c r="AG432" s="15">
        <v>3643</v>
      </c>
      <c r="AH432" s="15">
        <v>4129.5</v>
      </c>
      <c r="AI432" s="15">
        <v>4746.2</v>
      </c>
      <c r="AJ432" s="15">
        <v>5230.8999999999996</v>
      </c>
      <c r="AK432" s="15">
        <v>5411.4</v>
      </c>
      <c r="AL432" s="15">
        <v>5769.1</v>
      </c>
      <c r="AM432" s="1" t="s">
        <v>1035</v>
      </c>
      <c r="AN432" s="15">
        <v>1802.6</v>
      </c>
      <c r="AO432" s="3">
        <f xml:space="preserve"> IFERROR(Table1[[#This Row],[GP 2012]]/Table1[[#This Row],[Total Assets 2012]], "x")</f>
        <v>0.24768946395563771</v>
      </c>
      <c r="AP432" s="3">
        <f xml:space="preserve"> IFERROR(Table1[[#This Row],[GP 2013]]/Table1[[#This Row],[Total Assets 2013]], "x")</f>
        <v>0.25243530095958128</v>
      </c>
      <c r="AQ432" s="3">
        <f xml:space="preserve"> IFERROR(Table1[[#This Row],[GP 2014]]/Table1[[#This Row],[Total Assets 2014]], "x")</f>
        <v>0.2527797881439568</v>
      </c>
      <c r="AR432" s="3">
        <f xml:space="preserve"> IFERROR(Table1[[#This Row],[GP 2015]]/Table1[[#This Row],[Total Assets 2015]], "x")</f>
        <v>0.25170941446955897</v>
      </c>
      <c r="AS432" s="3">
        <f xml:space="preserve"> IFERROR(Table1[[#This Row],[GP 2016]]/Table1[[#This Row],[Total Assets 2016]], "x")</f>
        <v>0.26121328575349989</v>
      </c>
      <c r="AT432" s="3">
        <f xml:space="preserve"> IFERROR(Table1[[#This Row],[GP 2017]]/Table1[[#This Row],[Total Assets 2017]], "x")</f>
        <v>0.24877103765589054</v>
      </c>
      <c r="AU432" s="3">
        <f xml:space="preserve"> IFERROR(Table1[[#This Row],[GP 2018]]/Table1[[#This Row],[Total Assets 2018]], "x")</f>
        <v>0.23551472757153091</v>
      </c>
      <c r="AV432" s="3">
        <f xml:space="preserve"> IFERROR(Table1[[#This Row],[GP 2019]]/Table1[[#This Row],[Total Assets 2019]], "x")</f>
        <v>0.22627081381788985</v>
      </c>
      <c r="AW432" s="3">
        <f xml:space="preserve"> IFERROR(Table1[[#This Row],[GP 2020]]/Table1[[#This Row],[Total Assets 2020]], "x")</f>
        <v>0.21173818235576747</v>
      </c>
      <c r="AX432" s="3">
        <f xml:space="preserve"> IFERROR(Table1[[#This Row],[GP 2021]]/Table1[[#This Row],[Total Assets 2021]], "x")</f>
        <v>0.22955053647882684</v>
      </c>
      <c r="AY432" s="3" t="str">
        <f xml:space="preserve"> IFERROR(Table1[[#This Row],[GP TTM]]/Table1[[#This Row],[Total Assets TTM]], "x")</f>
        <v>x</v>
      </c>
      <c r="BA432" s="3">
        <f xml:space="preserve"> IFERROR(ABS(Table1[[#This Row],[ROA 2013]]-Table1[[#This Row],[ROA 2012]]), "x")</f>
        <v>4.7458370039435704E-3</v>
      </c>
      <c r="BB432" s="3">
        <f xml:space="preserve"> IFERROR(ABS(Table1[[#This Row],[ROA 2014]]-Table1[[#This Row],[ROA 2013]]), "x")</f>
        <v>3.4448718437551928E-4</v>
      </c>
      <c r="BC432" s="3">
        <f xml:space="preserve"> IFERROR(ABS(Table1[[#This Row],[ROA 2015]]-Table1[[#This Row],[ROA 2014]]), "x")</f>
        <v>1.0703736743978287E-3</v>
      </c>
      <c r="BD432" s="3">
        <f xml:space="preserve"> IFERROR(ABS(Table1[[#This Row],[ROA 2016]]-Table1[[#This Row],[ROA 2015]]), "x")</f>
        <v>9.5038712839409234E-3</v>
      </c>
      <c r="BE432" s="3">
        <f xml:space="preserve"> IFERROR(ABS(Table1[[#This Row],[ROA 2017]]-Table1[[#This Row],[ROA 2016]]), "x")</f>
        <v>1.2442248097609354E-2</v>
      </c>
      <c r="BF432" s="3">
        <f xml:space="preserve"> IFERROR(ABS(Table1[[#This Row],[ROA 2018]]-Table1[[#This Row],[ROA 2017]]), "x")</f>
        <v>1.3256310084359624E-2</v>
      </c>
      <c r="BG432" s="3">
        <f xml:space="preserve"> IFERROR(ABS(Table1[[#This Row],[ROA 2019]]-Table1[[#This Row],[ROA 2018]]), "x")</f>
        <v>9.2439137536410587E-3</v>
      </c>
      <c r="BH432" s="3">
        <f xml:space="preserve"> IFERROR(ABS(Table1[[#This Row],[ROA 2020]]-Table1[[#This Row],[ROA 2019]]), "x")</f>
        <v>1.4532631462122386E-2</v>
      </c>
      <c r="BI432" s="3">
        <f xml:space="preserve"> IFERROR(ABS(Table1[[#This Row],[ROA 2021]]-Table1[[#This Row],[ROA 2020]]), "x")</f>
        <v>1.7812354123059371E-2</v>
      </c>
      <c r="BJ432" s="3">
        <f xml:space="preserve"> IFERROR(AVERAGE(Table1[[#This Row],[ROA 2013-2012]:[ROA 2021-2020]]), "x")</f>
        <v>9.216891851938849E-3</v>
      </c>
      <c r="BK432" s="3">
        <f>IFERROR(AVERAGE(Table1[[#This Row],[ROA 2012]:[ROA 2021]]), "x")</f>
        <v>0.24176725511621405</v>
      </c>
      <c r="BN432" s="1">
        <f>SUM(Table1[[#This Row],[B/M Rank]:[ROA Rank]])</f>
        <v>0</v>
      </c>
    </row>
    <row r="433" spans="1:66" x14ac:dyDescent="0.25">
      <c r="A433" s="1" t="s">
        <v>621</v>
      </c>
      <c r="B433" s="1" t="s">
        <v>622</v>
      </c>
      <c r="E433" s="1" t="s">
        <v>102</v>
      </c>
      <c r="G433" s="19"/>
      <c r="H433" s="19"/>
      <c r="I433" s="19"/>
      <c r="J433" s="19"/>
      <c r="K433" s="1"/>
      <c r="L433" s="19"/>
      <c r="M433" s="1">
        <v>2012</v>
      </c>
      <c r="N433" s="15">
        <v>3273</v>
      </c>
      <c r="O433" s="15">
        <v>3224</v>
      </c>
      <c r="P433" s="15">
        <v>3416</v>
      </c>
      <c r="Q433" s="15">
        <v>3731</v>
      </c>
      <c r="R433" s="15">
        <v>3786</v>
      </c>
      <c r="S433" s="15">
        <v>3846</v>
      </c>
      <c r="T433" s="15">
        <v>3683</v>
      </c>
      <c r="U433" s="15">
        <v>3574</v>
      </c>
      <c r="V433" s="15">
        <v>2899</v>
      </c>
      <c r="W433" s="15">
        <v>3448</v>
      </c>
      <c r="X433" s="15">
        <v>3362</v>
      </c>
      <c r="Z433" s="3">
        <f xml:space="preserve"> IFERROR(AVEDEV(Table1[[#This Row],[GP 2012]:[GP 2021]]) / Table1[[#This Row],[Avg GP]], "x")</f>
        <v>6.7660550458715593E-2</v>
      </c>
      <c r="AA433" s="2">
        <f xml:space="preserve"> IFERROR(AVERAGE(Table1[[#This Row],[GP 2012]:[GP 2021]]), "x")</f>
        <v>3488</v>
      </c>
      <c r="AB433" s="11" t="e">
        <f>Table1[Equity]/Table1[Market Capital]</f>
        <v>#DIV/0!</v>
      </c>
      <c r="AC433" s="15">
        <v>8463</v>
      </c>
      <c r="AD433" s="15">
        <v>8387</v>
      </c>
      <c r="AE433" s="15">
        <v>11617</v>
      </c>
      <c r="AF433" s="15">
        <v>12480</v>
      </c>
      <c r="AG433" s="15">
        <v>11564</v>
      </c>
      <c r="AH433" s="15">
        <v>11537</v>
      </c>
      <c r="AI433" s="15">
        <v>12362</v>
      </c>
      <c r="AJ433" s="15">
        <v>12870</v>
      </c>
      <c r="AK433" s="15">
        <v>13509</v>
      </c>
      <c r="AL433" s="15">
        <v>14364</v>
      </c>
      <c r="AM433" s="15">
        <v>14354</v>
      </c>
      <c r="AN433" s="15">
        <v>3659</v>
      </c>
      <c r="AO433" s="3">
        <f xml:space="preserve"> IFERROR(Table1[[#This Row],[GP 2012]]/Table1[[#This Row],[Total Assets 2012]], "x")</f>
        <v>0.3867422899680964</v>
      </c>
      <c r="AP433" s="3">
        <f xml:space="preserve"> IFERROR(Table1[[#This Row],[GP 2013]]/Table1[[#This Row],[Total Assets 2013]], "x")</f>
        <v>0.3844044354357935</v>
      </c>
      <c r="AQ433" s="3">
        <f xml:space="preserve"> IFERROR(Table1[[#This Row],[GP 2014]]/Table1[[#This Row],[Total Assets 2014]], "x")</f>
        <v>0.29405182060773005</v>
      </c>
      <c r="AR433" s="3">
        <f xml:space="preserve"> IFERROR(Table1[[#This Row],[GP 2015]]/Table1[[#This Row],[Total Assets 2015]], "x")</f>
        <v>0.29895833333333333</v>
      </c>
      <c r="AS433" s="3">
        <f xml:space="preserve"> IFERROR(Table1[[#This Row],[GP 2016]]/Table1[[#This Row],[Total Assets 2016]], "x")</f>
        <v>0.32739536492563126</v>
      </c>
      <c r="AT433" s="3">
        <f xml:space="preserve"> IFERROR(Table1[[#This Row],[GP 2017]]/Table1[[#This Row],[Total Assets 2017]], "x")</f>
        <v>0.33336222588194503</v>
      </c>
      <c r="AU433" s="3">
        <f xml:space="preserve"> IFERROR(Table1[[#This Row],[GP 2018]]/Table1[[#This Row],[Total Assets 2018]], "x")</f>
        <v>0.29792913767998708</v>
      </c>
      <c r="AV433" s="3">
        <f xml:space="preserve"> IFERROR(Table1[[#This Row],[GP 2019]]/Table1[[#This Row],[Total Assets 2019]], "x")</f>
        <v>0.27770007770007771</v>
      </c>
      <c r="AW433" s="3">
        <f xml:space="preserve"> IFERROR(Table1[[#This Row],[GP 2020]]/Table1[[#This Row],[Total Assets 2020]], "x")</f>
        <v>0.21459767562365831</v>
      </c>
      <c r="AX433" s="3">
        <f xml:space="preserve"> IFERROR(Table1[[#This Row],[GP 2021]]/Table1[[#This Row],[Total Assets 2021]], "x")</f>
        <v>0.2400445558340295</v>
      </c>
      <c r="AY433" s="3">
        <f xml:space="preserve"> IFERROR(Table1[[#This Row],[GP TTM]]/Table1[[#This Row],[Total Assets TTM]], "x")</f>
        <v>0.2342204263619897</v>
      </c>
      <c r="BA433" s="3">
        <f xml:space="preserve"> IFERROR(ABS(Table1[[#This Row],[ROA 2013]]-Table1[[#This Row],[ROA 2012]]), "x")</f>
        <v>2.3378545323028965E-3</v>
      </c>
      <c r="BB433" s="3">
        <f xml:space="preserve"> IFERROR(ABS(Table1[[#This Row],[ROA 2014]]-Table1[[#This Row],[ROA 2013]]), "x")</f>
        <v>9.0352614828063449E-2</v>
      </c>
      <c r="BC433" s="3">
        <f xml:space="preserve"> IFERROR(ABS(Table1[[#This Row],[ROA 2015]]-Table1[[#This Row],[ROA 2014]]), "x")</f>
        <v>4.9065127256032737E-3</v>
      </c>
      <c r="BD433" s="3">
        <f xml:space="preserve"> IFERROR(ABS(Table1[[#This Row],[ROA 2016]]-Table1[[#This Row],[ROA 2015]]), "x")</f>
        <v>2.8437031592297934E-2</v>
      </c>
      <c r="BE433" s="3">
        <f xml:space="preserve"> IFERROR(ABS(Table1[[#This Row],[ROA 2017]]-Table1[[#This Row],[ROA 2016]]), "x")</f>
        <v>5.9668609563137687E-3</v>
      </c>
      <c r="BF433" s="3">
        <f xml:space="preserve"> IFERROR(ABS(Table1[[#This Row],[ROA 2018]]-Table1[[#This Row],[ROA 2017]]), "x")</f>
        <v>3.5433088201957952E-2</v>
      </c>
      <c r="BG433" s="3">
        <f xml:space="preserve"> IFERROR(ABS(Table1[[#This Row],[ROA 2019]]-Table1[[#This Row],[ROA 2018]]), "x")</f>
        <v>2.022905997990937E-2</v>
      </c>
      <c r="BH433" s="3">
        <f xml:space="preserve"> IFERROR(ABS(Table1[[#This Row],[ROA 2020]]-Table1[[#This Row],[ROA 2019]]), "x")</f>
        <v>6.31024020764194E-2</v>
      </c>
      <c r="BI433" s="3">
        <f xml:space="preserve"> IFERROR(ABS(Table1[[#This Row],[ROA 2021]]-Table1[[#This Row],[ROA 2020]]), "x")</f>
        <v>2.5446880210371198E-2</v>
      </c>
      <c r="BJ433" s="3">
        <f xml:space="preserve"> IFERROR(AVERAGE(Table1[[#This Row],[ROA 2013-2012]:[ROA 2021-2020]]), "x")</f>
        <v>3.0690256122582138E-2</v>
      </c>
      <c r="BK433" s="3">
        <f>IFERROR(AVERAGE(Table1[[#This Row],[ROA 2012]:[ROA 2021]]), "x")</f>
        <v>0.30551859169902823</v>
      </c>
      <c r="BN433" s="1">
        <f>SUM(Table1[[#This Row],[B/M Rank]:[ROA Rank]])</f>
        <v>0</v>
      </c>
    </row>
    <row r="434" spans="1:66" x14ac:dyDescent="0.25">
      <c r="A434" s="1" t="s">
        <v>623</v>
      </c>
      <c r="B434" s="1" t="s">
        <v>585</v>
      </c>
      <c r="E434" s="1" t="s">
        <v>102</v>
      </c>
      <c r="G434" s="19"/>
      <c r="H434" s="19"/>
      <c r="I434" s="19"/>
      <c r="J434" s="19"/>
      <c r="K434" s="1"/>
      <c r="L434" s="19"/>
      <c r="M434" s="1">
        <v>2012</v>
      </c>
      <c r="N434" s="15">
        <v>1167</v>
      </c>
      <c r="O434" s="15">
        <v>1147.5999999999999</v>
      </c>
      <c r="P434" s="15">
        <v>1138</v>
      </c>
      <c r="Q434" s="15">
        <v>1171.7</v>
      </c>
      <c r="R434" s="15">
        <v>1135.4000000000001</v>
      </c>
      <c r="S434" s="15">
        <v>1152.2</v>
      </c>
      <c r="T434" s="15">
        <v>1108</v>
      </c>
      <c r="U434" s="15">
        <v>1188.4000000000001</v>
      </c>
      <c r="V434" s="15">
        <v>1608.9</v>
      </c>
      <c r="W434" s="15">
        <v>1540.9</v>
      </c>
      <c r="X434" s="15">
        <v>1402.4</v>
      </c>
      <c r="Z434" s="3">
        <f xml:space="preserve"> IFERROR(AVEDEV(Table1[[#This Row],[GP 2012]:[GP 2021]]) / Table1[[#This Row],[Avg GP]], "x")</f>
        <v>0.10975473576035148</v>
      </c>
      <c r="AA434" s="2">
        <f xml:space="preserve"> IFERROR(AVERAGE(Table1[[#This Row],[GP 2012]:[GP 2021]]), "x")</f>
        <v>1235.81</v>
      </c>
      <c r="AB434" s="11" t="e">
        <f>Table1[Equity]/Table1[Market Capital]</f>
        <v>#DIV/0!</v>
      </c>
      <c r="AC434" s="15">
        <v>2100.1</v>
      </c>
      <c r="AD434" s="15">
        <v>2065</v>
      </c>
      <c r="AE434" s="15">
        <v>2234.1</v>
      </c>
      <c r="AF434" s="15">
        <v>2311.4</v>
      </c>
      <c r="AG434" s="15">
        <v>2312.3000000000002</v>
      </c>
      <c r="AH434" s="15">
        <v>2354.4</v>
      </c>
      <c r="AI434" s="15">
        <v>2410.1999999999998</v>
      </c>
      <c r="AJ434" s="15">
        <v>2570.9</v>
      </c>
      <c r="AK434" s="15">
        <v>3306</v>
      </c>
      <c r="AL434" s="15">
        <v>3178.3</v>
      </c>
      <c r="AM434" s="15">
        <v>3146.2</v>
      </c>
      <c r="AN434" s="15">
        <v>1275.2</v>
      </c>
      <c r="AO434" s="3">
        <f xml:space="preserve"> IFERROR(Table1[[#This Row],[GP 2012]]/Table1[[#This Row],[Total Assets 2012]], "x")</f>
        <v>0.55568782438931486</v>
      </c>
      <c r="AP434" s="3">
        <f xml:space="preserve"> IFERROR(Table1[[#This Row],[GP 2013]]/Table1[[#This Row],[Total Assets 2013]], "x")</f>
        <v>0.55573849878934622</v>
      </c>
      <c r="AQ434" s="3">
        <f xml:space="preserve"> IFERROR(Table1[[#This Row],[GP 2014]]/Table1[[#This Row],[Total Assets 2014]], "x")</f>
        <v>0.50937737791504412</v>
      </c>
      <c r="AR434" s="3">
        <f xml:space="preserve"> IFERROR(Table1[[#This Row],[GP 2015]]/Table1[[#This Row],[Total Assets 2015]], "x")</f>
        <v>0.5069222116466211</v>
      </c>
      <c r="AS434" s="3">
        <f xml:space="preserve"> IFERROR(Table1[[#This Row],[GP 2016]]/Table1[[#This Row],[Total Assets 2016]], "x")</f>
        <v>0.49102625091899837</v>
      </c>
      <c r="AT434" s="3">
        <f xml:space="preserve"> IFERROR(Table1[[#This Row],[GP 2017]]/Table1[[#This Row],[Total Assets 2017]], "x")</f>
        <v>0.48938158341828064</v>
      </c>
      <c r="AU434" s="3">
        <f xml:space="preserve"> IFERROR(Table1[[#This Row],[GP 2018]]/Table1[[#This Row],[Total Assets 2018]], "x")</f>
        <v>0.45971288689735296</v>
      </c>
      <c r="AV434" s="3">
        <f xml:space="preserve"> IFERROR(Table1[[#This Row],[GP 2019]]/Table1[[#This Row],[Total Assets 2019]], "x")</f>
        <v>0.46225057372904432</v>
      </c>
      <c r="AW434" s="3">
        <f xml:space="preserve"> IFERROR(Table1[[#This Row],[GP 2020]]/Table1[[#This Row],[Total Assets 2020]], "x")</f>
        <v>0.48666061705989111</v>
      </c>
      <c r="AX434" s="3">
        <f xml:space="preserve"> IFERROR(Table1[[#This Row],[GP 2021]]/Table1[[#This Row],[Total Assets 2021]], "x")</f>
        <v>0.48481892835792717</v>
      </c>
      <c r="AY434" s="3">
        <f xml:space="preserve"> IFERROR(Table1[[#This Row],[GP TTM]]/Table1[[#This Row],[Total Assets TTM]], "x")</f>
        <v>0.44574407221409962</v>
      </c>
      <c r="BA434" s="3">
        <f xml:space="preserve"> IFERROR(ABS(Table1[[#This Row],[ROA 2013]]-Table1[[#This Row],[ROA 2012]]), "x")</f>
        <v>5.0674400031369693E-5</v>
      </c>
      <c r="BB434" s="3">
        <f xml:space="preserve"> IFERROR(ABS(Table1[[#This Row],[ROA 2014]]-Table1[[#This Row],[ROA 2013]]), "x")</f>
        <v>4.6361120874302109E-2</v>
      </c>
      <c r="BC434" s="3">
        <f xml:space="preserve"> IFERROR(ABS(Table1[[#This Row],[ROA 2015]]-Table1[[#This Row],[ROA 2014]]), "x")</f>
        <v>2.4551662684230147E-3</v>
      </c>
      <c r="BD434" s="3">
        <f xml:space="preserve"> IFERROR(ABS(Table1[[#This Row],[ROA 2016]]-Table1[[#This Row],[ROA 2015]]), "x")</f>
        <v>1.5895960727622727E-2</v>
      </c>
      <c r="BE434" s="3">
        <f xml:space="preserve"> IFERROR(ABS(Table1[[#This Row],[ROA 2017]]-Table1[[#This Row],[ROA 2016]]), "x")</f>
        <v>1.6446675007177336E-3</v>
      </c>
      <c r="BF434" s="3">
        <f xml:space="preserve"> IFERROR(ABS(Table1[[#This Row],[ROA 2018]]-Table1[[#This Row],[ROA 2017]]), "x")</f>
        <v>2.9668696520927684E-2</v>
      </c>
      <c r="BG434" s="3">
        <f xml:space="preserve"> IFERROR(ABS(Table1[[#This Row],[ROA 2019]]-Table1[[#This Row],[ROA 2018]]), "x")</f>
        <v>2.5376868316913659E-3</v>
      </c>
      <c r="BH434" s="3">
        <f xml:space="preserve"> IFERROR(ABS(Table1[[#This Row],[ROA 2020]]-Table1[[#This Row],[ROA 2019]]), "x")</f>
        <v>2.4410043330846787E-2</v>
      </c>
      <c r="BI434" s="3">
        <f xml:space="preserve"> IFERROR(ABS(Table1[[#This Row],[ROA 2021]]-Table1[[#This Row],[ROA 2020]]), "x")</f>
        <v>1.8416887019639394E-3</v>
      </c>
      <c r="BJ434" s="3">
        <f xml:space="preserve"> IFERROR(AVERAGE(Table1[[#This Row],[ROA 2013-2012]:[ROA 2021-2020]]), "x")</f>
        <v>1.3873967239614081E-2</v>
      </c>
      <c r="BK434" s="3">
        <f>IFERROR(AVERAGE(Table1[[#This Row],[ROA 2012]:[ROA 2021]]), "x")</f>
        <v>0.50015767531218214</v>
      </c>
      <c r="BN434" s="1">
        <f>SUM(Table1[[#This Row],[B/M Rank]:[ROA Rank]])</f>
        <v>0</v>
      </c>
    </row>
    <row r="435" spans="1:66" x14ac:dyDescent="0.25">
      <c r="A435" s="1" t="s">
        <v>624</v>
      </c>
      <c r="B435" s="1" t="s">
        <v>371</v>
      </c>
      <c r="E435" s="1" t="s">
        <v>102</v>
      </c>
      <c r="G435" s="19"/>
      <c r="H435" s="19"/>
      <c r="I435" s="19"/>
      <c r="J435" s="19"/>
      <c r="K435" s="1"/>
      <c r="L435" s="19"/>
      <c r="M435" s="1">
        <v>2012</v>
      </c>
      <c r="N435" s="1">
        <v>660.7</v>
      </c>
      <c r="O435" s="1">
        <v>684.6</v>
      </c>
      <c r="P435" s="1">
        <v>687.4</v>
      </c>
      <c r="Q435" s="1">
        <v>785</v>
      </c>
      <c r="R435" s="1">
        <v>843</v>
      </c>
      <c r="S435" s="1">
        <v>876</v>
      </c>
      <c r="T435" s="1">
        <v>892</v>
      </c>
      <c r="U435" s="1">
        <v>882</v>
      </c>
      <c r="V435" s="1">
        <v>848</v>
      </c>
      <c r="W435" s="1">
        <v>957</v>
      </c>
      <c r="X435" s="1">
        <v>964</v>
      </c>
      <c r="Z435" s="3">
        <f xml:space="preserve"> IFERROR(AVEDEV(Table1[[#This Row],[GP 2012]:[GP 2021]]) / Table1[[#This Row],[Avg GP]], "x")</f>
        <v>0.10561750680779228</v>
      </c>
      <c r="AA435" s="2">
        <f xml:space="preserve"> IFERROR(AVERAGE(Table1[[#This Row],[GP 2012]:[GP 2021]]), "x")</f>
        <v>811.57</v>
      </c>
      <c r="AB435" s="11" t="e">
        <f>Table1[Equity]/Table1[Market Capital]</f>
        <v>#DIV/0!</v>
      </c>
      <c r="AC435" s="15">
        <v>1108.7</v>
      </c>
      <c r="AD435" s="15">
        <v>1162</v>
      </c>
      <c r="AE435" s="15">
        <v>1276.0999999999999</v>
      </c>
      <c r="AF435" s="15">
        <v>1490</v>
      </c>
      <c r="AG435" s="15">
        <v>1676</v>
      </c>
      <c r="AH435" s="15">
        <v>1751</v>
      </c>
      <c r="AI435" s="15">
        <v>1891</v>
      </c>
      <c r="AJ435" s="15">
        <v>2023</v>
      </c>
      <c r="AK435" s="15">
        <v>2120</v>
      </c>
      <c r="AL435" s="15">
        <v>2311</v>
      </c>
      <c r="AM435" s="15">
        <v>2428</v>
      </c>
      <c r="AN435" s="15">
        <v>1845</v>
      </c>
      <c r="AO435" s="3">
        <f xml:space="preserve"> IFERROR(Table1[[#This Row],[GP 2012]]/Table1[[#This Row],[Total Assets 2012]], "x")</f>
        <v>0.59592315324253631</v>
      </c>
      <c r="AP435" s="3">
        <f xml:space="preserve"> IFERROR(Table1[[#This Row],[GP 2013]]/Table1[[#This Row],[Total Assets 2013]], "x")</f>
        <v>0.58915662650602407</v>
      </c>
      <c r="AQ435" s="3">
        <f xml:space="preserve"> IFERROR(Table1[[#This Row],[GP 2014]]/Table1[[#This Row],[Total Assets 2014]], "x")</f>
        <v>0.53867251782775649</v>
      </c>
      <c r="AR435" s="3">
        <f xml:space="preserve"> IFERROR(Table1[[#This Row],[GP 2015]]/Table1[[#This Row],[Total Assets 2015]], "x")</f>
        <v>0.52684563758389258</v>
      </c>
      <c r="AS435" s="3">
        <f xml:space="preserve"> IFERROR(Table1[[#This Row],[GP 2016]]/Table1[[#This Row],[Total Assets 2016]], "x")</f>
        <v>0.50298329355608595</v>
      </c>
      <c r="AT435" s="3">
        <f xml:space="preserve"> IFERROR(Table1[[#This Row],[GP 2017]]/Table1[[#This Row],[Total Assets 2017]], "x")</f>
        <v>0.50028555111364936</v>
      </c>
      <c r="AU435" s="3">
        <f xml:space="preserve"> IFERROR(Table1[[#This Row],[GP 2018]]/Table1[[#This Row],[Total Assets 2018]], "x")</f>
        <v>0.47170809095716554</v>
      </c>
      <c r="AV435" s="3">
        <f xml:space="preserve"> IFERROR(Table1[[#This Row],[GP 2019]]/Table1[[#This Row],[Total Assets 2019]], "x")</f>
        <v>0.43598615916955019</v>
      </c>
      <c r="AW435" s="3">
        <f xml:space="preserve"> IFERROR(Table1[[#This Row],[GP 2020]]/Table1[[#This Row],[Total Assets 2020]], "x")</f>
        <v>0.4</v>
      </c>
      <c r="AX435" s="3">
        <f xml:space="preserve"> IFERROR(Table1[[#This Row],[GP 2021]]/Table1[[#This Row],[Total Assets 2021]], "x")</f>
        <v>0.41410644742535702</v>
      </c>
      <c r="AY435" s="3">
        <f xml:space="preserve"> IFERROR(Table1[[#This Row],[GP TTM]]/Table1[[#This Row],[Total Assets TTM]], "x")</f>
        <v>0.39703459637561778</v>
      </c>
      <c r="BA435" s="3">
        <f xml:space="preserve"> IFERROR(ABS(Table1[[#This Row],[ROA 2013]]-Table1[[#This Row],[ROA 2012]]), "x")</f>
        <v>6.766526736512235E-3</v>
      </c>
      <c r="BB435" s="3">
        <f xml:space="preserve"> IFERROR(ABS(Table1[[#This Row],[ROA 2014]]-Table1[[#This Row],[ROA 2013]]), "x")</f>
        <v>5.0484108678267581E-2</v>
      </c>
      <c r="BC435" s="3">
        <f xml:space="preserve"> IFERROR(ABS(Table1[[#This Row],[ROA 2015]]-Table1[[#This Row],[ROA 2014]]), "x")</f>
        <v>1.1826880243863913E-2</v>
      </c>
      <c r="BD435" s="3">
        <f xml:space="preserve"> IFERROR(ABS(Table1[[#This Row],[ROA 2016]]-Table1[[#This Row],[ROA 2015]]), "x")</f>
        <v>2.3862344027806626E-2</v>
      </c>
      <c r="BE435" s="3">
        <f xml:space="preserve"> IFERROR(ABS(Table1[[#This Row],[ROA 2017]]-Table1[[#This Row],[ROA 2016]]), "x")</f>
        <v>2.6977424424365903E-3</v>
      </c>
      <c r="BF435" s="3">
        <f xml:space="preserve"> IFERROR(ABS(Table1[[#This Row],[ROA 2018]]-Table1[[#This Row],[ROA 2017]]), "x")</f>
        <v>2.8577460156483825E-2</v>
      </c>
      <c r="BG435" s="3">
        <f xml:space="preserve"> IFERROR(ABS(Table1[[#This Row],[ROA 2019]]-Table1[[#This Row],[ROA 2018]]), "x")</f>
        <v>3.5721931787615346E-2</v>
      </c>
      <c r="BH435" s="3">
        <f xml:space="preserve"> IFERROR(ABS(Table1[[#This Row],[ROA 2020]]-Table1[[#This Row],[ROA 2019]]), "x")</f>
        <v>3.5986159169550169E-2</v>
      </c>
      <c r="BI435" s="3">
        <f xml:space="preserve"> IFERROR(ABS(Table1[[#This Row],[ROA 2021]]-Table1[[#This Row],[ROA 2020]]), "x")</f>
        <v>1.4106447425356994E-2</v>
      </c>
      <c r="BJ435" s="3">
        <f xml:space="preserve"> IFERROR(AVERAGE(Table1[[#This Row],[ROA 2013-2012]:[ROA 2021-2020]]), "x")</f>
        <v>2.3336622296432588E-2</v>
      </c>
      <c r="BK435" s="3">
        <f>IFERROR(AVERAGE(Table1[[#This Row],[ROA 2012]:[ROA 2021]]), "x")</f>
        <v>0.4975667477382017</v>
      </c>
      <c r="BN435" s="1">
        <f>SUM(Table1[[#This Row],[B/M Rank]:[ROA Rank]])</f>
        <v>0</v>
      </c>
    </row>
    <row r="436" spans="1:66" x14ac:dyDescent="0.25">
      <c r="A436" s="1" t="s">
        <v>625</v>
      </c>
      <c r="B436" s="1" t="s">
        <v>626</v>
      </c>
      <c r="E436" s="1" t="s">
        <v>102</v>
      </c>
      <c r="G436" s="19"/>
      <c r="H436" s="19"/>
      <c r="I436" s="19"/>
      <c r="J436" s="19"/>
      <c r="K436" s="1"/>
      <c r="L436" s="19"/>
      <c r="M436" s="1">
        <v>2012</v>
      </c>
      <c r="N436" s="1">
        <v>415.9</v>
      </c>
      <c r="O436" s="1">
        <v>384.6</v>
      </c>
      <c r="P436" s="1">
        <v>422.8</v>
      </c>
      <c r="Q436" s="1">
        <v>551.70000000000005</v>
      </c>
      <c r="R436" s="1">
        <v>631.79999999999995</v>
      </c>
      <c r="S436" s="1">
        <v>706.8</v>
      </c>
      <c r="T436" s="1">
        <v>803.6</v>
      </c>
      <c r="U436" s="1">
        <v>941.1</v>
      </c>
      <c r="V436" s="15">
        <v>1206.4000000000001</v>
      </c>
      <c r="W436" s="15">
        <v>1838.9</v>
      </c>
      <c r="X436" s="15">
        <v>1959.2</v>
      </c>
      <c r="Z436" s="3">
        <f xml:space="preserve"> IFERROR(AVEDEV(Table1[[#This Row],[GP 2012]:[GP 2021]]) / Table1[[#This Row],[Avg GP]], "x")</f>
        <v>0.41210587580343133</v>
      </c>
      <c r="AA436" s="2">
        <f xml:space="preserve"> IFERROR(AVERAGE(Table1[[#This Row],[GP 2012]:[GP 2021]]), "x")</f>
        <v>790.36</v>
      </c>
      <c r="AB436" s="11" t="e">
        <f>Table1[Equity]/Table1[Market Capital]</f>
        <v>#DIV/0!</v>
      </c>
      <c r="AC436" s="15">
        <v>1070.9000000000001</v>
      </c>
      <c r="AD436" s="15">
        <v>1181.3</v>
      </c>
      <c r="AE436" s="15">
        <v>1273</v>
      </c>
      <c r="AF436" s="15">
        <v>1437.2</v>
      </c>
      <c r="AG436" s="15">
        <v>1753</v>
      </c>
      <c r="AH436" s="15">
        <v>2297.6999999999998</v>
      </c>
      <c r="AI436" s="15">
        <v>2526.9</v>
      </c>
      <c r="AJ436" s="15">
        <v>2868.5</v>
      </c>
      <c r="AK436" s="15">
        <v>4484.7</v>
      </c>
      <c r="AL436" s="15">
        <v>5697.9</v>
      </c>
      <c r="AM436" s="15">
        <v>5931</v>
      </c>
      <c r="AN436" s="15">
        <v>1965.4</v>
      </c>
      <c r="AO436" s="3">
        <f xml:space="preserve"> IFERROR(Table1[[#This Row],[GP 2012]]/Table1[[#This Row],[Total Assets 2012]], "x")</f>
        <v>0.38836492669717054</v>
      </c>
      <c r="AP436" s="3">
        <f xml:space="preserve"> IFERROR(Table1[[#This Row],[GP 2013]]/Table1[[#This Row],[Total Assets 2013]], "x")</f>
        <v>0.32557352069753664</v>
      </c>
      <c r="AQ436" s="3">
        <f xml:space="preserve"> IFERROR(Table1[[#This Row],[GP 2014]]/Table1[[#This Row],[Total Assets 2014]], "x")</f>
        <v>0.33212882953652789</v>
      </c>
      <c r="AR436" s="3">
        <f xml:space="preserve"> IFERROR(Table1[[#This Row],[GP 2015]]/Table1[[#This Row],[Total Assets 2015]], "x")</f>
        <v>0.38387141664347346</v>
      </c>
      <c r="AS436" s="3">
        <f xml:space="preserve"> IFERROR(Table1[[#This Row],[GP 2016]]/Table1[[#This Row],[Total Assets 2016]], "x")</f>
        <v>0.36041072447233313</v>
      </c>
      <c r="AT436" s="3">
        <f xml:space="preserve"> IFERROR(Table1[[#This Row],[GP 2017]]/Table1[[#This Row],[Total Assets 2017]], "x")</f>
        <v>0.30761195978587286</v>
      </c>
      <c r="AU436" s="3">
        <f xml:space="preserve"> IFERROR(Table1[[#This Row],[GP 2018]]/Table1[[#This Row],[Total Assets 2018]], "x")</f>
        <v>0.31801812497526616</v>
      </c>
      <c r="AV436" s="3">
        <f xml:space="preserve"> IFERROR(Table1[[#This Row],[GP 2019]]/Table1[[#This Row],[Total Assets 2019]], "x")</f>
        <v>0.328080878507931</v>
      </c>
      <c r="AW436" s="3">
        <f xml:space="preserve"> IFERROR(Table1[[#This Row],[GP 2020]]/Table1[[#This Row],[Total Assets 2020]], "x")</f>
        <v>0.26900350079158031</v>
      </c>
      <c r="AX436" s="3">
        <f xml:space="preserve"> IFERROR(Table1[[#This Row],[GP 2021]]/Table1[[#This Row],[Total Assets 2021]], "x")</f>
        <v>0.32273293669597575</v>
      </c>
      <c r="AY436" s="3">
        <f xml:space="preserve"> IFERROR(Table1[[#This Row],[GP TTM]]/Table1[[#This Row],[Total Assets TTM]], "x")</f>
        <v>0.33033215309391334</v>
      </c>
      <c r="BA436" s="3">
        <f xml:space="preserve"> IFERROR(ABS(Table1[[#This Row],[ROA 2013]]-Table1[[#This Row],[ROA 2012]]), "x")</f>
        <v>6.2791405999633898E-2</v>
      </c>
      <c r="BB436" s="3">
        <f xml:space="preserve"> IFERROR(ABS(Table1[[#This Row],[ROA 2014]]-Table1[[#This Row],[ROA 2013]]), "x")</f>
        <v>6.5553088389912473E-3</v>
      </c>
      <c r="BC436" s="3">
        <f xml:space="preserve"> IFERROR(ABS(Table1[[#This Row],[ROA 2015]]-Table1[[#This Row],[ROA 2014]]), "x")</f>
        <v>5.174258710694557E-2</v>
      </c>
      <c r="BD436" s="3">
        <f xml:space="preserve"> IFERROR(ABS(Table1[[#This Row],[ROA 2016]]-Table1[[#This Row],[ROA 2015]]), "x")</f>
        <v>2.3460692171140329E-2</v>
      </c>
      <c r="BE436" s="3">
        <f xml:space="preserve"> IFERROR(ABS(Table1[[#This Row],[ROA 2017]]-Table1[[#This Row],[ROA 2016]]), "x")</f>
        <v>5.2798764686460276E-2</v>
      </c>
      <c r="BF436" s="3">
        <f xml:space="preserve"> IFERROR(ABS(Table1[[#This Row],[ROA 2018]]-Table1[[#This Row],[ROA 2017]]), "x")</f>
        <v>1.0406165189393302E-2</v>
      </c>
      <c r="BG436" s="3">
        <f xml:space="preserve"> IFERROR(ABS(Table1[[#This Row],[ROA 2019]]-Table1[[#This Row],[ROA 2018]]), "x")</f>
        <v>1.0062753532664837E-2</v>
      </c>
      <c r="BH436" s="3">
        <f xml:space="preserve"> IFERROR(ABS(Table1[[#This Row],[ROA 2020]]-Table1[[#This Row],[ROA 2019]]), "x")</f>
        <v>5.9077377716350687E-2</v>
      </c>
      <c r="BI436" s="3">
        <f xml:space="preserve"> IFERROR(ABS(Table1[[#This Row],[ROA 2021]]-Table1[[#This Row],[ROA 2020]]), "x")</f>
        <v>5.3729435904395439E-2</v>
      </c>
      <c r="BJ436" s="3">
        <f xml:space="preserve"> IFERROR(AVERAGE(Table1[[#This Row],[ROA 2013-2012]:[ROA 2021-2020]]), "x")</f>
        <v>3.6736054571775062E-2</v>
      </c>
      <c r="BK436" s="3">
        <f>IFERROR(AVERAGE(Table1[[#This Row],[ROA 2012]:[ROA 2021]]), "x")</f>
        <v>0.3335796818803668</v>
      </c>
      <c r="BN436" s="1">
        <f>SUM(Table1[[#This Row],[B/M Rank]:[ROA Rank]])</f>
        <v>0</v>
      </c>
    </row>
    <row r="437" spans="1:66" x14ac:dyDescent="0.25">
      <c r="A437" s="1" t="s">
        <v>627</v>
      </c>
      <c r="B437" s="1" t="s">
        <v>416</v>
      </c>
      <c r="E437" s="1" t="s">
        <v>102</v>
      </c>
      <c r="G437" s="19"/>
      <c r="H437" s="19"/>
      <c r="I437" s="19"/>
      <c r="J437" s="19"/>
      <c r="K437" s="1"/>
      <c r="L437" s="19"/>
      <c r="M437" s="1">
        <v>2012</v>
      </c>
      <c r="N437" s="1">
        <v>667.5</v>
      </c>
      <c r="O437" s="1">
        <v>728.2</v>
      </c>
      <c r="P437" s="1">
        <v>813.4</v>
      </c>
      <c r="Q437" s="15">
        <v>1001.4</v>
      </c>
      <c r="R437" s="15">
        <v>1113.9000000000001</v>
      </c>
      <c r="S437" s="15">
        <v>1258.5</v>
      </c>
      <c r="T437" s="15">
        <v>1446.3</v>
      </c>
      <c r="U437" s="15">
        <v>1518.7</v>
      </c>
      <c r="V437" s="1">
        <v>851</v>
      </c>
      <c r="W437" s="15">
        <v>1573.1</v>
      </c>
      <c r="X437" s="15">
        <v>1789.2</v>
      </c>
      <c r="Z437" s="3">
        <f xml:space="preserve"> IFERROR(AVEDEV(Table1[[#This Row],[GP 2012]:[GP 2021]]) / Table1[[#This Row],[Avg GP]], "x")</f>
        <v>0.25966095515858545</v>
      </c>
      <c r="AA437" s="2">
        <f xml:space="preserve"> IFERROR(AVERAGE(Table1[[#This Row],[GP 2012]:[GP 2021]]), "x")</f>
        <v>1097.2</v>
      </c>
      <c r="AB437" s="11" t="e">
        <f>Table1[Equity]/Table1[Market Capital]</f>
        <v>#DIV/0!</v>
      </c>
      <c r="AC437" s="15">
        <v>2173.6999999999998</v>
      </c>
      <c r="AD437" s="15">
        <v>2370.6</v>
      </c>
      <c r="AE437" s="15">
        <v>2818.1</v>
      </c>
      <c r="AF437" s="15">
        <v>3660.5</v>
      </c>
      <c r="AG437" s="15">
        <v>4028.5</v>
      </c>
      <c r="AH437" s="15">
        <v>4491</v>
      </c>
      <c r="AI437" s="15">
        <v>5193.3</v>
      </c>
      <c r="AJ437" s="15">
        <v>6249.4</v>
      </c>
      <c r="AK437" s="15">
        <v>4428.5</v>
      </c>
      <c r="AL437" s="15">
        <v>4521.2</v>
      </c>
      <c r="AM437" s="15">
        <v>4621.8</v>
      </c>
      <c r="AN437" s="15">
        <v>1820.3</v>
      </c>
      <c r="AO437" s="3">
        <f xml:space="preserve"> IFERROR(Table1[[#This Row],[GP 2012]]/Table1[[#This Row],[Total Assets 2012]], "x")</f>
        <v>0.30708009384919727</v>
      </c>
      <c r="AP437" s="3">
        <f xml:space="preserve"> IFERROR(Table1[[#This Row],[GP 2013]]/Table1[[#This Row],[Total Assets 2013]], "x")</f>
        <v>0.30717961697460561</v>
      </c>
      <c r="AQ437" s="3">
        <f xml:space="preserve"> IFERROR(Table1[[#This Row],[GP 2014]]/Table1[[#This Row],[Total Assets 2014]], "x")</f>
        <v>0.28863418615379155</v>
      </c>
      <c r="AR437" s="3">
        <f xml:space="preserve"> IFERROR(Table1[[#This Row],[GP 2015]]/Table1[[#This Row],[Total Assets 2015]], "x")</f>
        <v>0.27356918453763146</v>
      </c>
      <c r="AS437" s="3">
        <f xml:space="preserve"> IFERROR(Table1[[#This Row],[GP 2016]]/Table1[[#This Row],[Total Assets 2016]], "x")</f>
        <v>0.27650490256919452</v>
      </c>
      <c r="AT437" s="3">
        <f xml:space="preserve"> IFERROR(Table1[[#This Row],[GP 2017]]/Table1[[#This Row],[Total Assets 2017]], "x")</f>
        <v>0.28022712090848362</v>
      </c>
      <c r="AU437" s="3">
        <f xml:space="preserve"> IFERROR(Table1[[#This Row],[GP 2018]]/Table1[[#This Row],[Total Assets 2018]], "x")</f>
        <v>0.27849344347524696</v>
      </c>
      <c r="AV437" s="3">
        <f xml:space="preserve"> IFERROR(Table1[[#This Row],[GP 2019]]/Table1[[#This Row],[Total Assets 2019]], "x")</f>
        <v>0.24301532947162929</v>
      </c>
      <c r="AW437" s="3">
        <f xml:space="preserve"> IFERROR(Table1[[#This Row],[GP 2020]]/Table1[[#This Row],[Total Assets 2020]], "x")</f>
        <v>0.19216438974822175</v>
      </c>
      <c r="AX437" s="3">
        <f xml:space="preserve"> IFERROR(Table1[[#This Row],[GP 2021]]/Table1[[#This Row],[Total Assets 2021]], "x")</f>
        <v>0.34793860037158275</v>
      </c>
      <c r="AY437" s="3">
        <f xml:space="preserve"> IFERROR(Table1[[#This Row],[GP TTM]]/Table1[[#This Row],[Total Assets TTM]], "x")</f>
        <v>0.38712190055822404</v>
      </c>
      <c r="BA437" s="3">
        <f xml:space="preserve"> IFERROR(ABS(Table1[[#This Row],[ROA 2013]]-Table1[[#This Row],[ROA 2012]]), "x")</f>
        <v>9.9523125408340629E-5</v>
      </c>
      <c r="BB437" s="3">
        <f xml:space="preserve"> IFERROR(ABS(Table1[[#This Row],[ROA 2014]]-Table1[[#This Row],[ROA 2013]]), "x")</f>
        <v>1.8545430820814057E-2</v>
      </c>
      <c r="BC437" s="3">
        <f xml:space="preserve"> IFERROR(ABS(Table1[[#This Row],[ROA 2015]]-Table1[[#This Row],[ROA 2014]]), "x")</f>
        <v>1.506500161616009E-2</v>
      </c>
      <c r="BD437" s="3">
        <f xml:space="preserve"> IFERROR(ABS(Table1[[#This Row],[ROA 2016]]-Table1[[#This Row],[ROA 2015]]), "x")</f>
        <v>2.9357180315630615E-3</v>
      </c>
      <c r="BE437" s="3">
        <f xml:space="preserve"> IFERROR(ABS(Table1[[#This Row],[ROA 2017]]-Table1[[#This Row],[ROA 2016]]), "x")</f>
        <v>3.7222183392890962E-3</v>
      </c>
      <c r="BF437" s="3">
        <f xml:space="preserve"> IFERROR(ABS(Table1[[#This Row],[ROA 2018]]-Table1[[#This Row],[ROA 2017]]), "x")</f>
        <v>1.7336774332366578E-3</v>
      </c>
      <c r="BG437" s="3">
        <f xml:space="preserve"> IFERROR(ABS(Table1[[#This Row],[ROA 2019]]-Table1[[#This Row],[ROA 2018]]), "x")</f>
        <v>3.5478114003617667E-2</v>
      </c>
      <c r="BH437" s="3">
        <f xml:space="preserve"> IFERROR(ABS(Table1[[#This Row],[ROA 2020]]-Table1[[#This Row],[ROA 2019]]), "x")</f>
        <v>5.085093972340754E-2</v>
      </c>
      <c r="BI437" s="3">
        <f xml:space="preserve"> IFERROR(ABS(Table1[[#This Row],[ROA 2021]]-Table1[[#This Row],[ROA 2020]]), "x")</f>
        <v>0.155774210623361</v>
      </c>
      <c r="BJ437" s="3">
        <f xml:space="preserve"> IFERROR(AVERAGE(Table1[[#This Row],[ROA 2013-2012]:[ROA 2021-2020]]), "x")</f>
        <v>3.157831485742861E-2</v>
      </c>
      <c r="BK437" s="3">
        <f>IFERROR(AVERAGE(Table1[[#This Row],[ROA 2012]:[ROA 2021]]), "x")</f>
        <v>0.27948068680595844</v>
      </c>
      <c r="BN437" s="1">
        <f>SUM(Table1[[#This Row],[B/M Rank]:[ROA Rank]])</f>
        <v>0</v>
      </c>
    </row>
    <row r="438" spans="1:66" x14ac:dyDescent="0.25">
      <c r="A438" s="1" t="s">
        <v>628</v>
      </c>
      <c r="B438" s="1" t="s">
        <v>629</v>
      </c>
      <c r="E438" s="1" t="s">
        <v>102</v>
      </c>
      <c r="G438" s="19"/>
      <c r="H438" s="19"/>
      <c r="I438" s="19"/>
      <c r="J438" s="19"/>
      <c r="K438" s="1"/>
      <c r="L438" s="19"/>
      <c r="M438" s="1">
        <v>2012</v>
      </c>
      <c r="N438" s="15">
        <v>1231.4000000000001</v>
      </c>
      <c r="O438" s="15">
        <v>1243.2</v>
      </c>
      <c r="P438" s="15">
        <v>1224.9000000000001</v>
      </c>
      <c r="Q438" s="15">
        <v>1275.3</v>
      </c>
      <c r="R438" s="15">
        <v>1214.3</v>
      </c>
      <c r="S438" s="15">
        <v>1225.7</v>
      </c>
      <c r="T438" s="15">
        <v>1232.4000000000001</v>
      </c>
      <c r="U438" s="15">
        <v>1280</v>
      </c>
      <c r="V438" s="15">
        <v>1178.0999999999999</v>
      </c>
      <c r="W438" s="15">
        <v>1264.0999999999999</v>
      </c>
      <c r="X438" s="15">
        <v>1264.0999999999999</v>
      </c>
      <c r="Z438" s="3">
        <f xml:space="preserve"> IFERROR(AVEDEV(Table1[[#This Row],[GP 2012]:[GP 2021]]) / Table1[[#This Row],[Avg GP]], "x")</f>
        <v>1.8568402671107719E-2</v>
      </c>
      <c r="AA438" s="2">
        <f xml:space="preserve"> IFERROR(AVERAGE(Table1[[#This Row],[GP 2012]:[GP 2021]]), "x")</f>
        <v>1236.94</v>
      </c>
      <c r="AB438" s="11" t="e">
        <f>Table1[Equity]/Table1[Market Capital]</f>
        <v>#DIV/0!</v>
      </c>
      <c r="AC438" s="15">
        <v>2188</v>
      </c>
      <c r="AD438" s="15">
        <v>2151.5</v>
      </c>
      <c r="AE438" s="15">
        <v>2277.9</v>
      </c>
      <c r="AF438" s="15">
        <v>2291.1</v>
      </c>
      <c r="AG438" s="15">
        <v>2350.1999999999998</v>
      </c>
      <c r="AH438" s="15">
        <v>2253.4</v>
      </c>
      <c r="AI438" s="15">
        <v>2242.1999999999998</v>
      </c>
      <c r="AJ438" s="15">
        <v>2327</v>
      </c>
      <c r="AK438" s="15">
        <v>2140</v>
      </c>
      <c r="AL438" s="15">
        <v>2314.4</v>
      </c>
      <c r="AM438" s="15">
        <v>2314.4</v>
      </c>
      <c r="AN438" s="1">
        <v>869.1</v>
      </c>
      <c r="AO438" s="3">
        <f xml:space="preserve"> IFERROR(Table1[[#This Row],[GP 2012]]/Table1[[#This Row],[Total Assets 2012]], "x")</f>
        <v>0.56279707495429621</v>
      </c>
      <c r="AP438" s="3">
        <f xml:space="preserve"> IFERROR(Table1[[#This Row],[GP 2013]]/Table1[[#This Row],[Total Assets 2013]], "x")</f>
        <v>0.5778294213339531</v>
      </c>
      <c r="AQ438" s="3">
        <f xml:space="preserve"> IFERROR(Table1[[#This Row],[GP 2014]]/Table1[[#This Row],[Total Assets 2014]], "x")</f>
        <v>0.53773212169103124</v>
      </c>
      <c r="AR438" s="3">
        <f xml:space="preserve"> IFERROR(Table1[[#This Row],[GP 2015]]/Table1[[#This Row],[Total Assets 2015]], "x")</f>
        <v>0.55663218541312032</v>
      </c>
      <c r="AS438" s="3">
        <f xml:space="preserve"> IFERROR(Table1[[#This Row],[GP 2016]]/Table1[[#This Row],[Total Assets 2016]], "x")</f>
        <v>0.51667943153774154</v>
      </c>
      <c r="AT438" s="3">
        <f xml:space="preserve"> IFERROR(Table1[[#This Row],[GP 2017]]/Table1[[#This Row],[Total Assets 2017]], "x")</f>
        <v>0.54393361143161445</v>
      </c>
      <c r="AU438" s="3">
        <f xml:space="preserve"> IFERROR(Table1[[#This Row],[GP 2018]]/Table1[[#This Row],[Total Assets 2018]], "x")</f>
        <v>0.5496387476585497</v>
      </c>
      <c r="AV438" s="3">
        <f xml:space="preserve"> IFERROR(Table1[[#This Row],[GP 2019]]/Table1[[#This Row],[Total Assets 2019]], "x")</f>
        <v>0.55006446067898584</v>
      </c>
      <c r="AW438" s="3">
        <f xml:space="preserve"> IFERROR(Table1[[#This Row],[GP 2020]]/Table1[[#This Row],[Total Assets 2020]], "x")</f>
        <v>0.55051401869158878</v>
      </c>
      <c r="AX438" s="3">
        <f xml:space="preserve"> IFERROR(Table1[[#This Row],[GP 2021]]/Table1[[#This Row],[Total Assets 2021]], "x")</f>
        <v>0.54618907708261311</v>
      </c>
      <c r="AY438" s="3">
        <f xml:space="preserve"> IFERROR(Table1[[#This Row],[GP TTM]]/Table1[[#This Row],[Total Assets TTM]], "x")</f>
        <v>0.54618907708261311</v>
      </c>
      <c r="BA438" s="3">
        <f xml:space="preserve"> IFERROR(ABS(Table1[[#This Row],[ROA 2013]]-Table1[[#This Row],[ROA 2012]]), "x")</f>
        <v>1.5032346379656891E-2</v>
      </c>
      <c r="BB438" s="3">
        <f xml:space="preserve"> IFERROR(ABS(Table1[[#This Row],[ROA 2014]]-Table1[[#This Row],[ROA 2013]]), "x")</f>
        <v>4.0097299642921858E-2</v>
      </c>
      <c r="BC438" s="3">
        <f xml:space="preserve"> IFERROR(ABS(Table1[[#This Row],[ROA 2015]]-Table1[[#This Row],[ROA 2014]]), "x")</f>
        <v>1.8900063722089078E-2</v>
      </c>
      <c r="BD438" s="3">
        <f xml:space="preserve"> IFERROR(ABS(Table1[[#This Row],[ROA 2016]]-Table1[[#This Row],[ROA 2015]]), "x")</f>
        <v>3.9952753875378777E-2</v>
      </c>
      <c r="BE438" s="3">
        <f xml:space="preserve"> IFERROR(ABS(Table1[[#This Row],[ROA 2017]]-Table1[[#This Row],[ROA 2016]]), "x")</f>
        <v>2.725417989387291E-2</v>
      </c>
      <c r="BF438" s="3">
        <f xml:space="preserve"> IFERROR(ABS(Table1[[#This Row],[ROA 2018]]-Table1[[#This Row],[ROA 2017]]), "x")</f>
        <v>5.7051362269352479E-3</v>
      </c>
      <c r="BG438" s="3">
        <f xml:space="preserve"> IFERROR(ABS(Table1[[#This Row],[ROA 2019]]-Table1[[#This Row],[ROA 2018]]), "x")</f>
        <v>4.25713020436147E-4</v>
      </c>
      <c r="BH438" s="3">
        <f xml:space="preserve"> IFERROR(ABS(Table1[[#This Row],[ROA 2020]]-Table1[[#This Row],[ROA 2019]]), "x")</f>
        <v>4.4955801260293526E-4</v>
      </c>
      <c r="BI438" s="3">
        <f xml:space="preserve"> IFERROR(ABS(Table1[[#This Row],[ROA 2021]]-Table1[[#This Row],[ROA 2020]]), "x")</f>
        <v>4.3249416089756743E-3</v>
      </c>
      <c r="BJ438" s="3">
        <f xml:space="preserve"> IFERROR(AVERAGE(Table1[[#This Row],[ROA 2013-2012]:[ROA 2021-2020]]), "x")</f>
        <v>1.6904665820318836E-2</v>
      </c>
      <c r="BK438" s="3">
        <f>IFERROR(AVERAGE(Table1[[#This Row],[ROA 2012]:[ROA 2021]]), "x")</f>
        <v>0.54920101504734942</v>
      </c>
      <c r="BN438" s="1">
        <f>SUM(Table1[[#This Row],[B/M Rank]:[ROA Rank]])</f>
        <v>0</v>
      </c>
    </row>
    <row r="439" spans="1:66" x14ac:dyDescent="0.25">
      <c r="A439" s="1" t="s">
        <v>630</v>
      </c>
      <c r="B439" s="1" t="s">
        <v>575</v>
      </c>
      <c r="E439" s="1" t="s">
        <v>102</v>
      </c>
      <c r="G439" s="19"/>
      <c r="H439" s="19"/>
      <c r="I439" s="19"/>
      <c r="J439" s="19"/>
      <c r="K439" s="1"/>
      <c r="L439" s="19"/>
      <c r="M439" s="1">
        <v>2012</v>
      </c>
      <c r="N439" s="15">
        <v>33379</v>
      </c>
      <c r="O439" s="15">
        <v>33766</v>
      </c>
      <c r="P439" s="15">
        <v>34425</v>
      </c>
      <c r="Q439" s="15">
        <v>32536</v>
      </c>
      <c r="R439" s="15">
        <v>39576</v>
      </c>
      <c r="S439" s="15">
        <v>41702</v>
      </c>
      <c r="T439" s="15">
        <v>44387</v>
      </c>
      <c r="U439" s="15">
        <v>46232</v>
      </c>
      <c r="V439" s="15">
        <v>36795</v>
      </c>
      <c r="W439" s="15">
        <v>44519</v>
      </c>
      <c r="X439" s="15">
        <v>44202</v>
      </c>
      <c r="Z439" s="3">
        <f xml:space="preserve"> IFERROR(AVEDEV(Table1[[#This Row],[GP 2012]:[GP 2021]]) / Table1[[#This Row],[Avg GP]], "x")</f>
        <v>0.11751356124311611</v>
      </c>
      <c r="AA439" s="2">
        <f xml:space="preserve"> IFERROR(AVERAGE(Table1[[#This Row],[GP 2012]:[GP 2021]]), "x")</f>
        <v>38731.699999999997</v>
      </c>
      <c r="AB439" s="11" t="e">
        <f>Table1[Equity]/Table1[Market Capital]</f>
        <v>#DIV/0!</v>
      </c>
      <c r="AC439" s="15">
        <v>309518</v>
      </c>
      <c r="AD439" s="15">
        <v>324333</v>
      </c>
      <c r="AE439" s="15">
        <v>351209</v>
      </c>
      <c r="AF439" s="15">
        <v>381935</v>
      </c>
      <c r="AG439" s="15">
        <v>409732</v>
      </c>
      <c r="AH439" s="15">
        <v>422193</v>
      </c>
      <c r="AI439" s="15">
        <v>458156</v>
      </c>
      <c r="AJ439" s="15">
        <v>488071</v>
      </c>
      <c r="AK439" s="15">
        <v>497114</v>
      </c>
      <c r="AL439" s="15">
        <v>528609</v>
      </c>
      <c r="AM439" s="15">
        <v>543528</v>
      </c>
      <c r="AN439" s="15">
        <v>158914</v>
      </c>
      <c r="AO439" s="3">
        <f xml:space="preserve"> IFERROR(Table1[[#This Row],[GP 2012]]/Table1[[#This Row],[Total Assets 2012]], "x")</f>
        <v>0.10784187026279571</v>
      </c>
      <c r="AP439" s="3">
        <f xml:space="preserve"> IFERROR(Table1[[#This Row],[GP 2013]]/Table1[[#This Row],[Total Assets 2013]], "x")</f>
        <v>0.10410904841628819</v>
      </c>
      <c r="AQ439" s="3">
        <f xml:space="preserve"> IFERROR(Table1[[#This Row],[GP 2014]]/Table1[[#This Row],[Total Assets 2014]], "x")</f>
        <v>9.8018558749918133E-2</v>
      </c>
      <c r="AR439" s="3">
        <f xml:space="preserve"> IFERROR(Table1[[#This Row],[GP 2015]]/Table1[[#This Row],[Total Assets 2015]], "x")</f>
        <v>8.5187270085223921E-2</v>
      </c>
      <c r="AS439" s="3">
        <f xml:space="preserve"> IFERROR(Table1[[#This Row],[GP 2016]]/Table1[[#This Row],[Total Assets 2016]], "x")</f>
        <v>9.6589966124198262E-2</v>
      </c>
      <c r="AT439" s="3">
        <f xml:space="preserve"> IFERROR(Table1[[#This Row],[GP 2017]]/Table1[[#This Row],[Total Assets 2017]], "x")</f>
        <v>9.8774730987960482E-2</v>
      </c>
      <c r="AU439" s="3">
        <f xml:space="preserve"> IFERROR(Table1[[#This Row],[GP 2018]]/Table1[[#This Row],[Total Assets 2018]], "x")</f>
        <v>9.6881848104139204E-2</v>
      </c>
      <c r="AV439" s="3">
        <f xml:space="preserve"> IFERROR(Table1[[#This Row],[GP 2019]]/Table1[[#This Row],[Total Assets 2019]], "x")</f>
        <v>9.4723923363608978E-2</v>
      </c>
      <c r="AW439" s="3">
        <f xml:space="preserve"> IFERROR(Table1[[#This Row],[GP 2020]]/Table1[[#This Row],[Total Assets 2020]], "x")</f>
        <v>7.4017227436765004E-2</v>
      </c>
      <c r="AX439" s="3">
        <f xml:space="preserve"> IFERROR(Table1[[#This Row],[GP 2021]]/Table1[[#This Row],[Total Assets 2021]], "x")</f>
        <v>8.4219148746994474E-2</v>
      </c>
      <c r="AY439" s="3">
        <f xml:space="preserve"> IFERROR(Table1[[#This Row],[GP TTM]]/Table1[[#This Row],[Total Assets TTM]], "x")</f>
        <v>8.1324237205810918E-2</v>
      </c>
      <c r="BA439" s="3">
        <f xml:space="preserve"> IFERROR(ABS(Table1[[#This Row],[ROA 2013]]-Table1[[#This Row],[ROA 2012]]), "x")</f>
        <v>3.7328218465075141E-3</v>
      </c>
      <c r="BB439" s="3">
        <f xml:space="preserve"> IFERROR(ABS(Table1[[#This Row],[ROA 2014]]-Table1[[#This Row],[ROA 2013]]), "x")</f>
        <v>6.0904896663700608E-3</v>
      </c>
      <c r="BC439" s="3">
        <f xml:space="preserve"> IFERROR(ABS(Table1[[#This Row],[ROA 2015]]-Table1[[#This Row],[ROA 2014]]), "x")</f>
        <v>1.2831288664694213E-2</v>
      </c>
      <c r="BD439" s="3">
        <f xml:space="preserve"> IFERROR(ABS(Table1[[#This Row],[ROA 2016]]-Table1[[#This Row],[ROA 2015]]), "x")</f>
        <v>1.1402696038974341E-2</v>
      </c>
      <c r="BE439" s="3">
        <f xml:space="preserve"> IFERROR(ABS(Table1[[#This Row],[ROA 2017]]-Table1[[#This Row],[ROA 2016]]), "x")</f>
        <v>2.1847648637622202E-3</v>
      </c>
      <c r="BF439" s="3">
        <f xml:space="preserve"> IFERROR(ABS(Table1[[#This Row],[ROA 2018]]-Table1[[#This Row],[ROA 2017]]), "x")</f>
        <v>1.8928828838212786E-3</v>
      </c>
      <c r="BG439" s="3">
        <f xml:space="preserve"> IFERROR(ABS(Table1[[#This Row],[ROA 2019]]-Table1[[#This Row],[ROA 2018]]), "x")</f>
        <v>2.157924740530226E-3</v>
      </c>
      <c r="BH439" s="3">
        <f xml:space="preserve"> IFERROR(ABS(Table1[[#This Row],[ROA 2020]]-Table1[[#This Row],[ROA 2019]]), "x")</f>
        <v>2.0706695926843974E-2</v>
      </c>
      <c r="BI439" s="3">
        <f xml:space="preserve"> IFERROR(ABS(Table1[[#This Row],[ROA 2021]]-Table1[[#This Row],[ROA 2020]]), "x")</f>
        <v>1.020192131022947E-2</v>
      </c>
      <c r="BJ439" s="3">
        <f xml:space="preserve"> IFERROR(AVERAGE(Table1[[#This Row],[ROA 2013-2012]:[ROA 2021-2020]]), "x")</f>
        <v>7.9112762157481434E-3</v>
      </c>
      <c r="BK439" s="3">
        <f>IFERROR(AVERAGE(Table1[[#This Row],[ROA 2012]:[ROA 2021]]), "x")</f>
        <v>9.4036359227789246E-2</v>
      </c>
      <c r="BN439" s="1">
        <f>SUM(Table1[[#This Row],[B/M Rank]:[ROA Rank]])</f>
        <v>0</v>
      </c>
    </row>
    <row r="440" spans="1:66" x14ac:dyDescent="0.25">
      <c r="A440" s="1" t="s">
        <v>631</v>
      </c>
      <c r="B440" s="1" t="s">
        <v>632</v>
      </c>
      <c r="E440" s="1" t="s">
        <v>102</v>
      </c>
      <c r="G440" s="19"/>
      <c r="H440" s="19"/>
      <c r="I440" s="19"/>
      <c r="J440" s="19"/>
      <c r="K440" s="1"/>
      <c r="L440" s="19"/>
      <c r="M440" s="1">
        <v>2012</v>
      </c>
      <c r="N440" s="1">
        <v>614.20000000000005</v>
      </c>
      <c r="O440" s="1">
        <v>634.6</v>
      </c>
      <c r="P440" s="1">
        <v>655.5</v>
      </c>
      <c r="Q440" s="1">
        <v>671.3</v>
      </c>
      <c r="R440" s="1">
        <v>696.3</v>
      </c>
      <c r="S440" s="1">
        <v>706.6</v>
      </c>
      <c r="T440" s="1">
        <v>716.4</v>
      </c>
      <c r="U440" s="1">
        <v>765.1</v>
      </c>
      <c r="V440" s="1">
        <v>804.5</v>
      </c>
      <c r="W440" s="1">
        <v>844.4</v>
      </c>
      <c r="X440" s="1">
        <v>844.4</v>
      </c>
      <c r="Z440" s="3">
        <f xml:space="preserve"> IFERROR(AVEDEV(Table1[[#This Row],[GP 2012]:[GP 2021]]) / Table1[[#This Row],[Avg GP]], "x")</f>
        <v>8.069884229627651E-2</v>
      </c>
      <c r="AA440" s="2">
        <f xml:space="preserve"> IFERROR(AVERAGE(Table1[[#This Row],[GP 2012]:[GP 2021]]), "x")</f>
        <v>710.8900000000001</v>
      </c>
      <c r="AB440" s="11" t="e">
        <f>Table1[Equity]/Table1[Market Capital]</f>
        <v>#DIV/0!</v>
      </c>
      <c r="AC440" s="1">
        <v>684.2</v>
      </c>
      <c r="AD440" s="1">
        <v>703.6</v>
      </c>
      <c r="AE440" s="1">
        <v>751.3</v>
      </c>
      <c r="AF440" s="1">
        <v>641.9</v>
      </c>
      <c r="AG440" s="1">
        <v>714.2</v>
      </c>
      <c r="AH440" s="1">
        <v>749.6</v>
      </c>
      <c r="AI440" s="1">
        <v>784.4</v>
      </c>
      <c r="AJ440" s="1">
        <v>896.1</v>
      </c>
      <c r="AK440" s="1">
        <v>973.8</v>
      </c>
      <c r="AL440" s="15">
        <v>1084.7</v>
      </c>
      <c r="AM440" s="15">
        <v>1084.7</v>
      </c>
      <c r="AN440" s="1">
        <v>610</v>
      </c>
      <c r="AO440" s="3">
        <f xml:space="preserve"> IFERROR(Table1[[#This Row],[GP 2012]]/Table1[[#This Row],[Total Assets 2012]], "x")</f>
        <v>0.89769073370359542</v>
      </c>
      <c r="AP440" s="3">
        <f xml:space="preserve"> IFERROR(Table1[[#This Row],[GP 2013]]/Table1[[#This Row],[Total Assets 2013]], "x")</f>
        <v>0.90193291642978968</v>
      </c>
      <c r="AQ440" s="3">
        <f xml:space="preserve"> IFERROR(Table1[[#This Row],[GP 2014]]/Table1[[#This Row],[Total Assets 2014]], "x")</f>
        <v>0.8724876880074538</v>
      </c>
      <c r="AR440" s="3">
        <f xml:space="preserve"> IFERROR(Table1[[#This Row],[GP 2015]]/Table1[[#This Row],[Total Assets 2015]], "x")</f>
        <v>1.0458015267175573</v>
      </c>
      <c r="AS440" s="3">
        <f xml:space="preserve"> IFERROR(Table1[[#This Row],[GP 2016]]/Table1[[#This Row],[Total Assets 2016]], "x")</f>
        <v>0.9749369924390926</v>
      </c>
      <c r="AT440" s="3">
        <f xml:space="preserve"> IFERROR(Table1[[#This Row],[GP 2017]]/Table1[[#This Row],[Total Assets 2017]], "x")</f>
        <v>0.94263607257203841</v>
      </c>
      <c r="AU440" s="3">
        <f xml:space="preserve"> IFERROR(Table1[[#This Row],[GP 2018]]/Table1[[#This Row],[Total Assets 2018]], "x")</f>
        <v>0.91330953595104536</v>
      </c>
      <c r="AV440" s="3">
        <f xml:space="preserve"> IFERROR(Table1[[#This Row],[GP 2019]]/Table1[[#This Row],[Total Assets 2019]], "x")</f>
        <v>0.85381095859837075</v>
      </c>
      <c r="AW440" s="3">
        <f xml:space="preserve"> IFERROR(Table1[[#This Row],[GP 2020]]/Table1[[#This Row],[Total Assets 2020]], "x")</f>
        <v>0.82614499897309512</v>
      </c>
      <c r="AX440" s="3">
        <f xml:space="preserve"> IFERROR(Table1[[#This Row],[GP 2021]]/Table1[[#This Row],[Total Assets 2021]], "x")</f>
        <v>0.7784640914538582</v>
      </c>
      <c r="AY440" s="3">
        <f xml:space="preserve"> IFERROR(Table1[[#This Row],[GP TTM]]/Table1[[#This Row],[Total Assets TTM]], "x")</f>
        <v>0.7784640914538582</v>
      </c>
      <c r="BA440" s="3">
        <f xml:space="preserve"> IFERROR(ABS(Table1[[#This Row],[ROA 2013]]-Table1[[#This Row],[ROA 2012]]), "x")</f>
        <v>4.2421827261942546E-3</v>
      </c>
      <c r="BB440" s="3">
        <f xml:space="preserve"> IFERROR(ABS(Table1[[#This Row],[ROA 2014]]-Table1[[#This Row],[ROA 2013]]), "x")</f>
        <v>2.9445228422335878E-2</v>
      </c>
      <c r="BC440" s="3">
        <f xml:space="preserve"> IFERROR(ABS(Table1[[#This Row],[ROA 2015]]-Table1[[#This Row],[ROA 2014]]), "x")</f>
        <v>0.17331383871010353</v>
      </c>
      <c r="BD440" s="3">
        <f xml:space="preserve"> IFERROR(ABS(Table1[[#This Row],[ROA 2016]]-Table1[[#This Row],[ROA 2015]]), "x")</f>
        <v>7.086453427846473E-2</v>
      </c>
      <c r="BE440" s="3">
        <f xml:space="preserve"> IFERROR(ABS(Table1[[#This Row],[ROA 2017]]-Table1[[#This Row],[ROA 2016]]), "x")</f>
        <v>3.230091986705419E-2</v>
      </c>
      <c r="BF440" s="3">
        <f xml:space="preserve"> IFERROR(ABS(Table1[[#This Row],[ROA 2018]]-Table1[[#This Row],[ROA 2017]]), "x")</f>
        <v>2.9326536620993049E-2</v>
      </c>
      <c r="BG440" s="3">
        <f xml:space="preserve"> IFERROR(ABS(Table1[[#This Row],[ROA 2019]]-Table1[[#This Row],[ROA 2018]]), "x")</f>
        <v>5.9498577352674609E-2</v>
      </c>
      <c r="BH440" s="3">
        <f xml:space="preserve"> IFERROR(ABS(Table1[[#This Row],[ROA 2020]]-Table1[[#This Row],[ROA 2019]]), "x")</f>
        <v>2.7665959625275627E-2</v>
      </c>
      <c r="BI440" s="3">
        <f xml:space="preserve"> IFERROR(ABS(Table1[[#This Row],[ROA 2021]]-Table1[[#This Row],[ROA 2020]]), "x")</f>
        <v>4.7680907519236926E-2</v>
      </c>
      <c r="BJ440" s="3">
        <f xml:space="preserve"> IFERROR(AVERAGE(Table1[[#This Row],[ROA 2013-2012]:[ROA 2021-2020]]), "x")</f>
        <v>5.2704298346925867E-2</v>
      </c>
      <c r="BK440" s="3">
        <f>IFERROR(AVERAGE(Table1[[#This Row],[ROA 2012]:[ROA 2021]]), "x")</f>
        <v>0.90072155148458966</v>
      </c>
      <c r="BN440" s="1">
        <f>SUM(Table1[[#This Row],[B/M Rank]:[ROA Rank]])</f>
        <v>0</v>
      </c>
    </row>
    <row r="441" spans="1:66" x14ac:dyDescent="0.25">
      <c r="A441" s="1" t="s">
        <v>633</v>
      </c>
      <c r="B441" s="1" t="s">
        <v>634</v>
      </c>
      <c r="E441" s="1" t="s">
        <v>102</v>
      </c>
      <c r="G441" s="19"/>
      <c r="H441" s="19"/>
      <c r="I441" s="19"/>
      <c r="J441" s="19"/>
      <c r="K441" s="1"/>
      <c r="L441" s="19"/>
      <c r="M441" s="1">
        <v>2012</v>
      </c>
      <c r="N441" s="1" t="s">
        <v>1035</v>
      </c>
      <c r="O441" s="1" t="s">
        <v>1035</v>
      </c>
      <c r="P441" s="1" t="s">
        <v>1035</v>
      </c>
      <c r="Q441" s="1" t="s">
        <v>1035</v>
      </c>
      <c r="R441" s="1">
        <v>1</v>
      </c>
      <c r="S441" s="1">
        <v>30</v>
      </c>
      <c r="T441" s="1">
        <v>88</v>
      </c>
      <c r="U441" s="1">
        <v>100</v>
      </c>
      <c r="V441" s="1" t="s">
        <v>1035</v>
      </c>
      <c r="W441" s="1" t="s">
        <v>1035</v>
      </c>
      <c r="X441" s="1" t="s">
        <v>1035</v>
      </c>
      <c r="Z441" s="3">
        <f xml:space="preserve"> IFERROR(AVEDEV(Table1[[#This Row],[GP 2012]:[GP 2021]]) / Table1[[#This Row],[Avg GP]], "x")</f>
        <v>0.71689497716894979</v>
      </c>
      <c r="AA441" s="2">
        <f xml:space="preserve"> IFERROR(AVERAGE(Table1[[#This Row],[GP 2012]:[GP 2021]]), "x")</f>
        <v>54.75</v>
      </c>
      <c r="AB441" s="11" t="e">
        <f>Table1[Equity]/Table1[Market Capital]</f>
        <v>#DIV/0!</v>
      </c>
      <c r="AC441" s="15">
        <v>29556</v>
      </c>
      <c r="AD441" s="15">
        <v>31285</v>
      </c>
      <c r="AE441" s="15">
        <v>30157</v>
      </c>
      <c r="AF441" s="15">
        <v>27591</v>
      </c>
      <c r="AG441" s="15">
        <v>28365</v>
      </c>
      <c r="AH441" s="15">
        <v>31576</v>
      </c>
      <c r="AI441" s="15">
        <v>33708</v>
      </c>
      <c r="AJ441" s="15">
        <v>35592</v>
      </c>
      <c r="AK441" s="15">
        <v>36250</v>
      </c>
      <c r="AL441" s="15">
        <v>42533</v>
      </c>
      <c r="AM441" s="15">
        <v>46215</v>
      </c>
      <c r="AN441" s="15">
        <v>45941</v>
      </c>
      <c r="AO441" s="3" t="str">
        <f xml:space="preserve"> IFERROR(Table1[[#This Row],[GP 2012]]/Table1[[#This Row],[Total Assets 2012]], "x")</f>
        <v>x</v>
      </c>
      <c r="AP441" s="3" t="str">
        <f xml:space="preserve"> IFERROR(Table1[[#This Row],[GP 2013]]/Table1[[#This Row],[Total Assets 2013]], "x")</f>
        <v>x</v>
      </c>
      <c r="AQ441" s="3" t="str">
        <f xml:space="preserve"> IFERROR(Table1[[#This Row],[GP 2014]]/Table1[[#This Row],[Total Assets 2014]], "x")</f>
        <v>x</v>
      </c>
      <c r="AR441" s="3" t="str">
        <f xml:space="preserve"> IFERROR(Table1[[#This Row],[GP 2015]]/Table1[[#This Row],[Total Assets 2015]], "x")</f>
        <v>x</v>
      </c>
      <c r="AS441" s="3">
        <f xml:space="preserve"> IFERROR(Table1[[#This Row],[GP 2016]]/Table1[[#This Row],[Total Assets 2016]], "x")</f>
        <v>3.5254715318173806E-5</v>
      </c>
      <c r="AT441" s="3">
        <f xml:space="preserve"> IFERROR(Table1[[#This Row],[GP 2017]]/Table1[[#This Row],[Total Assets 2017]], "x")</f>
        <v>9.500886749429947E-4</v>
      </c>
      <c r="AU441" s="3">
        <f xml:space="preserve"> IFERROR(Table1[[#This Row],[GP 2018]]/Table1[[#This Row],[Total Assets 2018]], "x")</f>
        <v>2.6106562240417706E-3</v>
      </c>
      <c r="AV441" s="3">
        <f xml:space="preserve"> IFERROR(Table1[[#This Row],[GP 2019]]/Table1[[#This Row],[Total Assets 2019]], "x")</f>
        <v>2.8096201393571587E-3</v>
      </c>
      <c r="AW441" s="3" t="str">
        <f xml:space="preserve"> IFERROR(Table1[[#This Row],[GP 2020]]/Table1[[#This Row],[Total Assets 2020]], "x")</f>
        <v>x</v>
      </c>
      <c r="AX441" s="3" t="str">
        <f xml:space="preserve"> IFERROR(Table1[[#This Row],[GP 2021]]/Table1[[#This Row],[Total Assets 2021]], "x")</f>
        <v>x</v>
      </c>
      <c r="AY441" s="3" t="str">
        <f xml:space="preserve"> IFERROR(Table1[[#This Row],[GP TTM]]/Table1[[#This Row],[Total Assets TTM]], "x")</f>
        <v>x</v>
      </c>
      <c r="BA441" s="3" t="str">
        <f xml:space="preserve"> IFERROR(ABS(Table1[[#This Row],[ROA 2013]]-Table1[[#This Row],[ROA 2012]]), "x")</f>
        <v>x</v>
      </c>
      <c r="BB441" s="3" t="str">
        <f xml:space="preserve"> IFERROR(ABS(Table1[[#This Row],[ROA 2014]]-Table1[[#This Row],[ROA 2013]]), "x")</f>
        <v>x</v>
      </c>
      <c r="BC441" s="3" t="str">
        <f xml:space="preserve"> IFERROR(ABS(Table1[[#This Row],[ROA 2015]]-Table1[[#This Row],[ROA 2014]]), "x")</f>
        <v>x</v>
      </c>
      <c r="BD441" s="3" t="str">
        <f xml:space="preserve"> IFERROR(ABS(Table1[[#This Row],[ROA 2016]]-Table1[[#This Row],[ROA 2015]]), "x")</f>
        <v>x</v>
      </c>
      <c r="BE441" s="3">
        <f xml:space="preserve"> IFERROR(ABS(Table1[[#This Row],[ROA 2017]]-Table1[[#This Row],[ROA 2016]]), "x")</f>
        <v>9.1483395962482089E-4</v>
      </c>
      <c r="BF441" s="3">
        <f xml:space="preserve"> IFERROR(ABS(Table1[[#This Row],[ROA 2018]]-Table1[[#This Row],[ROA 2017]]), "x")</f>
        <v>1.6605675490987759E-3</v>
      </c>
      <c r="BG441" s="3">
        <f xml:space="preserve"> IFERROR(ABS(Table1[[#This Row],[ROA 2019]]-Table1[[#This Row],[ROA 2018]]), "x")</f>
        <v>1.9896391531538807E-4</v>
      </c>
      <c r="BH441" s="3" t="str">
        <f xml:space="preserve"> IFERROR(ABS(Table1[[#This Row],[ROA 2020]]-Table1[[#This Row],[ROA 2019]]), "x")</f>
        <v>x</v>
      </c>
      <c r="BI441" s="3" t="str">
        <f xml:space="preserve"> IFERROR(ABS(Table1[[#This Row],[ROA 2021]]-Table1[[#This Row],[ROA 2020]]), "x")</f>
        <v>x</v>
      </c>
      <c r="BJ441" s="3">
        <f xml:space="preserve"> IFERROR(AVERAGE(Table1[[#This Row],[ROA 2013-2012]:[ROA 2021-2020]]), "x")</f>
        <v>9.2478847467966164E-4</v>
      </c>
      <c r="BK441" s="3">
        <f>IFERROR(AVERAGE(Table1[[#This Row],[ROA 2012]:[ROA 2021]]), "x")</f>
        <v>1.6014049384150244E-3</v>
      </c>
      <c r="BN441" s="1">
        <f>SUM(Table1[[#This Row],[B/M Rank]:[ROA Rank]])</f>
        <v>0</v>
      </c>
    </row>
    <row r="442" spans="1:66" x14ac:dyDescent="0.25">
      <c r="A442" s="1" t="s">
        <v>635</v>
      </c>
      <c r="B442" s="1" t="s">
        <v>1049</v>
      </c>
      <c r="E442" s="1" t="s">
        <v>102</v>
      </c>
      <c r="G442" s="19"/>
      <c r="H442" s="19"/>
      <c r="I442" s="19"/>
      <c r="J442" s="19"/>
      <c r="K442" s="1"/>
      <c r="L442" s="19"/>
      <c r="M442" s="1">
        <v>2012</v>
      </c>
      <c r="N442" s="15">
        <v>14475</v>
      </c>
      <c r="O442" s="15">
        <v>14283</v>
      </c>
      <c r="P442" s="15">
        <v>15766</v>
      </c>
      <c r="Q442" s="15">
        <v>16862</v>
      </c>
      <c r="R442" s="15">
        <v>17271</v>
      </c>
      <c r="S442" s="15">
        <v>18579</v>
      </c>
      <c r="T442" s="15">
        <v>16905</v>
      </c>
      <c r="U442" s="15">
        <v>16675</v>
      </c>
      <c r="V442" s="15">
        <v>12211</v>
      </c>
      <c r="W442" s="15">
        <v>20515</v>
      </c>
      <c r="X442" s="15">
        <v>20855</v>
      </c>
      <c r="Z442" s="3">
        <f xml:space="preserve"> IFERROR(AVEDEV(Table1[[#This Row],[GP 2012]:[GP 2021]]) / Table1[[#This Row],[Avg GP]], "x")</f>
        <v>0.10617211480842841</v>
      </c>
      <c r="AA442" s="2">
        <f xml:space="preserve"> IFERROR(AVERAGE(Table1[[#This Row],[GP 2012]:[GP 2021]]), "x")</f>
        <v>16354.2</v>
      </c>
      <c r="AB442" s="11" t="e">
        <f>Table1[Equity]/Table1[Market Capital]</f>
        <v>#DIV/0!</v>
      </c>
      <c r="AC442" s="15">
        <v>131835</v>
      </c>
      <c r="AD442" s="15">
        <v>138377</v>
      </c>
      <c r="AE442" s="15">
        <v>154803</v>
      </c>
      <c r="AF442" s="15">
        <v>172174</v>
      </c>
      <c r="AG442" s="15">
        <v>188535</v>
      </c>
      <c r="AH442" s="15">
        <v>195586</v>
      </c>
      <c r="AI442" s="15">
        <v>211304</v>
      </c>
      <c r="AJ442" s="15">
        <v>228034</v>
      </c>
      <c r="AK442" s="15">
        <v>216658</v>
      </c>
      <c r="AL442" s="15">
        <v>229527</v>
      </c>
      <c r="AM442" s="15">
        <v>252483</v>
      </c>
      <c r="AN442" s="15">
        <v>90265</v>
      </c>
      <c r="AO442" s="3">
        <f xml:space="preserve"> IFERROR(Table1[[#This Row],[GP 2012]]/Table1[[#This Row],[Total Assets 2012]], "x")</f>
        <v>0.10979633632950279</v>
      </c>
      <c r="AP442" s="3">
        <f xml:space="preserve"> IFERROR(Table1[[#This Row],[GP 2013]]/Table1[[#This Row],[Total Assets 2013]], "x")</f>
        <v>0.10321802033574944</v>
      </c>
      <c r="AQ442" s="3">
        <f xml:space="preserve"> IFERROR(Table1[[#This Row],[GP 2014]]/Table1[[#This Row],[Total Assets 2014]], "x")</f>
        <v>0.1018455714682532</v>
      </c>
      <c r="AR442" s="3">
        <f xml:space="preserve"> IFERROR(Table1[[#This Row],[GP 2015]]/Table1[[#This Row],[Total Assets 2015]], "x")</f>
        <v>9.7935809123328721E-2</v>
      </c>
      <c r="AS442" s="3">
        <f xml:space="preserve"> IFERROR(Table1[[#This Row],[GP 2016]]/Table1[[#This Row],[Total Assets 2016]], "x")</f>
        <v>9.1606333041610311E-2</v>
      </c>
      <c r="AT442" s="3">
        <f xml:space="preserve"> IFERROR(Table1[[#This Row],[GP 2017]]/Table1[[#This Row],[Total Assets 2017]], "x")</f>
        <v>9.4991461556553122E-2</v>
      </c>
      <c r="AU442" s="3">
        <f xml:space="preserve"> IFERROR(Table1[[#This Row],[GP 2018]]/Table1[[#This Row],[Total Assets 2018]], "x")</f>
        <v>8.000321811229319E-2</v>
      </c>
      <c r="AV442" s="3">
        <f xml:space="preserve"> IFERROR(Table1[[#This Row],[GP 2019]]/Table1[[#This Row],[Total Assets 2019]], "x")</f>
        <v>7.3125060298025735E-2</v>
      </c>
      <c r="AW442" s="3">
        <f xml:space="preserve"> IFERROR(Table1[[#This Row],[GP 2020]]/Table1[[#This Row],[Total Assets 2020]], "x")</f>
        <v>5.6360715967100225E-2</v>
      </c>
      <c r="AX442" s="3">
        <f xml:space="preserve"> IFERROR(Table1[[#This Row],[GP 2021]]/Table1[[#This Row],[Total Assets 2021]], "x")</f>
        <v>8.9379462982568506E-2</v>
      </c>
      <c r="AY442" s="3">
        <f xml:space="preserve"> IFERROR(Table1[[#This Row],[GP TTM]]/Table1[[#This Row],[Total Assets TTM]], "x")</f>
        <v>8.2599620568513527E-2</v>
      </c>
      <c r="BA442" s="3">
        <f xml:space="preserve"> IFERROR(ABS(Table1[[#This Row],[ROA 2013]]-Table1[[#This Row],[ROA 2012]]), "x")</f>
        <v>6.5783159937533586E-3</v>
      </c>
      <c r="BB442" s="3">
        <f xml:space="preserve"> IFERROR(ABS(Table1[[#This Row],[ROA 2014]]-Table1[[#This Row],[ROA 2013]]), "x")</f>
        <v>1.3724488674962398E-3</v>
      </c>
      <c r="BC442" s="3">
        <f xml:space="preserve"> IFERROR(ABS(Table1[[#This Row],[ROA 2015]]-Table1[[#This Row],[ROA 2014]]), "x")</f>
        <v>3.9097623449244751E-3</v>
      </c>
      <c r="BD442" s="3">
        <f xml:space="preserve"> IFERROR(ABS(Table1[[#This Row],[ROA 2016]]-Table1[[#This Row],[ROA 2015]]), "x")</f>
        <v>6.3294760817184104E-3</v>
      </c>
      <c r="BE442" s="3">
        <f xml:space="preserve"> IFERROR(ABS(Table1[[#This Row],[ROA 2017]]-Table1[[#This Row],[ROA 2016]]), "x")</f>
        <v>3.3851285149428118E-3</v>
      </c>
      <c r="BF442" s="3">
        <f xml:space="preserve"> IFERROR(ABS(Table1[[#This Row],[ROA 2018]]-Table1[[#This Row],[ROA 2017]]), "x")</f>
        <v>1.4988243444259933E-2</v>
      </c>
      <c r="BG442" s="3">
        <f xml:space="preserve"> IFERROR(ABS(Table1[[#This Row],[ROA 2019]]-Table1[[#This Row],[ROA 2018]]), "x")</f>
        <v>6.8781578142674549E-3</v>
      </c>
      <c r="BH442" s="3">
        <f xml:space="preserve"> IFERROR(ABS(Table1[[#This Row],[ROA 2020]]-Table1[[#This Row],[ROA 2019]]), "x")</f>
        <v>1.676434433092551E-2</v>
      </c>
      <c r="BI442" s="3">
        <f xml:space="preserve"> IFERROR(ABS(Table1[[#This Row],[ROA 2021]]-Table1[[#This Row],[ROA 2020]]), "x")</f>
        <v>3.3018747015468281E-2</v>
      </c>
      <c r="BJ442" s="3">
        <f xml:space="preserve"> IFERROR(AVERAGE(Table1[[#This Row],[ROA 2013-2012]:[ROA 2021-2020]]), "x")</f>
        <v>1.0358291600861831E-2</v>
      </c>
      <c r="BK442" s="3">
        <f>IFERROR(AVERAGE(Table1[[#This Row],[ROA 2012]:[ROA 2021]]), "x")</f>
        <v>8.9826198921498512E-2</v>
      </c>
      <c r="BN442" s="1">
        <f>SUM(Table1[[#This Row],[B/M Rank]:[ROA Rank]])</f>
        <v>0</v>
      </c>
    </row>
    <row r="443" spans="1:66" x14ac:dyDescent="0.25">
      <c r="A443" s="1" t="s">
        <v>636</v>
      </c>
      <c r="B443" s="1" t="s">
        <v>637</v>
      </c>
      <c r="E443" s="1" t="s">
        <v>102</v>
      </c>
      <c r="G443" s="19"/>
      <c r="H443" s="19"/>
      <c r="I443" s="19"/>
      <c r="J443" s="19"/>
      <c r="K443" s="1"/>
      <c r="L443" s="19"/>
      <c r="M443" s="1">
        <v>2012</v>
      </c>
      <c r="N443" s="1">
        <v>184.7</v>
      </c>
      <c r="O443" s="1">
        <v>207.6</v>
      </c>
      <c r="P443" s="1">
        <v>224.5</v>
      </c>
      <c r="Q443" s="1">
        <v>208.9</v>
      </c>
      <c r="R443" s="1">
        <v>169.4</v>
      </c>
      <c r="S443" s="1">
        <v>123.5</v>
      </c>
      <c r="T443" s="1">
        <v>134.80000000000001</v>
      </c>
      <c r="U443" s="1">
        <v>128.80000000000001</v>
      </c>
      <c r="V443" s="1">
        <v>130.1</v>
      </c>
      <c r="W443" s="1">
        <v>80.7</v>
      </c>
      <c r="X443" s="1">
        <v>83.9</v>
      </c>
      <c r="Z443" s="3">
        <f xml:space="preserve"> IFERROR(AVEDEV(Table1[[#This Row],[GP 2012]:[GP 2021]]) / Table1[[#This Row],[Avg GP]], "x")</f>
        <v>0.24934086629001881</v>
      </c>
      <c r="AA443" s="2">
        <f xml:space="preserve"> IFERROR(AVERAGE(Table1[[#This Row],[GP 2012]:[GP 2021]]), "x")</f>
        <v>159.29999999999998</v>
      </c>
      <c r="AB443" s="11" t="e">
        <f>Table1[Equity]/Table1[Market Capital]</f>
        <v>#DIV/0!</v>
      </c>
      <c r="AC443" s="1">
        <v>682.3</v>
      </c>
      <c r="AD443" s="1">
        <v>886.5</v>
      </c>
      <c r="AE443" s="15">
        <v>1032.5999999999999</v>
      </c>
      <c r="AF443" s="1">
        <v>962.7</v>
      </c>
      <c r="AG443" s="1">
        <v>932.8</v>
      </c>
      <c r="AH443" s="1">
        <v>978.5</v>
      </c>
      <c r="AI443" s="15">
        <v>1042.3</v>
      </c>
      <c r="AJ443" s="15">
        <v>1108.4000000000001</v>
      </c>
      <c r="AK443" s="15">
        <v>1131.3</v>
      </c>
      <c r="AL443" s="15">
        <v>1104.2</v>
      </c>
      <c r="AM443" s="15">
        <v>1109.8</v>
      </c>
      <c r="AN443" s="1">
        <v>375.1</v>
      </c>
      <c r="AO443" s="3">
        <f xml:space="preserve"> IFERROR(Table1[[#This Row],[GP 2012]]/Table1[[#This Row],[Total Assets 2012]], "x")</f>
        <v>0.27070203722702624</v>
      </c>
      <c r="AP443" s="3">
        <f xml:space="preserve"> IFERROR(Table1[[#This Row],[GP 2013]]/Table1[[#This Row],[Total Assets 2013]], "x")</f>
        <v>0.2341793570219966</v>
      </c>
      <c r="AQ443" s="3">
        <f xml:space="preserve"> IFERROR(Table1[[#This Row],[GP 2014]]/Table1[[#This Row],[Total Assets 2014]], "x")</f>
        <v>0.21741235715669185</v>
      </c>
      <c r="AR443" s="3">
        <f xml:space="preserve"> IFERROR(Table1[[#This Row],[GP 2015]]/Table1[[#This Row],[Total Assets 2015]], "x")</f>
        <v>0.21699387140334475</v>
      </c>
      <c r="AS443" s="3">
        <f xml:space="preserve"> IFERROR(Table1[[#This Row],[GP 2016]]/Table1[[#This Row],[Total Assets 2016]], "x")</f>
        <v>0.18160377358490568</v>
      </c>
      <c r="AT443" s="3">
        <f xml:space="preserve"> IFERROR(Table1[[#This Row],[GP 2017]]/Table1[[#This Row],[Total Assets 2017]], "x")</f>
        <v>0.12621359223300971</v>
      </c>
      <c r="AU443" s="3">
        <f xml:space="preserve"> IFERROR(Table1[[#This Row],[GP 2018]]/Table1[[#This Row],[Total Assets 2018]], "x")</f>
        <v>0.12932936774441142</v>
      </c>
      <c r="AV443" s="3">
        <f xml:space="preserve"> IFERROR(Table1[[#This Row],[GP 2019]]/Table1[[#This Row],[Total Assets 2019]], "x")</f>
        <v>0.11620353662937567</v>
      </c>
      <c r="AW443" s="3">
        <f xml:space="preserve"> IFERROR(Table1[[#This Row],[GP 2020]]/Table1[[#This Row],[Total Assets 2020]], "x")</f>
        <v>0.11500044196941571</v>
      </c>
      <c r="AX443" s="3">
        <f xml:space="preserve"> IFERROR(Table1[[#This Row],[GP 2021]]/Table1[[#This Row],[Total Assets 2021]], "x")</f>
        <v>7.3084586125701859E-2</v>
      </c>
      <c r="AY443" s="3">
        <f xml:space="preserve"> IFERROR(Table1[[#This Row],[GP TTM]]/Table1[[#This Row],[Total Assets TTM]], "x")</f>
        <v>7.5599207064335927E-2</v>
      </c>
      <c r="BA443" s="3">
        <f xml:space="preserve"> IFERROR(ABS(Table1[[#This Row],[ROA 2013]]-Table1[[#This Row],[ROA 2012]]), "x")</f>
        <v>3.6522680205029634E-2</v>
      </c>
      <c r="BB443" s="3">
        <f xml:space="preserve"> IFERROR(ABS(Table1[[#This Row],[ROA 2014]]-Table1[[#This Row],[ROA 2013]]), "x")</f>
        <v>1.6766999865304749E-2</v>
      </c>
      <c r="BC443" s="3">
        <f xml:space="preserve"> IFERROR(ABS(Table1[[#This Row],[ROA 2015]]-Table1[[#This Row],[ROA 2014]]), "x")</f>
        <v>4.1848575334710314E-4</v>
      </c>
      <c r="BD443" s="3">
        <f xml:space="preserve"> IFERROR(ABS(Table1[[#This Row],[ROA 2016]]-Table1[[#This Row],[ROA 2015]]), "x")</f>
        <v>3.5390097818439076E-2</v>
      </c>
      <c r="BE443" s="3">
        <f xml:space="preserve"> IFERROR(ABS(Table1[[#This Row],[ROA 2017]]-Table1[[#This Row],[ROA 2016]]), "x")</f>
        <v>5.5390181351895967E-2</v>
      </c>
      <c r="BF443" s="3">
        <f xml:space="preserve"> IFERROR(ABS(Table1[[#This Row],[ROA 2018]]-Table1[[#This Row],[ROA 2017]]), "x")</f>
        <v>3.1157755114017138E-3</v>
      </c>
      <c r="BG443" s="3">
        <f xml:space="preserve"> IFERROR(ABS(Table1[[#This Row],[ROA 2019]]-Table1[[#This Row],[ROA 2018]]), "x")</f>
        <v>1.3125831115035749E-2</v>
      </c>
      <c r="BH443" s="3">
        <f xml:space="preserve"> IFERROR(ABS(Table1[[#This Row],[ROA 2020]]-Table1[[#This Row],[ROA 2019]]), "x")</f>
        <v>1.2030946599599635E-3</v>
      </c>
      <c r="BI443" s="3">
        <f xml:space="preserve"> IFERROR(ABS(Table1[[#This Row],[ROA 2021]]-Table1[[#This Row],[ROA 2020]]), "x")</f>
        <v>4.1915855843713851E-2</v>
      </c>
      <c r="BJ443" s="3">
        <f xml:space="preserve"> IFERROR(AVERAGE(Table1[[#This Row],[ROA 2013-2012]:[ROA 2021-2020]]), "x")</f>
        <v>2.2649889124903091E-2</v>
      </c>
      <c r="BK443" s="3">
        <f>IFERROR(AVERAGE(Table1[[#This Row],[ROA 2012]:[ROA 2021]]), "x")</f>
        <v>0.16807229210958793</v>
      </c>
      <c r="BN443" s="1">
        <f>SUM(Table1[[#This Row],[B/M Rank]:[ROA Rank]])</f>
        <v>0</v>
      </c>
    </row>
    <row r="444" spans="1:66" x14ac:dyDescent="0.25">
      <c r="A444" s="1" t="s">
        <v>638</v>
      </c>
      <c r="B444" s="1" t="s">
        <v>639</v>
      </c>
      <c r="E444" s="1" t="s">
        <v>102</v>
      </c>
      <c r="G444" s="19"/>
      <c r="H444" s="19"/>
      <c r="I444" s="19"/>
      <c r="J444" s="19"/>
      <c r="K444" s="1"/>
      <c r="L444" s="19"/>
      <c r="M444" s="1">
        <v>2012</v>
      </c>
      <c r="N444" s="1">
        <v>118.8</v>
      </c>
      <c r="O444" s="1">
        <v>120.3</v>
      </c>
      <c r="P444" s="1">
        <v>126.8</v>
      </c>
      <c r="Q444" s="1">
        <v>141.30000000000001</v>
      </c>
      <c r="R444" s="1">
        <v>157.6</v>
      </c>
      <c r="S444" s="1">
        <v>191.9</v>
      </c>
      <c r="T444" s="1">
        <v>198.4</v>
      </c>
      <c r="U444" s="1">
        <v>206.6</v>
      </c>
      <c r="V444" s="1">
        <v>260.89999999999998</v>
      </c>
      <c r="W444" s="1">
        <v>333.7</v>
      </c>
      <c r="X444" s="1">
        <v>351.9</v>
      </c>
      <c r="Z444" s="3">
        <f xml:space="preserve"> IFERROR(AVEDEV(Table1[[#This Row],[GP 2012]:[GP 2021]]) / Table1[[#This Row],[Avg GP]], "x")</f>
        <v>0.28373646501104349</v>
      </c>
      <c r="AA444" s="2">
        <f xml:space="preserve"> IFERROR(AVERAGE(Table1[[#This Row],[GP 2012]:[GP 2021]]), "x")</f>
        <v>185.63</v>
      </c>
      <c r="AB444" s="11" t="e">
        <f>Table1[Equity]/Table1[Market Capital]</f>
        <v>#DIV/0!</v>
      </c>
      <c r="AC444" s="1">
        <v>259.39999999999998</v>
      </c>
      <c r="AD444" s="1">
        <v>310</v>
      </c>
      <c r="AE444" s="1">
        <v>293.5</v>
      </c>
      <c r="AF444" s="1">
        <v>300.8</v>
      </c>
      <c r="AG444" s="1">
        <v>323.3</v>
      </c>
      <c r="AH444" s="1">
        <v>352.8</v>
      </c>
      <c r="AI444" s="1">
        <v>373.1</v>
      </c>
      <c r="AJ444" s="1">
        <v>397.4</v>
      </c>
      <c r="AK444" s="1">
        <v>478.4</v>
      </c>
      <c r="AL444" s="1">
        <v>831.9</v>
      </c>
      <c r="AM444" s="1">
        <v>977.5</v>
      </c>
      <c r="AN444" s="1">
        <v>365.4</v>
      </c>
      <c r="AO444" s="3">
        <f xml:space="preserve"> IFERROR(Table1[[#This Row],[GP 2012]]/Table1[[#This Row],[Total Assets 2012]], "x")</f>
        <v>0.45797995373939865</v>
      </c>
      <c r="AP444" s="3">
        <f xml:space="preserve"> IFERROR(Table1[[#This Row],[GP 2013]]/Table1[[#This Row],[Total Assets 2013]], "x")</f>
        <v>0.38806451612903226</v>
      </c>
      <c r="AQ444" s="3">
        <f xml:space="preserve"> IFERROR(Table1[[#This Row],[GP 2014]]/Table1[[#This Row],[Total Assets 2014]], "x")</f>
        <v>0.43202725724020441</v>
      </c>
      <c r="AR444" s="3">
        <f xml:space="preserve"> IFERROR(Table1[[#This Row],[GP 2015]]/Table1[[#This Row],[Total Assets 2015]], "x")</f>
        <v>0.46974734042553196</v>
      </c>
      <c r="AS444" s="3">
        <f xml:space="preserve"> IFERROR(Table1[[#This Row],[GP 2016]]/Table1[[#This Row],[Total Assets 2016]], "x")</f>
        <v>0.4874729353541602</v>
      </c>
      <c r="AT444" s="3">
        <f xml:space="preserve"> IFERROR(Table1[[#This Row],[GP 2017]]/Table1[[#This Row],[Total Assets 2017]], "x")</f>
        <v>0.54393424036281179</v>
      </c>
      <c r="AU444" s="3">
        <f xml:space="preserve"> IFERROR(Table1[[#This Row],[GP 2018]]/Table1[[#This Row],[Total Assets 2018]], "x")</f>
        <v>0.53176092200482439</v>
      </c>
      <c r="AV444" s="3">
        <f xml:space="preserve"> IFERROR(Table1[[#This Row],[GP 2019]]/Table1[[#This Row],[Total Assets 2019]], "x")</f>
        <v>0.51987921489682942</v>
      </c>
      <c r="AW444" s="3">
        <f xml:space="preserve"> IFERROR(Table1[[#This Row],[GP 2020]]/Table1[[#This Row],[Total Assets 2020]], "x")</f>
        <v>0.54535953177257523</v>
      </c>
      <c r="AX444" s="3">
        <f xml:space="preserve"> IFERROR(Table1[[#This Row],[GP 2021]]/Table1[[#This Row],[Total Assets 2021]], "x")</f>
        <v>0.40112994350282488</v>
      </c>
      <c r="AY444" s="3">
        <f xml:space="preserve"> IFERROR(Table1[[#This Row],[GP TTM]]/Table1[[#This Row],[Total Assets TTM]], "x")</f>
        <v>0.36</v>
      </c>
      <c r="BA444" s="3">
        <f xml:space="preserve"> IFERROR(ABS(Table1[[#This Row],[ROA 2013]]-Table1[[#This Row],[ROA 2012]]), "x")</f>
        <v>6.9915437610366393E-2</v>
      </c>
      <c r="BB444" s="3">
        <f xml:space="preserve"> IFERROR(ABS(Table1[[#This Row],[ROA 2014]]-Table1[[#This Row],[ROA 2013]]), "x")</f>
        <v>4.3962741111172154E-2</v>
      </c>
      <c r="BC444" s="3">
        <f xml:space="preserve"> IFERROR(ABS(Table1[[#This Row],[ROA 2015]]-Table1[[#This Row],[ROA 2014]]), "x")</f>
        <v>3.7720083185327546E-2</v>
      </c>
      <c r="BD444" s="3">
        <f xml:space="preserve"> IFERROR(ABS(Table1[[#This Row],[ROA 2016]]-Table1[[#This Row],[ROA 2015]]), "x")</f>
        <v>1.7725594928628241E-2</v>
      </c>
      <c r="BE444" s="3">
        <f xml:space="preserve"> IFERROR(ABS(Table1[[#This Row],[ROA 2017]]-Table1[[#This Row],[ROA 2016]]), "x")</f>
        <v>5.6461305008651597E-2</v>
      </c>
      <c r="BF444" s="3">
        <f xml:space="preserve"> IFERROR(ABS(Table1[[#This Row],[ROA 2018]]-Table1[[#This Row],[ROA 2017]]), "x")</f>
        <v>1.2173318357987406E-2</v>
      </c>
      <c r="BG444" s="3">
        <f xml:space="preserve"> IFERROR(ABS(Table1[[#This Row],[ROA 2019]]-Table1[[#This Row],[ROA 2018]]), "x")</f>
        <v>1.1881707107994965E-2</v>
      </c>
      <c r="BH444" s="3">
        <f xml:space="preserve"> IFERROR(ABS(Table1[[#This Row],[ROA 2020]]-Table1[[#This Row],[ROA 2019]]), "x")</f>
        <v>2.5480316875745812E-2</v>
      </c>
      <c r="BI444" s="3">
        <f xml:space="preserve"> IFERROR(ABS(Table1[[#This Row],[ROA 2021]]-Table1[[#This Row],[ROA 2020]]), "x")</f>
        <v>0.14422958826975035</v>
      </c>
      <c r="BJ444" s="3">
        <f xml:space="preserve"> IFERROR(AVERAGE(Table1[[#This Row],[ROA 2013-2012]:[ROA 2021-2020]]), "x")</f>
        <v>4.6616676939513831E-2</v>
      </c>
      <c r="BK444" s="3">
        <f>IFERROR(AVERAGE(Table1[[#This Row],[ROA 2012]:[ROA 2021]]), "x")</f>
        <v>0.47773558554281925</v>
      </c>
      <c r="BN444" s="1">
        <f>SUM(Table1[[#This Row],[B/M Rank]:[ROA Rank]])</f>
        <v>0</v>
      </c>
    </row>
    <row r="445" spans="1:66" x14ac:dyDescent="0.25">
      <c r="A445" s="1" t="s">
        <v>640</v>
      </c>
      <c r="B445" s="1" t="s">
        <v>615</v>
      </c>
      <c r="C445" s="1" t="s">
        <v>262</v>
      </c>
      <c r="D445" s="1" t="s">
        <v>263</v>
      </c>
      <c r="E445" s="1" t="s">
        <v>102</v>
      </c>
      <c r="G445" s="19"/>
      <c r="H445" s="19"/>
      <c r="I445" s="19"/>
      <c r="J445" s="19"/>
      <c r="K445" s="1"/>
      <c r="L445" s="19"/>
      <c r="M445" s="1">
        <v>2012</v>
      </c>
      <c r="P445" s="1">
        <v>974.8</v>
      </c>
      <c r="Q445" s="1">
        <v>931.2</v>
      </c>
      <c r="R445" s="15">
        <v>1058.2</v>
      </c>
      <c r="S445" s="15">
        <v>1182.7</v>
      </c>
      <c r="T445" s="15">
        <v>1262.9000000000001</v>
      </c>
      <c r="U445" s="15">
        <v>1361</v>
      </c>
      <c r="V445" s="15">
        <v>1457.9</v>
      </c>
      <c r="W445" s="15">
        <v>1281.8</v>
      </c>
      <c r="X445" s="15">
        <v>1281.8</v>
      </c>
      <c r="Z445" s="3">
        <f xml:space="preserve"> IFERROR(AVEDEV(Table1[[#This Row],[GP 2012]:[GP 2021]]) / Table1[[#This Row],[Avg GP]], "x")</f>
        <v>0.12793228536880294</v>
      </c>
      <c r="AA445" s="2">
        <f xml:space="preserve"> IFERROR(AVERAGE(Table1[[#This Row],[GP 2012]:[GP 2021]]), "x")</f>
        <v>1188.8124999999998</v>
      </c>
      <c r="AB445" s="11" t="e">
        <f>Table1[Equity]/Table1[Market Capital]</f>
        <v>#DIV/0!</v>
      </c>
      <c r="AE445" s="15">
        <v>4808.2</v>
      </c>
      <c r="AF445" s="15">
        <v>4773.8</v>
      </c>
      <c r="AG445" s="15">
        <v>5708.5</v>
      </c>
      <c r="AH445" s="15">
        <v>6504.7</v>
      </c>
      <c r="AI445" s="15">
        <v>6456.2</v>
      </c>
      <c r="AJ445" s="15">
        <v>6436.4</v>
      </c>
      <c r="AK445" s="15">
        <v>6479</v>
      </c>
      <c r="AL445" s="15">
        <v>6851.5</v>
      </c>
      <c r="AM445" s="15">
        <v>6851.5</v>
      </c>
      <c r="AN445" s="15">
        <v>2483</v>
      </c>
      <c r="AO445" s="3" t="str">
        <f xml:space="preserve"> IFERROR(Table1[[#This Row],[GP 2012]]/Table1[[#This Row],[Total Assets 2012]], "x")</f>
        <v>x</v>
      </c>
      <c r="AP445" s="3" t="str">
        <f xml:space="preserve"> IFERROR(Table1[[#This Row],[GP 2013]]/Table1[[#This Row],[Total Assets 2013]], "x")</f>
        <v>x</v>
      </c>
      <c r="AQ445" s="3">
        <f xml:space="preserve"> IFERROR(Table1[[#This Row],[GP 2014]]/Table1[[#This Row],[Total Assets 2014]], "x")</f>
        <v>0.20273699097375317</v>
      </c>
      <c r="AR445" s="3">
        <f xml:space="preserve"> IFERROR(Table1[[#This Row],[GP 2015]]/Table1[[#This Row],[Total Assets 2015]], "x")</f>
        <v>0.1950647283086849</v>
      </c>
      <c r="AS445" s="3">
        <f xml:space="preserve"> IFERROR(Table1[[#This Row],[GP 2016]]/Table1[[#This Row],[Total Assets 2016]], "x")</f>
        <v>0.18537268984847158</v>
      </c>
      <c r="AT445" s="3">
        <f xml:space="preserve"> IFERROR(Table1[[#This Row],[GP 2017]]/Table1[[#This Row],[Total Assets 2017]], "x")</f>
        <v>0.1818223745906806</v>
      </c>
      <c r="AU445" s="3">
        <f xml:space="preserve"> IFERROR(Table1[[#This Row],[GP 2018]]/Table1[[#This Row],[Total Assets 2018]], "x")</f>
        <v>0.19561042099067566</v>
      </c>
      <c r="AV445" s="3">
        <f xml:space="preserve"> IFERROR(Table1[[#This Row],[GP 2019]]/Table1[[#This Row],[Total Assets 2019]], "x")</f>
        <v>0.2114536076067367</v>
      </c>
      <c r="AW445" s="3">
        <f xml:space="preserve"> IFERROR(Table1[[#This Row],[GP 2020]]/Table1[[#This Row],[Total Assets 2020]], "x")</f>
        <v>0.22501929310078717</v>
      </c>
      <c r="AX445" s="3">
        <f xml:space="preserve"> IFERROR(Table1[[#This Row],[GP 2021]]/Table1[[#This Row],[Total Assets 2021]], "x")</f>
        <v>0.18708312048456541</v>
      </c>
      <c r="AY445" s="3">
        <f xml:space="preserve"> IFERROR(Table1[[#This Row],[GP TTM]]/Table1[[#This Row],[Total Assets TTM]], "x")</f>
        <v>0.18708312048456541</v>
      </c>
      <c r="BA445" s="3" t="str">
        <f xml:space="preserve"> IFERROR(ABS(Table1[[#This Row],[ROA 2013]]-Table1[[#This Row],[ROA 2012]]), "x")</f>
        <v>x</v>
      </c>
      <c r="BB445" s="3" t="str">
        <f xml:space="preserve"> IFERROR(ABS(Table1[[#This Row],[ROA 2014]]-Table1[[#This Row],[ROA 2013]]), "x")</f>
        <v>x</v>
      </c>
      <c r="BC445" s="3">
        <f xml:space="preserve"> IFERROR(ABS(Table1[[#This Row],[ROA 2015]]-Table1[[#This Row],[ROA 2014]]), "x")</f>
        <v>7.6722626650682635E-3</v>
      </c>
      <c r="BD445" s="3">
        <f xml:space="preserve"> IFERROR(ABS(Table1[[#This Row],[ROA 2016]]-Table1[[#This Row],[ROA 2015]]), "x")</f>
        <v>9.6920384602133258E-3</v>
      </c>
      <c r="BE445" s="3">
        <f xml:space="preserve"> IFERROR(ABS(Table1[[#This Row],[ROA 2017]]-Table1[[#This Row],[ROA 2016]]), "x")</f>
        <v>3.5503152577909813E-3</v>
      </c>
      <c r="BF445" s="3">
        <f xml:space="preserve"> IFERROR(ABS(Table1[[#This Row],[ROA 2018]]-Table1[[#This Row],[ROA 2017]]), "x")</f>
        <v>1.3788046399995063E-2</v>
      </c>
      <c r="BG445" s="3">
        <f xml:space="preserve"> IFERROR(ABS(Table1[[#This Row],[ROA 2019]]-Table1[[#This Row],[ROA 2018]]), "x")</f>
        <v>1.5843186616061045E-2</v>
      </c>
      <c r="BH445" s="3">
        <f xml:space="preserve"> IFERROR(ABS(Table1[[#This Row],[ROA 2020]]-Table1[[#This Row],[ROA 2019]]), "x")</f>
        <v>1.3565685494050461E-2</v>
      </c>
      <c r="BI445" s="3">
        <f xml:space="preserve"> IFERROR(ABS(Table1[[#This Row],[ROA 2021]]-Table1[[#This Row],[ROA 2020]]), "x")</f>
        <v>3.7936172616221758E-2</v>
      </c>
      <c r="BJ445" s="3">
        <f xml:space="preserve"> IFERROR(AVERAGE(Table1[[#This Row],[ROA 2013-2012]:[ROA 2021-2020]]), "x")</f>
        <v>1.4578243929914414E-2</v>
      </c>
      <c r="BK445" s="3">
        <f>IFERROR(AVERAGE(Table1[[#This Row],[ROA 2012]:[ROA 2021]]), "x")</f>
        <v>0.19802040323804443</v>
      </c>
      <c r="BN445" s="1">
        <f>SUM(Table1[[#This Row],[B/M Rank]:[ROA Rank]])</f>
        <v>0</v>
      </c>
    </row>
    <row r="446" spans="1:66" x14ac:dyDescent="0.25">
      <c r="A446" s="1" t="s">
        <v>641</v>
      </c>
      <c r="B446" s="1" t="s">
        <v>342</v>
      </c>
      <c r="E446" s="1" t="s">
        <v>102</v>
      </c>
      <c r="G446" s="19"/>
      <c r="H446" s="19"/>
      <c r="I446" s="19"/>
      <c r="J446" s="19"/>
      <c r="K446" s="1"/>
      <c r="L446" s="19"/>
      <c r="M446" s="1">
        <v>2012</v>
      </c>
      <c r="N446" s="15">
        <v>7784</v>
      </c>
      <c r="O446" s="15">
        <v>7883</v>
      </c>
      <c r="P446" s="15">
        <v>7833</v>
      </c>
      <c r="Q446" s="15">
        <v>8755</v>
      </c>
      <c r="R446" s="15">
        <v>9087</v>
      </c>
      <c r="S446" s="15">
        <v>9473</v>
      </c>
      <c r="T446" s="15">
        <v>9246</v>
      </c>
      <c r="U446" s="15">
        <v>9303</v>
      </c>
      <c r="V446" s="15">
        <v>8991</v>
      </c>
      <c r="W446" s="15">
        <v>9067</v>
      </c>
      <c r="X446" s="15">
        <v>9067</v>
      </c>
      <c r="Z446" s="3">
        <f xml:space="preserve"> IFERROR(AVEDEV(Table1[[#This Row],[GP 2012]:[GP 2021]]) / Table1[[#This Row],[Avg GP]], "x")</f>
        <v>6.2377891148681072E-2</v>
      </c>
      <c r="AA446" s="2">
        <f xml:space="preserve"> IFERROR(AVERAGE(Table1[[#This Row],[GP 2012]:[GP 2021]]), "x")</f>
        <v>8742.2000000000007</v>
      </c>
      <c r="AB446" s="11" t="e">
        <f>Table1[Equity]/Table1[Market Capital]</f>
        <v>#DIV/0!</v>
      </c>
      <c r="AC446" s="15">
        <v>19525</v>
      </c>
      <c r="AD446" s="15">
        <v>19344</v>
      </c>
      <c r="AE446" s="15">
        <v>20961</v>
      </c>
      <c r="AF446" s="15">
        <v>22323</v>
      </c>
      <c r="AG446" s="15">
        <v>27951</v>
      </c>
      <c r="AH446" s="15">
        <v>28339</v>
      </c>
      <c r="AI446" s="15">
        <v>29562</v>
      </c>
      <c r="AJ446" s="15">
        <v>31409</v>
      </c>
      <c r="AK446" s="15">
        <v>30238</v>
      </c>
      <c r="AL446" s="15">
        <v>32669</v>
      </c>
      <c r="AM446" s="15">
        <v>32669</v>
      </c>
      <c r="AN446" s="15">
        <v>19794</v>
      </c>
      <c r="AO446" s="3">
        <f xml:space="preserve"> IFERROR(Table1[[#This Row],[GP 2012]]/Table1[[#This Row],[Total Assets 2012]], "x")</f>
        <v>0.39866837387964149</v>
      </c>
      <c r="AP446" s="3">
        <f xml:space="preserve"> IFERROR(Table1[[#This Row],[GP 2013]]/Table1[[#This Row],[Total Assets 2013]], "x")</f>
        <v>0.40751654259718778</v>
      </c>
      <c r="AQ446" s="3">
        <f xml:space="preserve"> IFERROR(Table1[[#This Row],[GP 2014]]/Table1[[#This Row],[Total Assets 2014]], "x")</f>
        <v>0.37369400314870471</v>
      </c>
      <c r="AR446" s="3">
        <f xml:space="preserve"> IFERROR(Table1[[#This Row],[GP 2015]]/Table1[[#This Row],[Total Assets 2015]], "x")</f>
        <v>0.39219638937418805</v>
      </c>
      <c r="AS446" s="3">
        <f xml:space="preserve"> IFERROR(Table1[[#This Row],[GP 2016]]/Table1[[#This Row],[Total Assets 2016]], "x")</f>
        <v>0.32510464741869699</v>
      </c>
      <c r="AT446" s="3">
        <f xml:space="preserve"> IFERROR(Table1[[#This Row],[GP 2017]]/Table1[[#This Row],[Total Assets 2017]], "x")</f>
        <v>0.33427432160626697</v>
      </c>
      <c r="AU446" s="3">
        <f xml:space="preserve"> IFERROR(Table1[[#This Row],[GP 2018]]/Table1[[#This Row],[Total Assets 2018]], "x")</f>
        <v>0.31276638928353967</v>
      </c>
      <c r="AV446" s="3">
        <f xml:space="preserve"> IFERROR(Table1[[#This Row],[GP 2019]]/Table1[[#This Row],[Total Assets 2019]], "x")</f>
        <v>0.2961889904167595</v>
      </c>
      <c r="AW446" s="3">
        <f xml:space="preserve"> IFERROR(Table1[[#This Row],[GP 2020]]/Table1[[#This Row],[Total Assets 2020]], "x")</f>
        <v>0.29734109398769759</v>
      </c>
      <c r="AX446" s="3">
        <f xml:space="preserve"> IFERROR(Table1[[#This Row],[GP 2021]]/Table1[[#This Row],[Total Assets 2021]], "x")</f>
        <v>0.27754140010407419</v>
      </c>
      <c r="AY446" s="3">
        <f xml:space="preserve"> IFERROR(Table1[[#This Row],[GP TTM]]/Table1[[#This Row],[Total Assets TTM]], "x")</f>
        <v>0.27754140010407419</v>
      </c>
      <c r="BA446" s="3">
        <f xml:space="preserve"> IFERROR(ABS(Table1[[#This Row],[ROA 2013]]-Table1[[#This Row],[ROA 2012]]), "x")</f>
        <v>8.8481687175462898E-3</v>
      </c>
      <c r="BB446" s="3">
        <f xml:space="preserve"> IFERROR(ABS(Table1[[#This Row],[ROA 2014]]-Table1[[#This Row],[ROA 2013]]), "x")</f>
        <v>3.3822539448483069E-2</v>
      </c>
      <c r="BC446" s="3">
        <f xml:space="preserve"> IFERROR(ABS(Table1[[#This Row],[ROA 2015]]-Table1[[#This Row],[ROA 2014]]), "x")</f>
        <v>1.8502386225483336E-2</v>
      </c>
      <c r="BD446" s="3">
        <f xml:space="preserve"> IFERROR(ABS(Table1[[#This Row],[ROA 2016]]-Table1[[#This Row],[ROA 2015]]), "x")</f>
        <v>6.7091741955491058E-2</v>
      </c>
      <c r="BE446" s="3">
        <f xml:space="preserve"> IFERROR(ABS(Table1[[#This Row],[ROA 2017]]-Table1[[#This Row],[ROA 2016]]), "x")</f>
        <v>9.1696741875699761E-3</v>
      </c>
      <c r="BF446" s="3">
        <f xml:space="preserve"> IFERROR(ABS(Table1[[#This Row],[ROA 2018]]-Table1[[#This Row],[ROA 2017]]), "x")</f>
        <v>2.1507932322727297E-2</v>
      </c>
      <c r="BG446" s="3">
        <f xml:space="preserve"> IFERROR(ABS(Table1[[#This Row],[ROA 2019]]-Table1[[#This Row],[ROA 2018]]), "x")</f>
        <v>1.6577398866780169E-2</v>
      </c>
      <c r="BH446" s="3">
        <f xml:space="preserve"> IFERROR(ABS(Table1[[#This Row],[ROA 2020]]-Table1[[#This Row],[ROA 2019]]), "x")</f>
        <v>1.15210357093809E-3</v>
      </c>
      <c r="BI446" s="3">
        <f xml:space="preserve"> IFERROR(ABS(Table1[[#This Row],[ROA 2021]]-Table1[[#This Row],[ROA 2020]]), "x")</f>
        <v>1.9799693883623404E-2</v>
      </c>
      <c r="BJ446" s="3">
        <f xml:space="preserve"> IFERROR(AVERAGE(Table1[[#This Row],[ROA 2013-2012]:[ROA 2021-2020]]), "x")</f>
        <v>2.1830182130960298E-2</v>
      </c>
      <c r="BK446" s="3">
        <f>IFERROR(AVERAGE(Table1[[#This Row],[ROA 2012]:[ROA 2021]]), "x")</f>
        <v>0.34152921518167567</v>
      </c>
      <c r="BN446" s="1">
        <f>SUM(Table1[[#This Row],[B/M Rank]:[ROA Rank]])</f>
        <v>0</v>
      </c>
    </row>
    <row r="447" spans="1:66" x14ac:dyDescent="0.25">
      <c r="A447" s="1" t="s">
        <v>642</v>
      </c>
      <c r="B447" s="1" t="s">
        <v>643</v>
      </c>
      <c r="C447" s="1" t="s">
        <v>1039</v>
      </c>
      <c r="D447" s="1" t="s">
        <v>106</v>
      </c>
      <c r="E447" s="1" t="s">
        <v>102</v>
      </c>
      <c r="G447" s="19"/>
      <c r="H447" s="19"/>
      <c r="I447" s="19"/>
      <c r="J447" s="19"/>
      <c r="K447" s="1"/>
      <c r="L447" s="19"/>
      <c r="M447" s="1">
        <v>2012</v>
      </c>
      <c r="N447" s="1">
        <v>105.9</v>
      </c>
      <c r="O447" s="1">
        <v>127.4</v>
      </c>
      <c r="P447" s="1">
        <v>155.9</v>
      </c>
      <c r="Q447" s="1">
        <v>195.6</v>
      </c>
      <c r="R447" s="1">
        <v>236.8</v>
      </c>
      <c r="S447" s="1">
        <v>280.3</v>
      </c>
      <c r="T447" s="1">
        <v>341.1</v>
      </c>
      <c r="U447" s="1">
        <v>391.8</v>
      </c>
      <c r="V447" s="1">
        <v>483.6</v>
      </c>
      <c r="W447" s="1">
        <v>548.1</v>
      </c>
      <c r="X447" s="1">
        <v>548.1</v>
      </c>
      <c r="Z447" s="3">
        <f xml:space="preserve"> IFERROR(AVEDEV(Table1[[#This Row],[GP 2012]:[GP 2021]]) / Table1[[#This Row],[Avg GP]], "x")</f>
        <v>0.43118785975928836</v>
      </c>
      <c r="AA447" s="2">
        <f xml:space="preserve"> IFERROR(AVERAGE(Table1[[#This Row],[GP 2012]:[GP 2021]]), "x")</f>
        <v>286.64999999999998</v>
      </c>
      <c r="AB447" s="11" t="e">
        <f>Table1[Equity]/Table1[Market Capital]</f>
        <v>#DIV/0!</v>
      </c>
      <c r="AC447" s="1">
        <v>65.400000000000006</v>
      </c>
      <c r="AD447" s="1">
        <v>83.7</v>
      </c>
      <c r="AE447" s="1">
        <v>138.6</v>
      </c>
      <c r="AF447" s="1">
        <v>165.3</v>
      </c>
      <c r="AG447" s="1">
        <v>207.6</v>
      </c>
      <c r="AH447" s="1">
        <v>239.5</v>
      </c>
      <c r="AI447" s="1">
        <v>301.8</v>
      </c>
      <c r="AJ447" s="1">
        <v>361</v>
      </c>
      <c r="AK447" s="1">
        <v>463.2</v>
      </c>
      <c r="AL447" s="1">
        <v>605.6</v>
      </c>
      <c r="AM447" s="1">
        <v>605.6</v>
      </c>
      <c r="AN447" s="1">
        <v>113.4</v>
      </c>
      <c r="AO447" s="3">
        <f xml:space="preserve"> IFERROR(Table1[[#This Row],[GP 2012]]/Table1[[#This Row],[Total Assets 2012]], "x")</f>
        <v>1.6192660550458715</v>
      </c>
      <c r="AP447" s="3">
        <f xml:space="preserve"> IFERROR(Table1[[#This Row],[GP 2013]]/Table1[[#This Row],[Total Assets 2013]], "x")</f>
        <v>1.5221027479091995</v>
      </c>
      <c r="AQ447" s="3">
        <f xml:space="preserve"> IFERROR(Table1[[#This Row],[GP 2014]]/Table1[[#This Row],[Total Assets 2014]], "x")</f>
        <v>1.1248196248196249</v>
      </c>
      <c r="AR447" s="3">
        <f xml:space="preserve"> IFERROR(Table1[[#This Row],[GP 2015]]/Table1[[#This Row],[Total Assets 2015]], "x")</f>
        <v>1.1833030852994555</v>
      </c>
      <c r="AS447" s="3">
        <f xml:space="preserve"> IFERROR(Table1[[#This Row],[GP 2016]]/Table1[[#This Row],[Total Assets 2016]], "x")</f>
        <v>1.1406551059730252</v>
      </c>
      <c r="AT447" s="3">
        <f xml:space="preserve"> IFERROR(Table1[[#This Row],[GP 2017]]/Table1[[#This Row],[Total Assets 2017]], "x")</f>
        <v>1.1703549060542797</v>
      </c>
      <c r="AU447" s="3">
        <f xml:space="preserve"> IFERROR(Table1[[#This Row],[GP 2018]]/Table1[[#This Row],[Total Assets 2018]], "x")</f>
        <v>1.1302186878727634</v>
      </c>
      <c r="AV447" s="3">
        <f xml:space="preserve"> IFERROR(Table1[[#This Row],[GP 2019]]/Table1[[#This Row],[Total Assets 2019]], "x")</f>
        <v>1.0853185595567867</v>
      </c>
      <c r="AW447" s="3">
        <f xml:space="preserve"> IFERROR(Table1[[#This Row],[GP 2020]]/Table1[[#This Row],[Total Assets 2020]], "x")</f>
        <v>1.0440414507772022</v>
      </c>
      <c r="AX447" s="3">
        <f xml:space="preserve"> IFERROR(Table1[[#This Row],[GP 2021]]/Table1[[#This Row],[Total Assets 2021]], "x")</f>
        <v>0.9050528401585205</v>
      </c>
      <c r="AY447" s="3">
        <f xml:space="preserve"> IFERROR(Table1[[#This Row],[GP TTM]]/Table1[[#This Row],[Total Assets TTM]], "x")</f>
        <v>0.9050528401585205</v>
      </c>
      <c r="BA447" s="3">
        <f xml:space="preserve"> IFERROR(ABS(Table1[[#This Row],[ROA 2013]]-Table1[[#This Row],[ROA 2012]]), "x")</f>
        <v>9.7163307136671984E-2</v>
      </c>
      <c r="BB447" s="3">
        <f xml:space="preserve"> IFERROR(ABS(Table1[[#This Row],[ROA 2014]]-Table1[[#This Row],[ROA 2013]]), "x")</f>
        <v>0.39728312308957459</v>
      </c>
      <c r="BC447" s="3">
        <f xml:space="preserve"> IFERROR(ABS(Table1[[#This Row],[ROA 2015]]-Table1[[#This Row],[ROA 2014]]), "x")</f>
        <v>5.8483460479830551E-2</v>
      </c>
      <c r="BD447" s="3">
        <f xml:space="preserve"> IFERROR(ABS(Table1[[#This Row],[ROA 2016]]-Table1[[#This Row],[ROA 2015]]), "x")</f>
        <v>4.2647979326430274E-2</v>
      </c>
      <c r="BE447" s="3">
        <f xml:space="preserve"> IFERROR(ABS(Table1[[#This Row],[ROA 2017]]-Table1[[#This Row],[ROA 2016]]), "x")</f>
        <v>2.9699800081254502E-2</v>
      </c>
      <c r="BF447" s="3">
        <f xml:space="preserve"> IFERROR(ABS(Table1[[#This Row],[ROA 2018]]-Table1[[#This Row],[ROA 2017]]), "x")</f>
        <v>4.0136218181516359E-2</v>
      </c>
      <c r="BG447" s="3">
        <f xml:space="preserve"> IFERROR(ABS(Table1[[#This Row],[ROA 2019]]-Table1[[#This Row],[ROA 2018]]), "x")</f>
        <v>4.4900128315976673E-2</v>
      </c>
      <c r="BH447" s="3">
        <f xml:space="preserve"> IFERROR(ABS(Table1[[#This Row],[ROA 2020]]-Table1[[#This Row],[ROA 2019]]), "x")</f>
        <v>4.1277108779584459E-2</v>
      </c>
      <c r="BI447" s="3">
        <f xml:space="preserve"> IFERROR(ABS(Table1[[#This Row],[ROA 2021]]-Table1[[#This Row],[ROA 2020]]), "x")</f>
        <v>0.13898861061868173</v>
      </c>
      <c r="BJ447" s="3">
        <f xml:space="preserve"> IFERROR(AVERAGE(Table1[[#This Row],[ROA 2013-2012]:[ROA 2021-2020]]), "x")</f>
        <v>9.8953304001057896E-2</v>
      </c>
      <c r="BK447" s="3">
        <f>IFERROR(AVERAGE(Table1[[#This Row],[ROA 2012]:[ROA 2021]]), "x")</f>
        <v>1.1925133063466729</v>
      </c>
      <c r="BN447" s="1">
        <f>SUM(Table1[[#This Row],[B/M Rank]:[ROA Rank]])</f>
        <v>0</v>
      </c>
    </row>
    <row r="448" spans="1:66" x14ac:dyDescent="0.25">
      <c r="A448" s="1" t="s">
        <v>644</v>
      </c>
      <c r="B448" s="1" t="s">
        <v>645</v>
      </c>
      <c r="E448" s="1" t="s">
        <v>102</v>
      </c>
      <c r="G448" s="19"/>
      <c r="H448" s="19"/>
      <c r="I448" s="19"/>
      <c r="J448" s="19"/>
      <c r="K448" s="1"/>
      <c r="L448" s="19"/>
      <c r="Z448" s="3" t="str">
        <f xml:space="preserve"> IFERROR(AVEDEV(Table1[[#This Row],[GP 2012]:[GP 2021]]) / Table1[[#This Row],[Avg GP]], "x")</f>
        <v>x</v>
      </c>
      <c r="AA448" s="2" t="str">
        <f xml:space="preserve"> IFERROR(AVERAGE(Table1[[#This Row],[GP 2012]:[GP 2021]]), "x")</f>
        <v>x</v>
      </c>
      <c r="AB448" s="11" t="e">
        <f>Table1[Equity]/Table1[Market Capital]</f>
        <v>#DIV/0!</v>
      </c>
      <c r="AO448" s="3" t="str">
        <f xml:space="preserve"> IFERROR(Table1[[#This Row],[GP 2012]]/Table1[[#This Row],[Total Assets 2012]], "x")</f>
        <v>x</v>
      </c>
      <c r="AP448" s="3" t="str">
        <f xml:space="preserve"> IFERROR(Table1[[#This Row],[GP 2013]]/Table1[[#This Row],[Total Assets 2013]], "x")</f>
        <v>x</v>
      </c>
      <c r="AQ448" s="3" t="str">
        <f xml:space="preserve"> IFERROR(Table1[[#This Row],[GP 2014]]/Table1[[#This Row],[Total Assets 2014]], "x")</f>
        <v>x</v>
      </c>
      <c r="AR448" s="3" t="str">
        <f xml:space="preserve"> IFERROR(Table1[[#This Row],[GP 2015]]/Table1[[#This Row],[Total Assets 2015]], "x")</f>
        <v>x</v>
      </c>
      <c r="AS448" s="3" t="str">
        <f xml:space="preserve"> IFERROR(Table1[[#This Row],[GP 2016]]/Table1[[#This Row],[Total Assets 2016]], "x")</f>
        <v>x</v>
      </c>
      <c r="AT448" s="3" t="str">
        <f xml:space="preserve"> IFERROR(Table1[[#This Row],[GP 2017]]/Table1[[#This Row],[Total Assets 2017]], "x")</f>
        <v>x</v>
      </c>
      <c r="AU448" s="3" t="str">
        <f xml:space="preserve"> IFERROR(Table1[[#This Row],[GP 2018]]/Table1[[#This Row],[Total Assets 2018]], "x")</f>
        <v>x</v>
      </c>
      <c r="AV448" s="3" t="str">
        <f xml:space="preserve"> IFERROR(Table1[[#This Row],[GP 2019]]/Table1[[#This Row],[Total Assets 2019]], "x")</f>
        <v>x</v>
      </c>
      <c r="AW448" s="3" t="str">
        <f xml:space="preserve"> IFERROR(Table1[[#This Row],[GP 2020]]/Table1[[#This Row],[Total Assets 2020]], "x")</f>
        <v>x</v>
      </c>
      <c r="AX448" s="3" t="str">
        <f xml:space="preserve"> IFERROR(Table1[[#This Row],[GP 2021]]/Table1[[#This Row],[Total Assets 2021]], "x")</f>
        <v>x</v>
      </c>
      <c r="AY448" s="3" t="str">
        <f xml:space="preserve"> IFERROR(Table1[[#This Row],[GP TTM]]/Table1[[#This Row],[Total Assets TTM]], "x")</f>
        <v>x</v>
      </c>
      <c r="BA448" s="3" t="str">
        <f xml:space="preserve"> IFERROR(ABS(Table1[[#This Row],[ROA 2013]]-Table1[[#This Row],[ROA 2012]]), "x")</f>
        <v>x</v>
      </c>
      <c r="BB448" s="3" t="str">
        <f xml:space="preserve"> IFERROR(ABS(Table1[[#This Row],[ROA 2014]]-Table1[[#This Row],[ROA 2013]]), "x")</f>
        <v>x</v>
      </c>
      <c r="BC448" s="3" t="str">
        <f xml:space="preserve"> IFERROR(ABS(Table1[[#This Row],[ROA 2015]]-Table1[[#This Row],[ROA 2014]]), "x")</f>
        <v>x</v>
      </c>
      <c r="BD448" s="3" t="str">
        <f xml:space="preserve"> IFERROR(ABS(Table1[[#This Row],[ROA 2016]]-Table1[[#This Row],[ROA 2015]]), "x")</f>
        <v>x</v>
      </c>
      <c r="BE448" s="3" t="str">
        <f xml:space="preserve"> IFERROR(ABS(Table1[[#This Row],[ROA 2017]]-Table1[[#This Row],[ROA 2016]]), "x")</f>
        <v>x</v>
      </c>
      <c r="BF448" s="3" t="str">
        <f xml:space="preserve"> IFERROR(ABS(Table1[[#This Row],[ROA 2018]]-Table1[[#This Row],[ROA 2017]]), "x")</f>
        <v>x</v>
      </c>
      <c r="BG448" s="3" t="str">
        <f xml:space="preserve"> IFERROR(ABS(Table1[[#This Row],[ROA 2019]]-Table1[[#This Row],[ROA 2018]]), "x")</f>
        <v>x</v>
      </c>
      <c r="BH448" s="3" t="str">
        <f xml:space="preserve"> IFERROR(ABS(Table1[[#This Row],[ROA 2020]]-Table1[[#This Row],[ROA 2019]]), "x")</f>
        <v>x</v>
      </c>
      <c r="BI448" s="3" t="str">
        <f xml:space="preserve"> IFERROR(ABS(Table1[[#This Row],[ROA 2021]]-Table1[[#This Row],[ROA 2020]]), "x")</f>
        <v>x</v>
      </c>
      <c r="BJ448" s="3" t="str">
        <f xml:space="preserve"> IFERROR(AVERAGE(Table1[[#This Row],[ROA 2013-2012]:[ROA 2021-2020]]), "x")</f>
        <v>x</v>
      </c>
      <c r="BK448" s="3" t="str">
        <f>IFERROR(AVERAGE(Table1[[#This Row],[ROA 2012]:[ROA 2021]]), "x")</f>
        <v>x</v>
      </c>
      <c r="BN448" s="1">
        <f>SUM(Table1[[#This Row],[B/M Rank]:[ROA Rank]])</f>
        <v>0</v>
      </c>
    </row>
    <row r="449" spans="1:69" x14ac:dyDescent="0.25">
      <c r="A449" s="1" t="s">
        <v>656</v>
      </c>
      <c r="B449" s="1" t="s">
        <v>657</v>
      </c>
      <c r="C449" s="1" t="s">
        <v>201</v>
      </c>
      <c r="D449" s="1" t="s">
        <v>110</v>
      </c>
      <c r="E449" s="1" t="s">
        <v>102</v>
      </c>
      <c r="G449" s="19"/>
      <c r="H449" s="19"/>
      <c r="I449" s="19"/>
      <c r="J449" s="19"/>
      <c r="K449" s="1"/>
      <c r="L449" s="19"/>
      <c r="M449" s="1">
        <v>2016</v>
      </c>
      <c r="S449" s="1" t="s">
        <v>1035</v>
      </c>
      <c r="T449" s="1" t="s">
        <v>1035</v>
      </c>
      <c r="U449" s="1">
        <v>0</v>
      </c>
      <c r="V449" s="1">
        <v>-0.1</v>
      </c>
      <c r="W449" s="1">
        <v>0</v>
      </c>
      <c r="X449" s="1">
        <v>0</v>
      </c>
      <c r="Z449" s="3">
        <f xml:space="preserve"> IFERROR(AVEDEV(Table1[[#This Row],[GP 2012]:[GP 2021]]) / Table1[[#This Row],[Avg GP]], "x")</f>
        <v>-1.3333333333333335</v>
      </c>
      <c r="AA449" s="2">
        <f xml:space="preserve"> IFERROR(AVERAGE(Table1[[#This Row],[GP 2012]:[GP 2021]]), "x")</f>
        <v>-3.3333333333333333E-2</v>
      </c>
      <c r="AB449" s="11" t="e">
        <f>Table1[Equity]/Table1[Market Capital]</f>
        <v>#DIV/0!</v>
      </c>
      <c r="AH449" s="1">
        <v>0.2</v>
      </c>
      <c r="AI449" s="1">
        <v>0.2</v>
      </c>
      <c r="AJ449" s="1">
        <v>1.5</v>
      </c>
      <c r="AK449" s="1">
        <v>1.2</v>
      </c>
      <c r="AL449" s="1">
        <v>4.5</v>
      </c>
      <c r="AM449" s="1">
        <v>4.5</v>
      </c>
      <c r="AN449" s="1">
        <v>4.4000000000000004</v>
      </c>
      <c r="AO449" s="3" t="str">
        <f xml:space="preserve"> IFERROR(Table1[[#This Row],[GP 2012]]/Table1[[#This Row],[Total Assets 2012]], "x")</f>
        <v>x</v>
      </c>
      <c r="AP449" s="3" t="str">
        <f xml:space="preserve"> IFERROR(Table1[[#This Row],[GP 2013]]/Table1[[#This Row],[Total Assets 2013]], "x")</f>
        <v>x</v>
      </c>
      <c r="AQ449" s="3" t="str">
        <f xml:space="preserve"> IFERROR(Table1[[#This Row],[GP 2014]]/Table1[[#This Row],[Total Assets 2014]], "x")</f>
        <v>x</v>
      </c>
      <c r="AR449" s="3" t="str">
        <f xml:space="preserve"> IFERROR(Table1[[#This Row],[GP 2015]]/Table1[[#This Row],[Total Assets 2015]], "x")</f>
        <v>x</v>
      </c>
      <c r="AS449" s="3" t="str">
        <f xml:space="preserve"> IFERROR(Table1[[#This Row],[GP 2016]]/Table1[[#This Row],[Total Assets 2016]], "x")</f>
        <v>x</v>
      </c>
      <c r="AT449" s="3" t="str">
        <f xml:space="preserve"> IFERROR(Table1[[#This Row],[GP 2017]]/Table1[[#This Row],[Total Assets 2017]], "x")</f>
        <v>x</v>
      </c>
      <c r="AU449" s="3" t="str">
        <f xml:space="preserve"> IFERROR(Table1[[#This Row],[GP 2018]]/Table1[[#This Row],[Total Assets 2018]], "x")</f>
        <v>x</v>
      </c>
      <c r="AV449" s="3">
        <f xml:space="preserve"> IFERROR(Table1[[#This Row],[GP 2019]]/Table1[[#This Row],[Total Assets 2019]], "x")</f>
        <v>0</v>
      </c>
      <c r="AW449" s="3">
        <f xml:space="preserve"> IFERROR(Table1[[#This Row],[GP 2020]]/Table1[[#This Row],[Total Assets 2020]], "x")</f>
        <v>-8.3333333333333343E-2</v>
      </c>
      <c r="AX449" s="3">
        <f xml:space="preserve"> IFERROR(Table1[[#This Row],[GP 2021]]/Table1[[#This Row],[Total Assets 2021]], "x")</f>
        <v>0</v>
      </c>
      <c r="AY449" s="3">
        <f xml:space="preserve"> IFERROR(Table1[[#This Row],[GP TTM]]/Table1[[#This Row],[Total Assets TTM]], "x")</f>
        <v>0</v>
      </c>
      <c r="BA449" s="3" t="str">
        <f xml:space="preserve"> IFERROR(ABS(Table1[[#This Row],[ROA 2013]]-Table1[[#This Row],[ROA 2012]]), "x")</f>
        <v>x</v>
      </c>
      <c r="BB449" s="3" t="str">
        <f xml:space="preserve"> IFERROR(ABS(Table1[[#This Row],[ROA 2014]]-Table1[[#This Row],[ROA 2013]]), "x")</f>
        <v>x</v>
      </c>
      <c r="BC449" s="3" t="str">
        <f xml:space="preserve"> IFERROR(ABS(Table1[[#This Row],[ROA 2015]]-Table1[[#This Row],[ROA 2014]]), "x")</f>
        <v>x</v>
      </c>
      <c r="BD449" s="3" t="str">
        <f xml:space="preserve"> IFERROR(ABS(Table1[[#This Row],[ROA 2016]]-Table1[[#This Row],[ROA 2015]]), "x")</f>
        <v>x</v>
      </c>
      <c r="BE449" s="3" t="str">
        <f xml:space="preserve"> IFERROR(ABS(Table1[[#This Row],[ROA 2017]]-Table1[[#This Row],[ROA 2016]]), "x")</f>
        <v>x</v>
      </c>
      <c r="BF449" s="3" t="str">
        <f xml:space="preserve"> IFERROR(ABS(Table1[[#This Row],[ROA 2018]]-Table1[[#This Row],[ROA 2017]]), "x")</f>
        <v>x</v>
      </c>
      <c r="BG449" s="3" t="str">
        <f xml:space="preserve"> IFERROR(ABS(Table1[[#This Row],[ROA 2019]]-Table1[[#This Row],[ROA 2018]]), "x")</f>
        <v>x</v>
      </c>
      <c r="BH449" s="3">
        <f xml:space="preserve"> IFERROR(ABS(Table1[[#This Row],[ROA 2020]]-Table1[[#This Row],[ROA 2019]]), "x")</f>
        <v>8.3333333333333343E-2</v>
      </c>
      <c r="BI449" s="3">
        <f xml:space="preserve"> IFERROR(ABS(Table1[[#This Row],[ROA 2021]]-Table1[[#This Row],[ROA 2020]]), "x")</f>
        <v>8.3333333333333343E-2</v>
      </c>
      <c r="BJ449" s="3">
        <f xml:space="preserve"> IFERROR(AVERAGE(Table1[[#This Row],[ROA 2013-2012]:[ROA 2021-2020]]), "x")</f>
        <v>8.3333333333333343E-2</v>
      </c>
      <c r="BK449" s="3">
        <f>IFERROR(AVERAGE(Table1[[#This Row],[ROA 2012]:[ROA 2021]]), "x")</f>
        <v>-2.777777777777778E-2</v>
      </c>
      <c r="BN449" s="1">
        <f>SUM(Table1[[#This Row],[B/M Rank]:[ROA Rank]])</f>
        <v>0</v>
      </c>
    </row>
    <row r="450" spans="1:69" x14ac:dyDescent="0.25">
      <c r="A450" s="1" t="s">
        <v>802</v>
      </c>
      <c r="B450" s="1" t="s">
        <v>803</v>
      </c>
      <c r="E450" s="1" t="s">
        <v>102</v>
      </c>
      <c r="G450" s="19"/>
      <c r="H450" s="19"/>
      <c r="I450" s="19"/>
      <c r="J450" s="19"/>
      <c r="K450" s="1"/>
      <c r="L450" s="19"/>
      <c r="M450" s="1">
        <v>2012</v>
      </c>
      <c r="N450" s="1">
        <v>103.3</v>
      </c>
      <c r="O450" s="1">
        <v>101.8</v>
      </c>
      <c r="P450" s="1">
        <v>102</v>
      </c>
      <c r="Q450" s="1">
        <v>113.2</v>
      </c>
      <c r="R450" s="1">
        <v>116</v>
      </c>
      <c r="S450" s="1">
        <v>112.8</v>
      </c>
      <c r="T450" s="1">
        <v>114</v>
      </c>
      <c r="U450" s="1">
        <v>123.3</v>
      </c>
      <c r="V450" s="1">
        <v>106.6</v>
      </c>
      <c r="W450" s="1">
        <v>106.8</v>
      </c>
      <c r="X450" s="1">
        <v>112.7</v>
      </c>
      <c r="Z450" s="3">
        <f xml:space="preserve"> IFERROR(AVEDEV(Table1[[#This Row],[GP 2012]:[GP 2021]]) / Table1[[#This Row],[Avg GP]], "x")</f>
        <v>5.3464266230223691E-2</v>
      </c>
      <c r="AA450" s="2">
        <f xml:space="preserve"> IFERROR(AVERAGE(Table1[[#This Row],[GP 2012]:[GP 2021]]), "x")</f>
        <v>109.97999999999999</v>
      </c>
      <c r="AB450" s="11" t="e">
        <f>Table1[Equity]/Table1[Market Capital]</f>
        <v>#DIV/0!</v>
      </c>
      <c r="AC450" s="1">
        <v>136.5</v>
      </c>
      <c r="AD450" s="1">
        <v>137.4</v>
      </c>
      <c r="AE450" s="1">
        <v>142.1</v>
      </c>
      <c r="AF450" s="1">
        <v>156.19999999999999</v>
      </c>
      <c r="AG450" s="1">
        <v>167.3</v>
      </c>
      <c r="AH450" s="1">
        <v>170.6</v>
      </c>
      <c r="AI450" s="1">
        <v>179.5</v>
      </c>
      <c r="AJ450" s="1">
        <v>186.3</v>
      </c>
      <c r="AK450" s="1">
        <v>173.6</v>
      </c>
      <c r="AL450" s="1">
        <v>166.9</v>
      </c>
      <c r="AM450" s="1">
        <v>188.7</v>
      </c>
      <c r="AN450" s="1">
        <v>21.3</v>
      </c>
      <c r="AO450" s="3">
        <f xml:space="preserve"> IFERROR(Table1[[#This Row],[GP 2012]]/Table1[[#This Row],[Total Assets 2012]], "x")</f>
        <v>0.75677655677655675</v>
      </c>
      <c r="AP450" s="3">
        <f xml:space="preserve"> IFERROR(Table1[[#This Row],[GP 2013]]/Table1[[#This Row],[Total Assets 2013]], "x")</f>
        <v>0.74090247452692859</v>
      </c>
      <c r="AQ450" s="3">
        <f xml:space="preserve"> IFERROR(Table1[[#This Row],[GP 2014]]/Table1[[#This Row],[Total Assets 2014]], "x")</f>
        <v>0.7178043631245602</v>
      </c>
      <c r="AR450" s="3">
        <f xml:space="preserve"> IFERROR(Table1[[#This Row],[GP 2015]]/Table1[[#This Row],[Total Assets 2015]], "x")</f>
        <v>0.72471190781049943</v>
      </c>
      <c r="AS450" s="3">
        <f xml:space="preserve"> IFERROR(Table1[[#This Row],[GP 2016]]/Table1[[#This Row],[Total Assets 2016]], "x")</f>
        <v>0.69336521219366398</v>
      </c>
      <c r="AT450" s="3">
        <f xml:space="preserve"> IFERROR(Table1[[#This Row],[GP 2017]]/Table1[[#This Row],[Total Assets 2017]], "x")</f>
        <v>0.66119577960140685</v>
      </c>
      <c r="AU450" s="3">
        <f xml:space="preserve"> IFERROR(Table1[[#This Row],[GP 2018]]/Table1[[#This Row],[Total Assets 2018]], "x")</f>
        <v>0.63509749303621166</v>
      </c>
      <c r="AV450" s="3">
        <f xml:space="preserve"> IFERROR(Table1[[#This Row],[GP 2019]]/Table1[[#This Row],[Total Assets 2019]], "x")</f>
        <v>0.66183574879227047</v>
      </c>
      <c r="AW450" s="3">
        <f xml:space="preserve"> IFERROR(Table1[[#This Row],[GP 2020]]/Table1[[#This Row],[Total Assets 2020]], "x")</f>
        <v>0.61405529953917048</v>
      </c>
      <c r="AX450" s="3">
        <f xml:space="preserve"> IFERROR(Table1[[#This Row],[GP 2021]]/Table1[[#This Row],[Total Assets 2021]], "x")</f>
        <v>0.63990413421210302</v>
      </c>
      <c r="AY450" s="3">
        <f xml:space="preserve"> IFERROR(Table1[[#This Row],[GP TTM]]/Table1[[#This Row],[Total Assets TTM]], "x")</f>
        <v>0.59724430312665611</v>
      </c>
      <c r="BA450" s="3">
        <f xml:space="preserve"> IFERROR(ABS(Table1[[#This Row],[ROA 2013]]-Table1[[#This Row],[ROA 2012]]), "x")</f>
        <v>1.5874082249628163E-2</v>
      </c>
      <c r="BB450" s="3">
        <f xml:space="preserve"> IFERROR(ABS(Table1[[#This Row],[ROA 2014]]-Table1[[#This Row],[ROA 2013]]), "x")</f>
        <v>2.3098111402368393E-2</v>
      </c>
      <c r="BC450" s="3">
        <f xml:space="preserve"> IFERROR(ABS(Table1[[#This Row],[ROA 2015]]-Table1[[#This Row],[ROA 2014]]), "x")</f>
        <v>6.9075446859392375E-3</v>
      </c>
      <c r="BD450" s="3">
        <f xml:space="preserve"> IFERROR(ABS(Table1[[#This Row],[ROA 2016]]-Table1[[#This Row],[ROA 2015]]), "x")</f>
        <v>3.1346695616835452E-2</v>
      </c>
      <c r="BE450" s="3">
        <f xml:space="preserve"> IFERROR(ABS(Table1[[#This Row],[ROA 2017]]-Table1[[#This Row],[ROA 2016]]), "x")</f>
        <v>3.216943259225713E-2</v>
      </c>
      <c r="BF450" s="3">
        <f xml:space="preserve"> IFERROR(ABS(Table1[[#This Row],[ROA 2018]]-Table1[[#This Row],[ROA 2017]]), "x")</f>
        <v>2.6098286565195195E-2</v>
      </c>
      <c r="BG450" s="3">
        <f xml:space="preserve"> IFERROR(ABS(Table1[[#This Row],[ROA 2019]]-Table1[[#This Row],[ROA 2018]]), "x")</f>
        <v>2.6738255756058815E-2</v>
      </c>
      <c r="BH450" s="3">
        <f xml:space="preserve"> IFERROR(ABS(Table1[[#This Row],[ROA 2020]]-Table1[[#This Row],[ROA 2019]]), "x")</f>
        <v>4.7780449253099988E-2</v>
      </c>
      <c r="BI450" s="3">
        <f xml:space="preserve"> IFERROR(ABS(Table1[[#This Row],[ROA 2021]]-Table1[[#This Row],[ROA 2020]]), "x")</f>
        <v>2.584883467293253E-2</v>
      </c>
      <c r="BJ450" s="3">
        <f xml:space="preserve"> IFERROR(AVERAGE(Table1[[#This Row],[ROA 2013-2012]:[ROA 2021-2020]]), "x")</f>
        <v>2.6206854754923879E-2</v>
      </c>
      <c r="BK450" s="3">
        <f>IFERROR(AVERAGE(Table1[[#This Row],[ROA 2012]:[ROA 2021]]), "x")</f>
        <v>0.68456489696133727</v>
      </c>
      <c r="BN450" s="1">
        <f>SUM(Table1[[#This Row],[B/M Rank]:[ROA Rank]])</f>
        <v>0</v>
      </c>
    </row>
    <row r="451" spans="1:69" x14ac:dyDescent="0.25">
      <c r="A451"/>
      <c r="B451"/>
      <c r="C451"/>
      <c r="D451"/>
      <c r="E451"/>
      <c r="F451"/>
      <c r="G451" s="17"/>
      <c r="H451" s="17"/>
      <c r="I451" s="17"/>
      <c r="J451" s="17"/>
      <c r="K451" s="17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</row>
    <row r="452" spans="1:69" x14ac:dyDescent="0.25">
      <c r="A452"/>
      <c r="B452"/>
      <c r="C452"/>
      <c r="D452"/>
      <c r="E452"/>
      <c r="F452"/>
      <c r="G452" s="17"/>
      <c r="H452" s="17"/>
      <c r="I452" s="17"/>
      <c r="J452" s="17"/>
      <c r="K452" s="17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</row>
    <row r="453" spans="1:69" x14ac:dyDescent="0.25">
      <c r="A453"/>
      <c r="B453"/>
      <c r="C453"/>
      <c r="D453"/>
      <c r="E453"/>
      <c r="F453"/>
      <c r="G453" s="17"/>
      <c r="H453" s="17"/>
      <c r="I453" s="17"/>
      <c r="J453" s="17"/>
      <c r="K453" s="17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</row>
    <row r="454" spans="1:69" x14ac:dyDescent="0.25">
      <c r="A454"/>
      <c r="B454"/>
      <c r="C454"/>
      <c r="D454"/>
      <c r="E454"/>
      <c r="F454"/>
      <c r="G454" s="17"/>
      <c r="H454" s="17"/>
      <c r="I454" s="17"/>
      <c r="J454" s="17"/>
      <c r="K454" s="17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</row>
    <row r="455" spans="1:69" x14ac:dyDescent="0.25">
      <c r="A455"/>
      <c r="B455"/>
      <c r="C455"/>
      <c r="D455"/>
      <c r="E455"/>
      <c r="F455"/>
      <c r="G455" s="17"/>
      <c r="H455" s="17"/>
      <c r="I455" s="17"/>
      <c r="J455" s="17"/>
      <c r="K455" s="17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</row>
    <row r="456" spans="1:69" x14ac:dyDescent="0.25">
      <c r="A456"/>
      <c r="B456"/>
      <c r="C456"/>
      <c r="D456"/>
      <c r="E456"/>
      <c r="F456"/>
      <c r="G456" s="17"/>
      <c r="H456" s="17"/>
      <c r="I456" s="17"/>
      <c r="J456" s="17"/>
      <c r="K456" s="17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</row>
    <row r="457" spans="1:69" x14ac:dyDescent="0.25">
      <c r="A457"/>
      <c r="B457"/>
      <c r="C457"/>
      <c r="D457"/>
      <c r="E457"/>
      <c r="F457" s="18"/>
      <c r="G457" s="17"/>
      <c r="H457" s="17"/>
      <c r="I457" s="17"/>
      <c r="J457" s="17"/>
      <c r="K457" s="1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</row>
    <row r="458" spans="1:69" x14ac:dyDescent="0.25">
      <c r="A458"/>
      <c r="B458"/>
      <c r="C458"/>
      <c r="D458"/>
      <c r="E458"/>
      <c r="F458"/>
      <c r="G458" s="17"/>
      <c r="H458" s="17"/>
      <c r="I458" s="17"/>
      <c r="J458" s="17"/>
      <c r="K458" s="17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</row>
    <row r="459" spans="1:69" x14ac:dyDescent="0.25">
      <c r="A459"/>
      <c r="B459"/>
      <c r="C459"/>
      <c r="D459"/>
      <c r="E459"/>
      <c r="F459"/>
      <c r="G459" s="17"/>
      <c r="H459" s="17"/>
      <c r="I459" s="17"/>
      <c r="J459" s="17"/>
      <c r="K459" s="17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</row>
    <row r="460" spans="1:69" x14ac:dyDescent="0.25">
      <c r="A460"/>
      <c r="B460"/>
      <c r="C460"/>
      <c r="D460"/>
      <c r="E460"/>
      <c r="F460"/>
      <c r="G460" s="17"/>
      <c r="H460" s="17"/>
      <c r="I460" s="17"/>
      <c r="J460" s="17"/>
      <c r="K460" s="17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</row>
    <row r="461" spans="1:69" x14ac:dyDescent="0.25">
      <c r="A461"/>
      <c r="B461"/>
      <c r="C461"/>
      <c r="D461"/>
      <c r="E461"/>
      <c r="F461"/>
      <c r="G461" s="17"/>
      <c r="H461" s="17"/>
      <c r="I461" s="17"/>
      <c r="J461" s="17"/>
      <c r="K461" s="17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</row>
    <row r="462" spans="1:69" x14ac:dyDescent="0.25">
      <c r="A462"/>
      <c r="B462"/>
      <c r="C462"/>
      <c r="D462"/>
      <c r="E462"/>
      <c r="F462"/>
      <c r="G462" s="17"/>
      <c r="H462" s="17"/>
      <c r="I462" s="17"/>
      <c r="J462" s="17"/>
      <c r="K462" s="17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</row>
    <row r="463" spans="1:69" x14ac:dyDescent="0.25">
      <c r="A463"/>
      <c r="B463"/>
      <c r="C463"/>
      <c r="D463"/>
      <c r="E463"/>
      <c r="F463"/>
      <c r="G463" s="17"/>
      <c r="H463" s="17"/>
      <c r="I463" s="17"/>
      <c r="J463" s="17"/>
      <c r="K463" s="17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</row>
    <row r="464" spans="1:69" x14ac:dyDescent="0.25">
      <c r="A464"/>
      <c r="B464"/>
      <c r="C464"/>
      <c r="D464"/>
      <c r="E464"/>
      <c r="F464"/>
      <c r="G464" s="17"/>
      <c r="H464" s="17"/>
      <c r="I464" s="17"/>
      <c r="J464" s="17"/>
      <c r="K464" s="17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</row>
    <row r="465" spans="1:69" x14ac:dyDescent="0.25">
      <c r="A465"/>
      <c r="B465"/>
      <c r="C465"/>
      <c r="D465"/>
      <c r="E465"/>
      <c r="F465"/>
      <c r="G465" s="17"/>
      <c r="H465" s="17"/>
      <c r="I465" s="17"/>
      <c r="J465" s="17"/>
      <c r="K465" s="17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</row>
    <row r="466" spans="1:69" x14ac:dyDescent="0.25">
      <c r="A466"/>
      <c r="B466"/>
      <c r="C466"/>
      <c r="D466"/>
      <c r="E466"/>
      <c r="F466"/>
      <c r="G466" s="17"/>
      <c r="H466" s="17"/>
      <c r="I466" s="17"/>
      <c r="J466" s="17"/>
      <c r="K466" s="17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</row>
    <row r="467" spans="1:69" x14ac:dyDescent="0.25">
      <c r="A467"/>
      <c r="B467"/>
      <c r="C467"/>
      <c r="D467"/>
      <c r="E467"/>
      <c r="F467"/>
      <c r="G467" s="17"/>
      <c r="H467" s="17"/>
      <c r="I467" s="17"/>
      <c r="J467" s="17"/>
      <c r="K467" s="1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</row>
    <row r="468" spans="1:69" x14ac:dyDescent="0.25">
      <c r="A468"/>
      <c r="B468"/>
      <c r="C468"/>
      <c r="D468"/>
      <c r="E468"/>
      <c r="F468"/>
      <c r="G468" s="17"/>
      <c r="H468" s="17"/>
      <c r="I468" s="17"/>
      <c r="J468" s="17"/>
      <c r="K468" s="17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</row>
    <row r="469" spans="1:69" x14ac:dyDescent="0.25">
      <c r="A469"/>
      <c r="B469"/>
      <c r="C469"/>
      <c r="D469"/>
      <c r="E469"/>
      <c r="F469"/>
      <c r="G469" s="17"/>
      <c r="H469" s="17"/>
      <c r="I469" s="17"/>
      <c r="J469" s="17"/>
      <c r="K469" s="17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</row>
    <row r="470" spans="1:69" x14ac:dyDescent="0.25">
      <c r="A470"/>
      <c r="B470"/>
      <c r="C470"/>
      <c r="D470"/>
      <c r="E470"/>
      <c r="F470"/>
      <c r="G470" s="17"/>
      <c r="H470" s="17"/>
      <c r="I470" s="17"/>
      <c r="J470" s="17"/>
      <c r="K470" s="17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</row>
    <row r="471" spans="1:69" x14ac:dyDescent="0.25">
      <c r="A471"/>
      <c r="B471"/>
      <c r="C471"/>
      <c r="D471"/>
      <c r="E471"/>
      <c r="F471"/>
      <c r="G471" s="17"/>
      <c r="H471" s="17"/>
      <c r="I471" s="17"/>
      <c r="J471" s="17"/>
      <c r="K471" s="17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</row>
    <row r="472" spans="1:69" x14ac:dyDescent="0.25">
      <c r="A472"/>
      <c r="B472"/>
      <c r="C472"/>
      <c r="D472"/>
      <c r="E472"/>
      <c r="F472"/>
      <c r="G472" s="17"/>
      <c r="H472" s="17"/>
      <c r="I472" s="17"/>
      <c r="J472" s="17"/>
      <c r="K472" s="17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</row>
    <row r="473" spans="1:69" x14ac:dyDescent="0.25">
      <c r="A473"/>
      <c r="B473"/>
      <c r="C473"/>
      <c r="D473"/>
      <c r="E473"/>
      <c r="F473"/>
      <c r="G473" s="17"/>
      <c r="H473" s="17"/>
      <c r="I473" s="17"/>
      <c r="J473" s="17"/>
      <c r="K473" s="17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</row>
    <row r="474" spans="1:69" x14ac:dyDescent="0.25">
      <c r="A474"/>
      <c r="B474"/>
      <c r="C474"/>
      <c r="D474"/>
      <c r="E474"/>
      <c r="F474"/>
      <c r="G474" s="17"/>
      <c r="H474" s="17"/>
      <c r="I474" s="17"/>
      <c r="J474" s="17"/>
      <c r="K474" s="17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</row>
    <row r="475" spans="1:69" x14ac:dyDescent="0.25">
      <c r="A475"/>
      <c r="B475"/>
      <c r="C475"/>
      <c r="D475"/>
      <c r="E475"/>
      <c r="F475"/>
      <c r="G475" s="17"/>
      <c r="H475" s="17"/>
      <c r="I475" s="17"/>
      <c r="J475" s="17"/>
      <c r="K475" s="17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</row>
    <row r="476" spans="1:69" x14ac:dyDescent="0.25">
      <c r="A476"/>
      <c r="B476"/>
      <c r="C476"/>
      <c r="D476"/>
      <c r="E476"/>
      <c r="F476"/>
      <c r="G476" s="17"/>
      <c r="H476" s="17"/>
      <c r="I476" s="17"/>
      <c r="J476" s="17"/>
      <c r="K476" s="17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</row>
    <row r="477" spans="1:69" x14ac:dyDescent="0.25">
      <c r="A477"/>
      <c r="B477"/>
      <c r="C477"/>
      <c r="D477"/>
      <c r="E477"/>
      <c r="F477"/>
      <c r="G477" s="17"/>
      <c r="H477" s="17"/>
      <c r="I477" s="17"/>
      <c r="J477" s="17"/>
      <c r="K477" s="1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</row>
    <row r="478" spans="1:69" x14ac:dyDescent="0.25">
      <c r="A478"/>
      <c r="B478"/>
      <c r="C478"/>
      <c r="D478"/>
      <c r="E478"/>
      <c r="F478"/>
      <c r="G478" s="17"/>
      <c r="H478" s="17"/>
      <c r="I478" s="17"/>
      <c r="J478" s="17"/>
      <c r="K478" s="17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</row>
    <row r="479" spans="1:69" x14ac:dyDescent="0.25">
      <c r="A479"/>
      <c r="B479"/>
      <c r="C479"/>
      <c r="D479"/>
      <c r="E479"/>
      <c r="F479"/>
      <c r="G479" s="17"/>
      <c r="H479" s="17"/>
      <c r="I479" s="17"/>
      <c r="J479" s="17"/>
      <c r="K479" s="17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</row>
    <row r="480" spans="1:69" x14ac:dyDescent="0.25">
      <c r="A480"/>
      <c r="B480"/>
      <c r="C480"/>
      <c r="D480"/>
      <c r="E480"/>
      <c r="F480"/>
      <c r="G480" s="17"/>
      <c r="H480" s="17"/>
      <c r="I480" s="17"/>
      <c r="J480" s="17"/>
      <c r="K480" s="17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</row>
    <row r="481" spans="1:69" x14ac:dyDescent="0.25">
      <c r="A481"/>
      <c r="B481"/>
      <c r="C481"/>
      <c r="D481"/>
      <c r="E481"/>
      <c r="F481"/>
      <c r="G481" s="17"/>
      <c r="H481" s="17"/>
      <c r="I481" s="17"/>
      <c r="J481" s="17"/>
      <c r="K481" s="17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</row>
    <row r="482" spans="1:69" x14ac:dyDescent="0.25">
      <c r="A482"/>
      <c r="B482"/>
      <c r="C482"/>
      <c r="D482"/>
      <c r="E482"/>
      <c r="F482"/>
      <c r="G482" s="17"/>
      <c r="H482" s="17"/>
      <c r="I482" s="17"/>
      <c r="J482" s="17"/>
      <c r="K482" s="17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</row>
    <row r="483" spans="1:69" x14ac:dyDescent="0.25">
      <c r="A483"/>
      <c r="B483"/>
      <c r="C483"/>
      <c r="D483"/>
      <c r="E483"/>
      <c r="F483"/>
      <c r="G483" s="17"/>
      <c r="H483" s="17"/>
      <c r="I483" s="17"/>
      <c r="J483" s="17"/>
      <c r="K483" s="17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</row>
    <row r="484" spans="1:69" x14ac:dyDescent="0.25">
      <c r="A484"/>
      <c r="B484"/>
      <c r="C484"/>
      <c r="D484"/>
      <c r="E484"/>
      <c r="F484"/>
      <c r="G484" s="17"/>
      <c r="H484" s="17"/>
      <c r="I484" s="17"/>
      <c r="J484" s="17"/>
      <c r="K484" s="17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</row>
    <row r="485" spans="1:69" x14ac:dyDescent="0.25">
      <c r="A485"/>
      <c r="B485"/>
      <c r="C485"/>
      <c r="D485"/>
      <c r="E485"/>
      <c r="F485"/>
      <c r="G485" s="17"/>
      <c r="H485" s="17"/>
      <c r="I485" s="17"/>
      <c r="J485" s="17"/>
      <c r="K485" s="17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</row>
    <row r="486" spans="1:69" x14ac:dyDescent="0.25">
      <c r="A486"/>
      <c r="B486"/>
      <c r="C486"/>
      <c r="D486"/>
      <c r="E486"/>
      <c r="F486"/>
      <c r="G486" s="17"/>
      <c r="H486" s="17"/>
      <c r="I486" s="17"/>
      <c r="J486" s="17"/>
      <c r="K486" s="17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</row>
    <row r="487" spans="1:69" x14ac:dyDescent="0.25">
      <c r="A487"/>
      <c r="B487"/>
      <c r="C487"/>
      <c r="D487"/>
      <c r="E487"/>
      <c r="F487"/>
      <c r="G487" s="17"/>
      <c r="H487" s="17"/>
      <c r="I487" s="17"/>
      <c r="J487" s="17"/>
      <c r="K487" s="1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</row>
    <row r="488" spans="1:69" x14ac:dyDescent="0.25">
      <c r="A488"/>
      <c r="B488"/>
      <c r="C488"/>
      <c r="D488"/>
      <c r="E488"/>
      <c r="F488"/>
      <c r="G488" s="17"/>
      <c r="H488" s="17"/>
      <c r="I488" s="17"/>
      <c r="J488" s="17"/>
      <c r="K488" s="17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</row>
    <row r="489" spans="1:69" x14ac:dyDescent="0.25">
      <c r="A489"/>
      <c r="B489"/>
      <c r="C489"/>
      <c r="D489"/>
      <c r="E489"/>
      <c r="F489"/>
      <c r="G489" s="17"/>
      <c r="H489" s="17"/>
      <c r="I489" s="17"/>
      <c r="J489" s="17"/>
      <c r="K489" s="17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</row>
    <row r="490" spans="1:69" x14ac:dyDescent="0.25">
      <c r="A490"/>
      <c r="B490"/>
      <c r="C490"/>
      <c r="D490"/>
      <c r="E490"/>
      <c r="F490"/>
      <c r="G490" s="17"/>
      <c r="H490" s="17"/>
      <c r="I490" s="17"/>
      <c r="J490" s="17"/>
      <c r="K490" s="17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</row>
    <row r="491" spans="1:69" x14ac:dyDescent="0.25">
      <c r="A491"/>
      <c r="B491"/>
      <c r="C491"/>
      <c r="D491"/>
      <c r="E491"/>
      <c r="F491"/>
      <c r="G491" s="17"/>
      <c r="H491" s="17"/>
      <c r="I491" s="17"/>
      <c r="J491" s="17"/>
      <c r="K491" s="17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</row>
    <row r="492" spans="1:69" x14ac:dyDescent="0.25">
      <c r="A492"/>
      <c r="B492"/>
      <c r="C492"/>
      <c r="D492"/>
      <c r="E492"/>
      <c r="F492"/>
      <c r="G492" s="17"/>
      <c r="H492" s="17"/>
      <c r="I492" s="17"/>
      <c r="J492" s="17"/>
      <c r="K492" s="17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</row>
    <row r="493" spans="1:69" x14ac:dyDescent="0.25">
      <c r="A493"/>
      <c r="B493"/>
      <c r="C493"/>
      <c r="D493"/>
      <c r="E493"/>
      <c r="F493"/>
      <c r="G493" s="17"/>
      <c r="H493" s="17"/>
      <c r="I493" s="17"/>
      <c r="J493" s="17"/>
      <c r="K493" s="17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</row>
    <row r="494" spans="1:69" x14ac:dyDescent="0.25">
      <c r="A494"/>
      <c r="B494"/>
      <c r="C494"/>
      <c r="D494"/>
      <c r="E494"/>
      <c r="F494"/>
      <c r="G494" s="17"/>
      <c r="H494" s="17"/>
      <c r="I494" s="17"/>
      <c r="J494" s="17"/>
      <c r="K494" s="17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</row>
    <row r="495" spans="1:69" x14ac:dyDescent="0.25">
      <c r="A495"/>
      <c r="B495"/>
      <c r="C495"/>
      <c r="D495"/>
      <c r="E495"/>
      <c r="F495"/>
      <c r="G495" s="17"/>
      <c r="H495" s="17"/>
      <c r="I495" s="17"/>
      <c r="J495" s="17"/>
      <c r="K495" s="17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</row>
    <row r="496" spans="1:69" x14ac:dyDescent="0.25">
      <c r="A496"/>
      <c r="B496"/>
      <c r="C496"/>
      <c r="D496"/>
      <c r="E496"/>
      <c r="F496"/>
      <c r="G496" s="17"/>
      <c r="H496" s="17"/>
      <c r="I496" s="17"/>
      <c r="J496" s="17"/>
      <c r="K496" s="17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</row>
    <row r="497" spans="1:69" x14ac:dyDescent="0.25">
      <c r="A497"/>
      <c r="B497"/>
      <c r="C497"/>
      <c r="D497"/>
      <c r="E497"/>
      <c r="F497"/>
      <c r="G497" s="17"/>
      <c r="H497" s="17"/>
      <c r="I497" s="17"/>
      <c r="J497" s="17"/>
      <c r="K497" s="1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</row>
    <row r="498" spans="1:69" x14ac:dyDescent="0.25">
      <c r="A498"/>
      <c r="B498"/>
      <c r="C498"/>
      <c r="D498"/>
      <c r="E498"/>
      <c r="F498"/>
      <c r="G498" s="17"/>
      <c r="H498" s="17"/>
      <c r="I498" s="17"/>
      <c r="J498" s="17"/>
      <c r="K498" s="17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</row>
    <row r="499" spans="1:69" x14ac:dyDescent="0.25">
      <c r="A499"/>
      <c r="B499"/>
      <c r="C499"/>
      <c r="D499"/>
      <c r="E499"/>
      <c r="F499"/>
      <c r="G499" s="17"/>
      <c r="H499" s="17"/>
      <c r="I499" s="17"/>
      <c r="J499" s="17"/>
      <c r="K499" s="17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</row>
    <row r="500" spans="1:69" x14ac:dyDescent="0.25">
      <c r="A500"/>
      <c r="B500"/>
      <c r="C500"/>
      <c r="D500"/>
      <c r="E500"/>
      <c r="F500"/>
      <c r="G500" s="17"/>
      <c r="H500" s="17"/>
      <c r="I500" s="17"/>
      <c r="J500" s="17"/>
      <c r="K500" s="17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</row>
    <row r="501" spans="1:69" x14ac:dyDescent="0.25">
      <c r="A501"/>
      <c r="B501"/>
      <c r="C501"/>
      <c r="D501"/>
      <c r="E501"/>
      <c r="F501"/>
      <c r="G501" s="17"/>
      <c r="H501" s="17"/>
      <c r="I501" s="17"/>
      <c r="J501" s="17"/>
      <c r="K501" s="17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</row>
    <row r="502" spans="1:69" x14ac:dyDescent="0.25">
      <c r="A502"/>
      <c r="B502"/>
      <c r="C502"/>
      <c r="D502"/>
      <c r="E502"/>
      <c r="F502"/>
      <c r="G502" s="17"/>
      <c r="H502" s="17"/>
      <c r="I502" s="17"/>
      <c r="J502" s="17"/>
      <c r="K502" s="17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</row>
    <row r="503" spans="1:69" x14ac:dyDescent="0.25">
      <c r="A503"/>
      <c r="B503"/>
      <c r="C503"/>
      <c r="D503"/>
      <c r="E503"/>
      <c r="F503"/>
      <c r="G503" s="17"/>
      <c r="H503" s="17"/>
      <c r="I503" s="17"/>
      <c r="J503" s="17"/>
      <c r="K503" s="17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</row>
    <row r="504" spans="1:69" x14ac:dyDescent="0.25">
      <c r="A504"/>
      <c r="B504"/>
      <c r="C504"/>
      <c r="D504"/>
      <c r="E504"/>
      <c r="F504"/>
      <c r="G504" s="17"/>
      <c r="H504" s="17"/>
      <c r="I504" s="17"/>
      <c r="J504" s="17"/>
      <c r="K504" s="17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</row>
    <row r="505" spans="1:69" x14ac:dyDescent="0.25">
      <c r="A505"/>
      <c r="B505"/>
      <c r="C505"/>
      <c r="D505"/>
      <c r="E505"/>
      <c r="F505"/>
      <c r="G505" s="17"/>
      <c r="H505" s="17"/>
      <c r="I505" s="17"/>
      <c r="J505" s="17"/>
      <c r="K505" s="17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</row>
    <row r="506" spans="1:69" x14ac:dyDescent="0.25">
      <c r="A506"/>
      <c r="B506"/>
      <c r="C506"/>
      <c r="D506"/>
      <c r="E506"/>
      <c r="F506"/>
      <c r="G506" s="17"/>
      <c r="H506" s="17"/>
      <c r="I506" s="17"/>
      <c r="J506" s="17"/>
      <c r="K506" s="17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</row>
    <row r="507" spans="1:69" x14ac:dyDescent="0.25">
      <c r="A507"/>
      <c r="B507"/>
      <c r="C507"/>
      <c r="D507"/>
      <c r="E507"/>
      <c r="F507"/>
      <c r="G507" s="17"/>
      <c r="H507" s="17"/>
      <c r="I507" s="17"/>
      <c r="J507" s="17"/>
      <c r="K507" s="1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</row>
    <row r="508" spans="1:69" x14ac:dyDescent="0.25">
      <c r="A508"/>
      <c r="B508"/>
      <c r="C508"/>
      <c r="D508"/>
      <c r="E508"/>
      <c r="F508"/>
      <c r="G508" s="17"/>
      <c r="H508" s="17"/>
      <c r="I508" s="17"/>
      <c r="J508" s="17"/>
      <c r="K508" s="17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</row>
    <row r="509" spans="1:69" x14ac:dyDescent="0.25">
      <c r="A509"/>
      <c r="B509"/>
      <c r="C509"/>
      <c r="D509"/>
      <c r="E509"/>
      <c r="F509"/>
      <c r="G509" s="17"/>
      <c r="H509" s="17"/>
      <c r="I509" s="17"/>
      <c r="J509" s="17"/>
      <c r="K509" s="17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</row>
    <row r="510" spans="1:69" x14ac:dyDescent="0.25">
      <c r="A510"/>
      <c r="B510"/>
      <c r="C510"/>
      <c r="D510"/>
      <c r="E510"/>
      <c r="F510"/>
      <c r="G510" s="17"/>
      <c r="H510" s="17"/>
      <c r="I510" s="17"/>
      <c r="J510" s="17"/>
      <c r="K510" s="17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</row>
    <row r="511" spans="1:69" x14ac:dyDescent="0.25">
      <c r="A511"/>
      <c r="B511"/>
      <c r="C511"/>
      <c r="D511"/>
      <c r="E511"/>
      <c r="F511"/>
      <c r="G511" s="17"/>
      <c r="H511" s="17"/>
      <c r="I511" s="17"/>
      <c r="J511" s="17"/>
      <c r="K511" s="17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</row>
    <row r="512" spans="1:69" x14ac:dyDescent="0.25">
      <c r="A512"/>
      <c r="B512"/>
      <c r="C512"/>
      <c r="D512"/>
      <c r="E512"/>
      <c r="F512"/>
      <c r="G512" s="17"/>
      <c r="H512" s="17"/>
      <c r="I512" s="17"/>
      <c r="J512" s="17"/>
      <c r="K512" s="17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</row>
    <row r="513" spans="1:69" x14ac:dyDescent="0.25">
      <c r="A513"/>
      <c r="B513"/>
      <c r="C513"/>
      <c r="D513"/>
      <c r="E513"/>
      <c r="F513"/>
      <c r="G513" s="17"/>
      <c r="H513" s="17"/>
      <c r="I513" s="17"/>
      <c r="J513" s="17"/>
      <c r="K513" s="17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</row>
    <row r="514" spans="1:69" x14ac:dyDescent="0.25">
      <c r="A514"/>
      <c r="B514"/>
      <c r="C514"/>
      <c r="D514"/>
      <c r="E514"/>
      <c r="F514"/>
      <c r="G514" s="17"/>
      <c r="H514" s="17"/>
      <c r="I514" s="17"/>
      <c r="J514" s="17"/>
      <c r="K514" s="17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</row>
    <row r="515" spans="1:69" x14ac:dyDescent="0.25">
      <c r="A515"/>
      <c r="B515"/>
      <c r="C515"/>
      <c r="D515"/>
      <c r="E515"/>
      <c r="F515"/>
      <c r="G515" s="17"/>
      <c r="H515" s="17"/>
      <c r="I515" s="17"/>
      <c r="J515" s="17"/>
      <c r="K515" s="17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</row>
    <row r="516" spans="1:69" x14ac:dyDescent="0.25">
      <c r="A516"/>
      <c r="B516"/>
      <c r="C516"/>
      <c r="D516"/>
      <c r="E516"/>
      <c r="F516"/>
      <c r="G516" s="17"/>
      <c r="H516" s="17"/>
      <c r="I516" s="17"/>
      <c r="J516" s="17"/>
      <c r="K516" s="17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</row>
    <row r="517" spans="1:69" x14ac:dyDescent="0.25">
      <c r="A517"/>
      <c r="B517"/>
      <c r="C517"/>
      <c r="D517"/>
      <c r="E517"/>
      <c r="F517"/>
      <c r="G517" s="17"/>
      <c r="H517" s="17"/>
      <c r="I517" s="17"/>
      <c r="J517" s="17"/>
      <c r="K517" s="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</row>
    <row r="518" spans="1:69" x14ac:dyDescent="0.25">
      <c r="A518"/>
      <c r="B518"/>
      <c r="C518"/>
      <c r="D518"/>
      <c r="E518"/>
      <c r="F518"/>
      <c r="G518" s="17"/>
      <c r="H518" s="17"/>
      <c r="I518" s="17"/>
      <c r="J518" s="17"/>
      <c r="K518" s="17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</row>
    <row r="519" spans="1:69" x14ac:dyDescent="0.25">
      <c r="A519"/>
      <c r="B519"/>
      <c r="C519"/>
      <c r="D519"/>
      <c r="E519"/>
      <c r="F519"/>
      <c r="G519" s="17"/>
      <c r="H519" s="17"/>
      <c r="I519" s="17"/>
      <c r="J519" s="17"/>
      <c r="K519" s="17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</row>
    <row r="520" spans="1:69" x14ac:dyDescent="0.25">
      <c r="A520"/>
      <c r="B520"/>
      <c r="C520"/>
      <c r="D520"/>
      <c r="E520"/>
      <c r="F520"/>
      <c r="G520" s="17"/>
      <c r="H520" s="17"/>
      <c r="I520" s="17"/>
      <c r="J520" s="17"/>
      <c r="K520" s="17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</row>
    <row r="521" spans="1:69" x14ac:dyDescent="0.25">
      <c r="A521"/>
      <c r="B521"/>
      <c r="C521"/>
      <c r="D521"/>
      <c r="E521"/>
      <c r="F521"/>
      <c r="G521" s="17"/>
      <c r="H521" s="17"/>
      <c r="I521" s="17"/>
      <c r="J521" s="17"/>
      <c r="K521" s="17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</row>
    <row r="522" spans="1:69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</row>
    <row r="523" spans="1:69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</row>
    <row r="524" spans="1:69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</row>
    <row r="525" spans="1:69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</row>
    <row r="526" spans="1:69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</row>
    <row r="527" spans="1:69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</row>
    <row r="528" spans="1:69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</row>
    <row r="529" spans="1:69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</row>
    <row r="530" spans="1:69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</row>
    <row r="531" spans="1:69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</row>
    <row r="532" spans="1:69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</row>
    <row r="533" spans="1:69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</row>
    <row r="534" spans="1:69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</row>
    <row r="535" spans="1:69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</row>
    <row r="536" spans="1:69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</row>
    <row r="537" spans="1:69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</row>
    <row r="538" spans="1:69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</row>
    <row r="539" spans="1:69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</row>
    <row r="540" spans="1:69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</row>
    <row r="541" spans="1:69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</row>
    <row r="542" spans="1:69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</row>
    <row r="543" spans="1:69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</row>
    <row r="544" spans="1:69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</row>
    <row r="545" spans="1:69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</row>
    <row r="546" spans="1:69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</row>
    <row r="547" spans="1:69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</row>
    <row r="548" spans="1:69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</row>
    <row r="549" spans="1:69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</row>
    <row r="550" spans="1:69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</row>
    <row r="551" spans="1:69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</row>
    <row r="552" spans="1:69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</row>
    <row r="553" spans="1:69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</row>
    <row r="554" spans="1:69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</row>
    <row r="555" spans="1:69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</row>
    <row r="556" spans="1:69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</row>
    <row r="557" spans="1:69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</row>
    <row r="558" spans="1:69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</row>
    <row r="559" spans="1:69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</row>
    <row r="560" spans="1:69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</row>
    <row r="561" spans="1:69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</row>
    <row r="562" spans="1:69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</row>
    <row r="563" spans="1:69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</row>
    <row r="564" spans="1:69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</row>
    <row r="565" spans="1:69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</row>
    <row r="566" spans="1:69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</row>
    <row r="567" spans="1:69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</row>
    <row r="568" spans="1:69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</row>
    <row r="569" spans="1:69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</row>
    <row r="570" spans="1:69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</row>
    <row r="571" spans="1:69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</row>
    <row r="572" spans="1:69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</row>
    <row r="573" spans="1:69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</row>
    <row r="574" spans="1:69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</row>
    <row r="575" spans="1:69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</row>
    <row r="576" spans="1:69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</row>
    <row r="577" spans="1:69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</row>
    <row r="578" spans="1:69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</row>
    <row r="579" spans="1:69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</row>
    <row r="580" spans="1:69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</row>
    <row r="581" spans="1:69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</row>
    <row r="582" spans="1:69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</row>
    <row r="583" spans="1:69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</row>
    <row r="584" spans="1:69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</row>
    <row r="585" spans="1:69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</row>
    <row r="586" spans="1:69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</row>
    <row r="587" spans="1:69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</row>
    <row r="588" spans="1:69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</row>
    <row r="589" spans="1:69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</row>
    <row r="590" spans="1:69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</row>
    <row r="591" spans="1:69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</row>
    <row r="592" spans="1:69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</row>
    <row r="593" spans="1:69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</row>
    <row r="594" spans="1:69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</row>
    <row r="595" spans="1:69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</row>
    <row r="596" spans="1:69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</row>
    <row r="597" spans="1:69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</row>
    <row r="598" spans="1:69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</row>
    <row r="599" spans="1:69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</row>
    <row r="600" spans="1:69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</row>
    <row r="601" spans="1:69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</row>
    <row r="602" spans="1:69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</row>
    <row r="603" spans="1:69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</row>
    <row r="604" spans="1:69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</row>
    <row r="605" spans="1:69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</row>
    <row r="606" spans="1:69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</row>
    <row r="607" spans="1:69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</row>
    <row r="608" spans="1:69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</row>
    <row r="609" spans="1:69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</row>
    <row r="610" spans="1:69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</row>
    <row r="611" spans="1:69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</row>
    <row r="612" spans="1:69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</row>
    <row r="613" spans="1:69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</row>
    <row r="614" spans="1:69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</row>
    <row r="615" spans="1:69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</row>
    <row r="616" spans="1:69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</row>
    <row r="617" spans="1:69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</row>
    <row r="618" spans="1:69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</row>
    <row r="619" spans="1:69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</row>
    <row r="620" spans="1:69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</row>
    <row r="621" spans="1:69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</row>
    <row r="622" spans="1:69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</row>
    <row r="623" spans="1:69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</row>
    <row r="624" spans="1:69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</row>
    <row r="625" spans="1:69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</row>
    <row r="626" spans="1:69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</row>
    <row r="627" spans="1:69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</row>
    <row r="628" spans="1:69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</row>
    <row r="629" spans="1:69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</row>
    <row r="630" spans="1:69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</row>
    <row r="631" spans="1:69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</row>
    <row r="632" spans="1:69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</row>
    <row r="633" spans="1:69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</row>
    <row r="634" spans="1:69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</row>
    <row r="635" spans="1:69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</row>
    <row r="636" spans="1:69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</row>
    <row r="637" spans="1:69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</row>
    <row r="638" spans="1:69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</row>
    <row r="639" spans="1:69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</row>
    <row r="640" spans="1:69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</row>
    <row r="641" spans="1:69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</row>
    <row r="642" spans="1:69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</row>
    <row r="643" spans="1:69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</row>
    <row r="644" spans="1:69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</row>
    <row r="645" spans="1:69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</row>
    <row r="646" spans="1:69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</row>
    <row r="647" spans="1:69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</row>
    <row r="648" spans="1:69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</row>
    <row r="649" spans="1:69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</row>
    <row r="650" spans="1:69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</row>
    <row r="651" spans="1:69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</row>
    <row r="652" spans="1:69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</row>
    <row r="653" spans="1:69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</row>
    <row r="654" spans="1:69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</row>
    <row r="655" spans="1:69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</row>
    <row r="656" spans="1:69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</row>
    <row r="657" spans="1:69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</row>
    <row r="658" spans="1:69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</row>
    <row r="659" spans="1:69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</row>
    <row r="660" spans="1:69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</row>
    <row r="661" spans="1:69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</row>
    <row r="662" spans="1:69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</row>
    <row r="663" spans="1:69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</row>
    <row r="664" spans="1:69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</row>
    <row r="665" spans="1:69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</row>
    <row r="666" spans="1:69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</row>
    <row r="667" spans="1:69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</row>
    <row r="668" spans="1:69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</row>
    <row r="669" spans="1:69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</row>
    <row r="670" spans="1:69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</row>
    <row r="671" spans="1:69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</row>
    <row r="672" spans="1:69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</row>
    <row r="673" spans="1:69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</row>
    <row r="674" spans="1:69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</row>
    <row r="675" spans="1:69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</row>
    <row r="676" spans="1:69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</row>
    <row r="677" spans="1:69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</row>
    <row r="678" spans="1:69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</row>
    <row r="679" spans="1:69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</row>
    <row r="680" spans="1:69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</row>
    <row r="681" spans="1:69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</row>
    <row r="682" spans="1:69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</row>
    <row r="683" spans="1:69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</row>
    <row r="684" spans="1:69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</row>
    <row r="685" spans="1:69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</row>
    <row r="686" spans="1:69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</row>
    <row r="687" spans="1:69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</row>
    <row r="688" spans="1:69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</row>
    <row r="689" spans="1:69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</row>
    <row r="690" spans="1:69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</row>
    <row r="691" spans="1:69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</row>
    <row r="692" spans="1:69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</row>
    <row r="693" spans="1:69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</row>
    <row r="694" spans="1:69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</row>
    <row r="695" spans="1:69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</row>
    <row r="696" spans="1:69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</row>
    <row r="697" spans="1:69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</row>
    <row r="698" spans="1:69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</row>
    <row r="699" spans="1:69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</row>
    <row r="700" spans="1:69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</row>
    <row r="701" spans="1:69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</row>
    <row r="702" spans="1:69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</row>
    <row r="703" spans="1:69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</row>
    <row r="704" spans="1:69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</row>
    <row r="705" spans="1:69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</row>
    <row r="706" spans="1:69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</row>
    <row r="707" spans="1:69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</row>
    <row r="708" spans="1:69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</row>
    <row r="709" spans="1:69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</row>
    <row r="710" spans="1:69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</row>
    <row r="711" spans="1:69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</row>
    <row r="712" spans="1:69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</row>
    <row r="713" spans="1:69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</row>
    <row r="714" spans="1:69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</row>
    <row r="715" spans="1:69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</row>
    <row r="716" spans="1:69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</row>
    <row r="717" spans="1:69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</row>
    <row r="718" spans="1:69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</row>
    <row r="719" spans="1:69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</row>
    <row r="720" spans="1:69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</row>
    <row r="721" spans="1:69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</row>
    <row r="722" spans="1:69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</row>
    <row r="723" spans="1:69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</row>
    <row r="724" spans="1:69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</row>
    <row r="725" spans="1:69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</row>
    <row r="726" spans="1:69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</row>
    <row r="727" spans="1:69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</row>
    <row r="728" spans="1:69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</row>
    <row r="729" spans="1:69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</row>
    <row r="730" spans="1:69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</row>
    <row r="731" spans="1:69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</row>
    <row r="732" spans="1:69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</row>
    <row r="733" spans="1:69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</row>
    <row r="734" spans="1:69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</row>
    <row r="735" spans="1:69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</row>
    <row r="736" spans="1:69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</row>
    <row r="737" spans="1:69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</row>
    <row r="738" spans="1:69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</row>
    <row r="739" spans="1:69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</row>
    <row r="740" spans="1:69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</row>
    <row r="741" spans="1:69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</row>
    <row r="742" spans="1:69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</row>
    <row r="743" spans="1:69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</row>
    <row r="744" spans="1:69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</row>
    <row r="745" spans="1:69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</row>
    <row r="746" spans="1:69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</row>
    <row r="747" spans="1:69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</row>
    <row r="748" spans="1:69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</row>
    <row r="749" spans="1:69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</row>
    <row r="750" spans="1:69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</row>
    <row r="751" spans="1:69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</row>
    <row r="752" spans="1:69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</row>
    <row r="753" spans="1:69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</row>
    <row r="754" spans="1:69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</row>
    <row r="755" spans="1:69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</row>
    <row r="756" spans="1:69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</row>
    <row r="757" spans="1:69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</row>
    <row r="758" spans="1:69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</row>
    <row r="759" spans="1:69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</row>
    <row r="760" spans="1:69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</row>
    <row r="761" spans="1:69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</row>
    <row r="762" spans="1:69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</row>
    <row r="763" spans="1:69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</row>
    <row r="764" spans="1:69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</row>
    <row r="765" spans="1:69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</row>
    <row r="766" spans="1:69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</row>
    <row r="767" spans="1:69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</row>
    <row r="768" spans="1:69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</row>
    <row r="769" spans="1:69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</row>
    <row r="770" spans="1:69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</row>
    <row r="771" spans="1:69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</row>
    <row r="772" spans="1:69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</row>
    <row r="773" spans="1:69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</row>
    <row r="774" spans="1:69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</row>
    <row r="775" spans="1:69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</row>
    <row r="776" spans="1:69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</row>
    <row r="777" spans="1:69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</row>
    <row r="778" spans="1:69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</row>
  </sheetData>
  <conditionalFormatting sqref="AA2:AB450">
    <cfRule type="cellIs" dxfId="4" priority="21" operator="lessThan">
      <formula>0</formula>
    </cfRule>
  </conditionalFormatting>
  <conditionalFormatting sqref="AO2:AY450 BK2:BK450">
    <cfRule type="cellIs" dxfId="3" priority="7" operator="greaterThan">
      <formula>1</formula>
    </cfRule>
    <cfRule type="cellIs" dxfId="2" priority="8" operator="lessThan">
      <formula>0</formula>
    </cfRule>
  </conditionalFormatting>
  <conditionalFormatting sqref="BJ2:BJ450 Z2:Z450">
    <cfRule type="cellIs" dxfId="1" priority="6" operator="greaterThan">
      <formula>0.6</formula>
    </cfRule>
  </conditionalFormatting>
  <conditionalFormatting sqref="BJ2:BJ451">
    <cfRule type="cellIs" dxfId="0" priority="1" operator="greaterThan">
      <formula>0.15</formula>
    </cfRule>
  </conditionalFormatting>
  <pageMargins left="0.75" right="0.75" top="1" bottom="1" header="0.5" footer="0.5"/>
  <pageSetup orientation="portrait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4"/>
          <x14:colorNegative theme="5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Data!N2:W2</xm:f>
              <xm:sqref>Y2</xm:sqref>
            </x14:sparkline>
            <x14:sparkline>
              <xm:f>Data!N3:W3</xm:f>
              <xm:sqref>Y3</xm:sqref>
            </x14:sparkline>
            <x14:sparkline>
              <xm:f>Data!N4:W4</xm:f>
              <xm:sqref>Y4</xm:sqref>
            </x14:sparkline>
            <x14:sparkline>
              <xm:f>Data!N5:W5</xm:f>
              <xm:sqref>Y5</xm:sqref>
            </x14:sparkline>
            <x14:sparkline>
              <xm:f>Data!N6:W6</xm:f>
              <xm:sqref>Y6</xm:sqref>
            </x14:sparkline>
            <x14:sparkline>
              <xm:f>Data!N7:W7</xm:f>
              <xm:sqref>Y7</xm:sqref>
            </x14:sparkline>
            <x14:sparkline>
              <xm:f>Data!N8:W8</xm:f>
              <xm:sqref>Y8</xm:sqref>
            </x14:sparkline>
            <x14:sparkline>
              <xm:f>Data!N9:W9</xm:f>
              <xm:sqref>Y9</xm:sqref>
            </x14:sparkline>
            <x14:sparkline>
              <xm:f>Data!N10:W10</xm:f>
              <xm:sqref>Y10</xm:sqref>
            </x14:sparkline>
            <x14:sparkline>
              <xm:f>Data!N11:W11</xm:f>
              <xm:sqref>Y11</xm:sqref>
            </x14:sparkline>
            <x14:sparkline>
              <xm:f>Data!N12:W12</xm:f>
              <xm:sqref>Y12</xm:sqref>
            </x14:sparkline>
            <x14:sparkline>
              <xm:f>Data!N13:W13</xm:f>
              <xm:sqref>Y13</xm:sqref>
            </x14:sparkline>
            <x14:sparkline>
              <xm:f>Data!N14:W14</xm:f>
              <xm:sqref>Y14</xm:sqref>
            </x14:sparkline>
            <x14:sparkline>
              <xm:f>Data!N15:W15</xm:f>
              <xm:sqref>Y15</xm:sqref>
            </x14:sparkline>
            <x14:sparkline>
              <xm:f>Data!N16:W16</xm:f>
              <xm:sqref>Y16</xm:sqref>
            </x14:sparkline>
            <x14:sparkline>
              <xm:f>Data!N17:W17</xm:f>
              <xm:sqref>Y17</xm:sqref>
            </x14:sparkline>
            <x14:sparkline>
              <xm:f>Data!N18:W18</xm:f>
              <xm:sqref>Y18</xm:sqref>
            </x14:sparkline>
            <x14:sparkline>
              <xm:f>Data!N19:W19</xm:f>
              <xm:sqref>Y19</xm:sqref>
            </x14:sparkline>
            <x14:sparkline>
              <xm:f>Data!N20:W20</xm:f>
              <xm:sqref>Y20</xm:sqref>
            </x14:sparkline>
            <x14:sparkline>
              <xm:f>Data!N21:W21</xm:f>
              <xm:sqref>Y21</xm:sqref>
            </x14:sparkline>
            <x14:sparkline>
              <xm:f>Data!N22:W22</xm:f>
              <xm:sqref>Y22</xm:sqref>
            </x14:sparkline>
            <x14:sparkline>
              <xm:f>Data!N23:W23</xm:f>
              <xm:sqref>Y23</xm:sqref>
            </x14:sparkline>
            <x14:sparkline>
              <xm:f>Data!N24:W24</xm:f>
              <xm:sqref>Y24</xm:sqref>
            </x14:sparkline>
            <x14:sparkline>
              <xm:f>Data!N25:W25</xm:f>
              <xm:sqref>Y25</xm:sqref>
            </x14:sparkline>
            <x14:sparkline>
              <xm:f>Data!N26:W26</xm:f>
              <xm:sqref>Y26</xm:sqref>
            </x14:sparkline>
            <x14:sparkline>
              <xm:f>Data!N27:W27</xm:f>
              <xm:sqref>Y27</xm:sqref>
            </x14:sparkline>
            <x14:sparkline>
              <xm:f>Data!N28:W28</xm:f>
              <xm:sqref>Y28</xm:sqref>
            </x14:sparkline>
            <x14:sparkline>
              <xm:f>Data!N29:W29</xm:f>
              <xm:sqref>Y29</xm:sqref>
            </x14:sparkline>
            <x14:sparkline>
              <xm:f>Data!N30:W30</xm:f>
              <xm:sqref>Y30</xm:sqref>
            </x14:sparkline>
            <x14:sparkline>
              <xm:f>Data!N31:W31</xm:f>
              <xm:sqref>Y31</xm:sqref>
            </x14:sparkline>
            <x14:sparkline>
              <xm:f>Data!N32:W32</xm:f>
              <xm:sqref>Y32</xm:sqref>
            </x14:sparkline>
            <x14:sparkline>
              <xm:f>Data!N33:W33</xm:f>
              <xm:sqref>Y33</xm:sqref>
            </x14:sparkline>
            <x14:sparkline>
              <xm:f>Data!N34:W34</xm:f>
              <xm:sqref>Y34</xm:sqref>
            </x14:sparkline>
            <x14:sparkline>
              <xm:f>Data!N35:W35</xm:f>
              <xm:sqref>Y35</xm:sqref>
            </x14:sparkline>
            <x14:sparkline>
              <xm:f>Data!N36:W36</xm:f>
              <xm:sqref>Y36</xm:sqref>
            </x14:sparkline>
            <x14:sparkline>
              <xm:f>Data!N37:W37</xm:f>
              <xm:sqref>Y37</xm:sqref>
            </x14:sparkline>
            <x14:sparkline>
              <xm:f>Data!N38:W38</xm:f>
              <xm:sqref>Y38</xm:sqref>
            </x14:sparkline>
            <x14:sparkline>
              <xm:f>Data!N39:W39</xm:f>
              <xm:sqref>Y39</xm:sqref>
            </x14:sparkline>
            <x14:sparkline>
              <xm:f>Data!N40:W40</xm:f>
              <xm:sqref>Y40</xm:sqref>
            </x14:sparkline>
            <x14:sparkline>
              <xm:f>Data!N41:W41</xm:f>
              <xm:sqref>Y41</xm:sqref>
            </x14:sparkline>
            <x14:sparkline>
              <xm:f>Data!N42:W42</xm:f>
              <xm:sqref>Y42</xm:sqref>
            </x14:sparkline>
            <x14:sparkline>
              <xm:f>Data!N43:W43</xm:f>
              <xm:sqref>Y43</xm:sqref>
            </x14:sparkline>
            <x14:sparkline>
              <xm:f>Data!N44:W44</xm:f>
              <xm:sqref>Y44</xm:sqref>
            </x14:sparkline>
            <x14:sparkline>
              <xm:f>Data!N45:W45</xm:f>
              <xm:sqref>Y45</xm:sqref>
            </x14:sparkline>
            <x14:sparkline>
              <xm:f>Data!N46:W46</xm:f>
              <xm:sqref>Y46</xm:sqref>
            </x14:sparkline>
            <x14:sparkline>
              <xm:f>Data!N47:W47</xm:f>
              <xm:sqref>Y47</xm:sqref>
            </x14:sparkline>
            <x14:sparkline>
              <xm:f>Data!N48:W48</xm:f>
              <xm:sqref>Y48</xm:sqref>
            </x14:sparkline>
            <x14:sparkline>
              <xm:f>Data!N49:W49</xm:f>
              <xm:sqref>Y49</xm:sqref>
            </x14:sparkline>
            <x14:sparkline>
              <xm:f>Data!N50:W50</xm:f>
              <xm:sqref>Y50</xm:sqref>
            </x14:sparkline>
            <x14:sparkline>
              <xm:f>Data!N51:W51</xm:f>
              <xm:sqref>Y51</xm:sqref>
            </x14:sparkline>
            <x14:sparkline>
              <xm:f>Data!N52:W52</xm:f>
              <xm:sqref>Y52</xm:sqref>
            </x14:sparkline>
            <x14:sparkline>
              <xm:f>Data!N53:W53</xm:f>
              <xm:sqref>Y53</xm:sqref>
            </x14:sparkline>
            <x14:sparkline>
              <xm:f>Data!N54:W54</xm:f>
              <xm:sqref>Y54</xm:sqref>
            </x14:sparkline>
            <x14:sparkline>
              <xm:f>Data!N55:W55</xm:f>
              <xm:sqref>Y55</xm:sqref>
            </x14:sparkline>
            <x14:sparkline>
              <xm:f>Data!N56:W56</xm:f>
              <xm:sqref>Y56</xm:sqref>
            </x14:sparkline>
            <x14:sparkline>
              <xm:f>Data!N57:W57</xm:f>
              <xm:sqref>Y57</xm:sqref>
            </x14:sparkline>
            <x14:sparkline>
              <xm:f>Data!N58:W58</xm:f>
              <xm:sqref>Y58</xm:sqref>
            </x14:sparkline>
            <x14:sparkline>
              <xm:f>Data!N59:W59</xm:f>
              <xm:sqref>Y59</xm:sqref>
            </x14:sparkline>
            <x14:sparkline>
              <xm:f>Data!N60:W60</xm:f>
              <xm:sqref>Y60</xm:sqref>
            </x14:sparkline>
            <x14:sparkline>
              <xm:f>Data!N61:W61</xm:f>
              <xm:sqref>Y61</xm:sqref>
            </x14:sparkline>
            <x14:sparkline>
              <xm:f>Data!N62:W62</xm:f>
              <xm:sqref>Y62</xm:sqref>
            </x14:sparkline>
            <x14:sparkline>
              <xm:f>Data!N63:W63</xm:f>
              <xm:sqref>Y63</xm:sqref>
            </x14:sparkline>
            <x14:sparkline>
              <xm:f>Data!N64:W64</xm:f>
              <xm:sqref>Y64</xm:sqref>
            </x14:sparkline>
            <x14:sparkline>
              <xm:f>Data!N65:W65</xm:f>
              <xm:sqref>Y65</xm:sqref>
            </x14:sparkline>
            <x14:sparkline>
              <xm:f>Data!N66:W66</xm:f>
              <xm:sqref>Y66</xm:sqref>
            </x14:sparkline>
            <x14:sparkline>
              <xm:f>Data!N67:W67</xm:f>
              <xm:sqref>Y67</xm:sqref>
            </x14:sparkline>
            <x14:sparkline>
              <xm:f>Data!N68:W68</xm:f>
              <xm:sqref>Y68</xm:sqref>
            </x14:sparkline>
            <x14:sparkline>
              <xm:f>Data!N69:W69</xm:f>
              <xm:sqref>Y69</xm:sqref>
            </x14:sparkline>
            <x14:sparkline>
              <xm:f>Data!N70:W70</xm:f>
              <xm:sqref>Y70</xm:sqref>
            </x14:sparkline>
            <x14:sparkline>
              <xm:f>Data!N71:W71</xm:f>
              <xm:sqref>Y71</xm:sqref>
            </x14:sparkline>
            <x14:sparkline>
              <xm:f>Data!N72:W72</xm:f>
              <xm:sqref>Y72</xm:sqref>
            </x14:sparkline>
            <x14:sparkline>
              <xm:f>Data!N73:W73</xm:f>
              <xm:sqref>Y73</xm:sqref>
            </x14:sparkline>
            <x14:sparkline>
              <xm:f>Data!N74:W74</xm:f>
              <xm:sqref>Y74</xm:sqref>
            </x14:sparkline>
            <x14:sparkline>
              <xm:f>Data!N75:W75</xm:f>
              <xm:sqref>Y75</xm:sqref>
            </x14:sparkline>
            <x14:sparkline>
              <xm:f>Data!N76:W76</xm:f>
              <xm:sqref>Y76</xm:sqref>
            </x14:sparkline>
            <x14:sparkline>
              <xm:f>Data!N77:W77</xm:f>
              <xm:sqref>Y77</xm:sqref>
            </x14:sparkline>
            <x14:sparkline>
              <xm:f>Data!N78:W78</xm:f>
              <xm:sqref>Y78</xm:sqref>
            </x14:sparkline>
            <x14:sparkline>
              <xm:f>Data!N79:W79</xm:f>
              <xm:sqref>Y79</xm:sqref>
            </x14:sparkline>
            <x14:sparkline>
              <xm:f>Data!N80:W80</xm:f>
              <xm:sqref>Y80</xm:sqref>
            </x14:sparkline>
            <x14:sparkline>
              <xm:f>Data!N81:W81</xm:f>
              <xm:sqref>Y81</xm:sqref>
            </x14:sparkline>
            <x14:sparkline>
              <xm:f>Data!N82:W82</xm:f>
              <xm:sqref>Y82</xm:sqref>
            </x14:sparkline>
            <x14:sparkline>
              <xm:f>Data!N83:W83</xm:f>
              <xm:sqref>Y83</xm:sqref>
            </x14:sparkline>
            <x14:sparkline>
              <xm:f>Data!N84:W84</xm:f>
              <xm:sqref>Y84</xm:sqref>
            </x14:sparkline>
            <x14:sparkline>
              <xm:f>Data!N85:W85</xm:f>
              <xm:sqref>Y85</xm:sqref>
            </x14:sparkline>
            <x14:sparkline>
              <xm:f>Data!N86:W86</xm:f>
              <xm:sqref>Y86</xm:sqref>
            </x14:sparkline>
            <x14:sparkline>
              <xm:f>Data!N87:W87</xm:f>
              <xm:sqref>Y87</xm:sqref>
            </x14:sparkline>
            <x14:sparkline>
              <xm:f>Data!N88:W88</xm:f>
              <xm:sqref>Y88</xm:sqref>
            </x14:sparkline>
            <x14:sparkline>
              <xm:f>Data!N89:W89</xm:f>
              <xm:sqref>Y89</xm:sqref>
            </x14:sparkline>
            <x14:sparkline>
              <xm:f>Data!N90:W90</xm:f>
              <xm:sqref>Y90</xm:sqref>
            </x14:sparkline>
            <x14:sparkline>
              <xm:f>Data!N91:W91</xm:f>
              <xm:sqref>Y91</xm:sqref>
            </x14:sparkline>
            <x14:sparkline>
              <xm:f>Data!N92:W92</xm:f>
              <xm:sqref>Y92</xm:sqref>
            </x14:sparkline>
            <x14:sparkline>
              <xm:f>Data!N93:W93</xm:f>
              <xm:sqref>Y93</xm:sqref>
            </x14:sparkline>
            <x14:sparkline>
              <xm:f>Data!N94:W94</xm:f>
              <xm:sqref>Y94</xm:sqref>
            </x14:sparkline>
            <x14:sparkline>
              <xm:f>Data!N95:W95</xm:f>
              <xm:sqref>Y95</xm:sqref>
            </x14:sparkline>
            <x14:sparkline>
              <xm:f>Data!N96:W96</xm:f>
              <xm:sqref>Y96</xm:sqref>
            </x14:sparkline>
            <x14:sparkline>
              <xm:f>Data!N97:W97</xm:f>
              <xm:sqref>Y97</xm:sqref>
            </x14:sparkline>
            <x14:sparkline>
              <xm:f>Data!N98:W98</xm:f>
              <xm:sqref>Y98</xm:sqref>
            </x14:sparkline>
            <x14:sparkline>
              <xm:f>Data!N99:W99</xm:f>
              <xm:sqref>Y99</xm:sqref>
            </x14:sparkline>
            <x14:sparkline>
              <xm:f>Data!N100:W100</xm:f>
              <xm:sqref>Y100</xm:sqref>
            </x14:sparkline>
            <x14:sparkline>
              <xm:f>Data!N101:W101</xm:f>
              <xm:sqref>Y101</xm:sqref>
            </x14:sparkline>
            <x14:sparkline>
              <xm:f>Data!N102:W102</xm:f>
              <xm:sqref>Y102</xm:sqref>
            </x14:sparkline>
            <x14:sparkline>
              <xm:f>Data!N103:W103</xm:f>
              <xm:sqref>Y103</xm:sqref>
            </x14:sparkline>
            <x14:sparkline>
              <xm:f>Data!N104:W104</xm:f>
              <xm:sqref>Y104</xm:sqref>
            </x14:sparkline>
            <x14:sparkline>
              <xm:f>Data!N105:W105</xm:f>
              <xm:sqref>Y105</xm:sqref>
            </x14:sparkline>
            <x14:sparkline>
              <xm:f>Data!N106:W106</xm:f>
              <xm:sqref>Y106</xm:sqref>
            </x14:sparkline>
            <x14:sparkline>
              <xm:f>Data!N107:W107</xm:f>
              <xm:sqref>Y107</xm:sqref>
            </x14:sparkline>
            <x14:sparkline>
              <xm:f>Data!N108:W108</xm:f>
              <xm:sqref>Y108</xm:sqref>
            </x14:sparkline>
            <x14:sparkline>
              <xm:f>Data!N109:W109</xm:f>
              <xm:sqref>Y109</xm:sqref>
            </x14:sparkline>
            <x14:sparkline>
              <xm:f>Data!N110:W110</xm:f>
              <xm:sqref>Y110</xm:sqref>
            </x14:sparkline>
            <x14:sparkline>
              <xm:f>Data!N111:W111</xm:f>
              <xm:sqref>Y111</xm:sqref>
            </x14:sparkline>
            <x14:sparkline>
              <xm:f>Data!N112:W112</xm:f>
              <xm:sqref>Y112</xm:sqref>
            </x14:sparkline>
            <x14:sparkline>
              <xm:f>Data!N113:W113</xm:f>
              <xm:sqref>Y113</xm:sqref>
            </x14:sparkline>
            <x14:sparkline>
              <xm:f>Data!N114:W114</xm:f>
              <xm:sqref>Y114</xm:sqref>
            </x14:sparkline>
            <x14:sparkline>
              <xm:f>Data!N115:W115</xm:f>
              <xm:sqref>Y115</xm:sqref>
            </x14:sparkline>
            <x14:sparkline>
              <xm:f>Data!N116:W116</xm:f>
              <xm:sqref>Y116</xm:sqref>
            </x14:sparkline>
            <x14:sparkline>
              <xm:f>Data!N117:W117</xm:f>
              <xm:sqref>Y117</xm:sqref>
            </x14:sparkline>
            <x14:sparkline>
              <xm:f>Data!N118:W118</xm:f>
              <xm:sqref>Y118</xm:sqref>
            </x14:sparkline>
            <x14:sparkline>
              <xm:f>Data!N119:W119</xm:f>
              <xm:sqref>Y119</xm:sqref>
            </x14:sparkline>
            <x14:sparkline>
              <xm:f>Data!N120:W120</xm:f>
              <xm:sqref>Y120</xm:sqref>
            </x14:sparkline>
            <x14:sparkline>
              <xm:f>Data!N121:W121</xm:f>
              <xm:sqref>Y121</xm:sqref>
            </x14:sparkline>
            <x14:sparkline>
              <xm:f>Data!N122:W122</xm:f>
              <xm:sqref>Y122</xm:sqref>
            </x14:sparkline>
            <x14:sparkline>
              <xm:f>Data!N123:W123</xm:f>
              <xm:sqref>Y123</xm:sqref>
            </x14:sparkline>
            <x14:sparkline>
              <xm:f>Data!N124:W124</xm:f>
              <xm:sqref>Y124</xm:sqref>
            </x14:sparkline>
            <x14:sparkline>
              <xm:f>Data!N125:W125</xm:f>
              <xm:sqref>Y125</xm:sqref>
            </x14:sparkline>
            <x14:sparkline>
              <xm:f>Data!N126:W126</xm:f>
              <xm:sqref>Y126</xm:sqref>
            </x14:sparkline>
            <x14:sparkline>
              <xm:f>Data!N127:W127</xm:f>
              <xm:sqref>Y127</xm:sqref>
            </x14:sparkline>
            <x14:sparkline>
              <xm:f>Data!N128:W128</xm:f>
              <xm:sqref>Y128</xm:sqref>
            </x14:sparkline>
            <x14:sparkline>
              <xm:f>Data!N129:W129</xm:f>
              <xm:sqref>Y129</xm:sqref>
            </x14:sparkline>
            <x14:sparkline>
              <xm:f>Data!N130:W130</xm:f>
              <xm:sqref>Y130</xm:sqref>
            </x14:sparkline>
            <x14:sparkline>
              <xm:f>Data!N131:W131</xm:f>
              <xm:sqref>Y131</xm:sqref>
            </x14:sparkline>
            <x14:sparkline>
              <xm:f>Data!N132:W132</xm:f>
              <xm:sqref>Y132</xm:sqref>
            </x14:sparkline>
            <x14:sparkline>
              <xm:f>Data!N133:W133</xm:f>
              <xm:sqref>Y133</xm:sqref>
            </x14:sparkline>
            <x14:sparkline>
              <xm:f>Data!N134:W134</xm:f>
              <xm:sqref>Y134</xm:sqref>
            </x14:sparkline>
            <x14:sparkline>
              <xm:f>Data!N135:W135</xm:f>
              <xm:sqref>Y135</xm:sqref>
            </x14:sparkline>
            <x14:sparkline>
              <xm:f>Data!N136:W136</xm:f>
              <xm:sqref>Y136</xm:sqref>
            </x14:sparkline>
            <x14:sparkline>
              <xm:f>Data!N137:W137</xm:f>
              <xm:sqref>Y137</xm:sqref>
            </x14:sparkline>
            <x14:sparkline>
              <xm:f>Data!N138:W138</xm:f>
              <xm:sqref>Y138</xm:sqref>
            </x14:sparkline>
            <x14:sparkline>
              <xm:f>Data!N139:W139</xm:f>
              <xm:sqref>Y139</xm:sqref>
            </x14:sparkline>
            <x14:sparkline>
              <xm:f>Data!N140:W140</xm:f>
              <xm:sqref>Y140</xm:sqref>
            </x14:sparkline>
            <x14:sparkline>
              <xm:f>Data!N141:W141</xm:f>
              <xm:sqref>Y141</xm:sqref>
            </x14:sparkline>
            <x14:sparkline>
              <xm:f>Data!N142:W142</xm:f>
              <xm:sqref>Y142</xm:sqref>
            </x14:sparkline>
            <x14:sparkline>
              <xm:f>Data!N143:W143</xm:f>
              <xm:sqref>Y143</xm:sqref>
            </x14:sparkline>
            <x14:sparkline>
              <xm:f>Data!N144:W144</xm:f>
              <xm:sqref>Y144</xm:sqref>
            </x14:sparkline>
            <x14:sparkline>
              <xm:f>Data!N145:W145</xm:f>
              <xm:sqref>Y145</xm:sqref>
            </x14:sparkline>
            <x14:sparkline>
              <xm:f>Data!N146:W146</xm:f>
              <xm:sqref>Y146</xm:sqref>
            </x14:sparkline>
            <x14:sparkline>
              <xm:f>Data!N147:W147</xm:f>
              <xm:sqref>Y147</xm:sqref>
            </x14:sparkline>
            <x14:sparkline>
              <xm:f>Data!N148:W148</xm:f>
              <xm:sqref>Y148</xm:sqref>
            </x14:sparkline>
            <x14:sparkline>
              <xm:f>Data!N149:W149</xm:f>
              <xm:sqref>Y149</xm:sqref>
            </x14:sparkline>
            <x14:sparkline>
              <xm:f>Data!N150:W150</xm:f>
              <xm:sqref>Y150</xm:sqref>
            </x14:sparkline>
            <x14:sparkline>
              <xm:f>Data!N151:W151</xm:f>
              <xm:sqref>Y151</xm:sqref>
            </x14:sparkline>
            <x14:sparkline>
              <xm:f>Data!N152:W152</xm:f>
              <xm:sqref>Y152</xm:sqref>
            </x14:sparkline>
            <x14:sparkline>
              <xm:f>Data!N153:W153</xm:f>
              <xm:sqref>Y153</xm:sqref>
            </x14:sparkline>
            <x14:sparkline>
              <xm:f>Data!N154:W154</xm:f>
              <xm:sqref>Y154</xm:sqref>
            </x14:sparkline>
            <x14:sparkline>
              <xm:f>Data!N155:W155</xm:f>
              <xm:sqref>Y155</xm:sqref>
            </x14:sparkline>
            <x14:sparkline>
              <xm:f>Data!N156:W156</xm:f>
              <xm:sqref>Y156</xm:sqref>
            </x14:sparkline>
            <x14:sparkline>
              <xm:f>Data!N157:W157</xm:f>
              <xm:sqref>Y157</xm:sqref>
            </x14:sparkline>
            <x14:sparkline>
              <xm:f>Data!N158:W158</xm:f>
              <xm:sqref>Y158</xm:sqref>
            </x14:sparkline>
            <x14:sparkline>
              <xm:f>Data!N159:W159</xm:f>
              <xm:sqref>Y159</xm:sqref>
            </x14:sparkline>
            <x14:sparkline>
              <xm:f>Data!N160:W160</xm:f>
              <xm:sqref>Y160</xm:sqref>
            </x14:sparkline>
            <x14:sparkline>
              <xm:f>Data!N161:W161</xm:f>
              <xm:sqref>Y161</xm:sqref>
            </x14:sparkline>
            <x14:sparkline>
              <xm:f>Data!N162:W162</xm:f>
              <xm:sqref>Y162</xm:sqref>
            </x14:sparkline>
            <x14:sparkline>
              <xm:f>Data!N163:W163</xm:f>
              <xm:sqref>Y163</xm:sqref>
            </x14:sparkline>
            <x14:sparkline>
              <xm:f>Data!N164:W164</xm:f>
              <xm:sqref>Y164</xm:sqref>
            </x14:sparkline>
            <x14:sparkline>
              <xm:f>Data!N165:W165</xm:f>
              <xm:sqref>Y165</xm:sqref>
            </x14:sparkline>
            <x14:sparkline>
              <xm:f>Data!N166:W166</xm:f>
              <xm:sqref>Y166</xm:sqref>
            </x14:sparkline>
            <x14:sparkline>
              <xm:f>Data!N167:W167</xm:f>
              <xm:sqref>Y167</xm:sqref>
            </x14:sparkline>
            <x14:sparkline>
              <xm:f>Data!N168:W168</xm:f>
              <xm:sqref>Y168</xm:sqref>
            </x14:sparkline>
            <x14:sparkline>
              <xm:f>Data!N169:W169</xm:f>
              <xm:sqref>Y169</xm:sqref>
            </x14:sparkline>
            <x14:sparkline>
              <xm:f>Data!N170:W170</xm:f>
              <xm:sqref>Y170</xm:sqref>
            </x14:sparkline>
            <x14:sparkline>
              <xm:f>Data!N171:W171</xm:f>
              <xm:sqref>Y171</xm:sqref>
            </x14:sparkline>
            <x14:sparkline>
              <xm:f>Data!N172:W172</xm:f>
              <xm:sqref>Y172</xm:sqref>
            </x14:sparkline>
            <x14:sparkline>
              <xm:f>Data!N173:W173</xm:f>
              <xm:sqref>Y173</xm:sqref>
            </x14:sparkline>
            <x14:sparkline>
              <xm:f>Data!N174:W174</xm:f>
              <xm:sqref>Y174</xm:sqref>
            </x14:sparkline>
            <x14:sparkline>
              <xm:f>Data!N175:W175</xm:f>
              <xm:sqref>Y175</xm:sqref>
            </x14:sparkline>
            <x14:sparkline>
              <xm:f>Data!N176:W176</xm:f>
              <xm:sqref>Y176</xm:sqref>
            </x14:sparkline>
            <x14:sparkline>
              <xm:f>Data!N177:W177</xm:f>
              <xm:sqref>Y177</xm:sqref>
            </x14:sparkline>
            <x14:sparkline>
              <xm:f>Data!N178:W178</xm:f>
              <xm:sqref>Y178</xm:sqref>
            </x14:sparkline>
            <x14:sparkline>
              <xm:f>Data!N179:W179</xm:f>
              <xm:sqref>Y179</xm:sqref>
            </x14:sparkline>
            <x14:sparkline>
              <xm:f>Data!N180:W180</xm:f>
              <xm:sqref>Y180</xm:sqref>
            </x14:sparkline>
            <x14:sparkline>
              <xm:f>Data!N181:W181</xm:f>
              <xm:sqref>Y181</xm:sqref>
            </x14:sparkline>
            <x14:sparkline>
              <xm:f>Data!N182:W182</xm:f>
              <xm:sqref>Y182</xm:sqref>
            </x14:sparkline>
            <x14:sparkline>
              <xm:f>Data!N183:W183</xm:f>
              <xm:sqref>Y183</xm:sqref>
            </x14:sparkline>
            <x14:sparkline>
              <xm:f>Data!N184:W184</xm:f>
              <xm:sqref>Y184</xm:sqref>
            </x14:sparkline>
            <x14:sparkline>
              <xm:f>Data!N185:W185</xm:f>
              <xm:sqref>Y185</xm:sqref>
            </x14:sparkline>
            <x14:sparkline>
              <xm:f>Data!N186:W186</xm:f>
              <xm:sqref>Y186</xm:sqref>
            </x14:sparkline>
            <x14:sparkline>
              <xm:f>Data!N187:W187</xm:f>
              <xm:sqref>Y187</xm:sqref>
            </x14:sparkline>
            <x14:sparkline>
              <xm:f>Data!N188:W188</xm:f>
              <xm:sqref>Y188</xm:sqref>
            </x14:sparkline>
            <x14:sparkline>
              <xm:f>Data!N189:W189</xm:f>
              <xm:sqref>Y189</xm:sqref>
            </x14:sparkline>
            <x14:sparkline>
              <xm:f>Data!N190:W190</xm:f>
              <xm:sqref>Y190</xm:sqref>
            </x14:sparkline>
            <x14:sparkline>
              <xm:f>Data!N191:W191</xm:f>
              <xm:sqref>Y191</xm:sqref>
            </x14:sparkline>
            <x14:sparkline>
              <xm:f>Data!N192:W192</xm:f>
              <xm:sqref>Y192</xm:sqref>
            </x14:sparkline>
            <x14:sparkline>
              <xm:f>Data!N193:W193</xm:f>
              <xm:sqref>Y193</xm:sqref>
            </x14:sparkline>
            <x14:sparkline>
              <xm:f>Data!N194:W194</xm:f>
              <xm:sqref>Y194</xm:sqref>
            </x14:sparkline>
            <x14:sparkline>
              <xm:f>Data!N195:W195</xm:f>
              <xm:sqref>Y195</xm:sqref>
            </x14:sparkline>
            <x14:sparkline>
              <xm:f>Data!N196:W196</xm:f>
              <xm:sqref>Y196</xm:sqref>
            </x14:sparkline>
            <x14:sparkline>
              <xm:f>Data!N197:W197</xm:f>
              <xm:sqref>Y197</xm:sqref>
            </x14:sparkline>
            <x14:sparkline>
              <xm:f>Data!N198:W198</xm:f>
              <xm:sqref>Y198</xm:sqref>
            </x14:sparkline>
            <x14:sparkline>
              <xm:f>Data!N199:W199</xm:f>
              <xm:sqref>Y199</xm:sqref>
            </x14:sparkline>
            <x14:sparkline>
              <xm:f>Data!N200:W200</xm:f>
              <xm:sqref>Y200</xm:sqref>
            </x14:sparkline>
            <x14:sparkline>
              <xm:f>Data!N201:W201</xm:f>
              <xm:sqref>Y201</xm:sqref>
            </x14:sparkline>
            <x14:sparkline>
              <xm:f>Data!N202:W202</xm:f>
              <xm:sqref>Y202</xm:sqref>
            </x14:sparkline>
            <x14:sparkline>
              <xm:f>Data!N203:W203</xm:f>
              <xm:sqref>Y203</xm:sqref>
            </x14:sparkline>
            <x14:sparkline>
              <xm:f>Data!N204:W204</xm:f>
              <xm:sqref>Y204</xm:sqref>
            </x14:sparkline>
            <x14:sparkline>
              <xm:f>Data!N205:W205</xm:f>
              <xm:sqref>Y205</xm:sqref>
            </x14:sparkline>
            <x14:sparkline>
              <xm:f>Data!N206:W206</xm:f>
              <xm:sqref>Y206</xm:sqref>
            </x14:sparkline>
            <x14:sparkline>
              <xm:f>Data!N207:W207</xm:f>
              <xm:sqref>Y207</xm:sqref>
            </x14:sparkline>
            <x14:sparkline>
              <xm:f>Data!N208:W208</xm:f>
              <xm:sqref>Y208</xm:sqref>
            </x14:sparkline>
            <x14:sparkline>
              <xm:f>Data!N209:W209</xm:f>
              <xm:sqref>Y209</xm:sqref>
            </x14:sparkline>
            <x14:sparkline>
              <xm:f>Data!N210:W210</xm:f>
              <xm:sqref>Y210</xm:sqref>
            </x14:sparkline>
            <x14:sparkline>
              <xm:f>Data!N211:W211</xm:f>
              <xm:sqref>Y211</xm:sqref>
            </x14:sparkline>
            <x14:sparkline>
              <xm:f>Data!N212:W212</xm:f>
              <xm:sqref>Y212</xm:sqref>
            </x14:sparkline>
            <x14:sparkline>
              <xm:f>Data!N213:W213</xm:f>
              <xm:sqref>Y213</xm:sqref>
            </x14:sparkline>
            <x14:sparkline>
              <xm:f>Data!N214:W214</xm:f>
              <xm:sqref>Y214</xm:sqref>
            </x14:sparkline>
            <x14:sparkline>
              <xm:f>Data!N215:W215</xm:f>
              <xm:sqref>Y215</xm:sqref>
            </x14:sparkline>
            <x14:sparkline>
              <xm:f>Data!N216:W216</xm:f>
              <xm:sqref>Y216</xm:sqref>
            </x14:sparkline>
            <x14:sparkline>
              <xm:f>Data!N217:W217</xm:f>
              <xm:sqref>Y217</xm:sqref>
            </x14:sparkline>
            <x14:sparkline>
              <xm:f>Data!N218:W218</xm:f>
              <xm:sqref>Y218</xm:sqref>
            </x14:sparkline>
            <x14:sparkline>
              <xm:f>Data!N219:W219</xm:f>
              <xm:sqref>Y219</xm:sqref>
            </x14:sparkline>
            <x14:sparkline>
              <xm:f>Data!N220:W220</xm:f>
              <xm:sqref>Y220</xm:sqref>
            </x14:sparkline>
            <x14:sparkline>
              <xm:f>Data!N221:W221</xm:f>
              <xm:sqref>Y221</xm:sqref>
            </x14:sparkline>
            <x14:sparkline>
              <xm:f>Data!N222:W222</xm:f>
              <xm:sqref>Y222</xm:sqref>
            </x14:sparkline>
            <x14:sparkline>
              <xm:f>Data!N223:W223</xm:f>
              <xm:sqref>Y223</xm:sqref>
            </x14:sparkline>
            <x14:sparkline>
              <xm:f>Data!N224:W224</xm:f>
              <xm:sqref>Y224</xm:sqref>
            </x14:sparkline>
            <x14:sparkline>
              <xm:f>Data!N225:W225</xm:f>
              <xm:sqref>Y225</xm:sqref>
            </x14:sparkline>
            <x14:sparkline>
              <xm:f>Data!N226:W226</xm:f>
              <xm:sqref>Y226</xm:sqref>
            </x14:sparkline>
            <x14:sparkline>
              <xm:f>Data!N227:W227</xm:f>
              <xm:sqref>Y227</xm:sqref>
            </x14:sparkline>
            <x14:sparkline>
              <xm:f>Data!N228:W228</xm:f>
              <xm:sqref>Y228</xm:sqref>
            </x14:sparkline>
            <x14:sparkline>
              <xm:f>Data!N229:W229</xm:f>
              <xm:sqref>Y229</xm:sqref>
            </x14:sparkline>
            <x14:sparkline>
              <xm:f>Data!N230:W230</xm:f>
              <xm:sqref>Y230</xm:sqref>
            </x14:sparkline>
            <x14:sparkline>
              <xm:f>Data!N231:W231</xm:f>
              <xm:sqref>Y231</xm:sqref>
            </x14:sparkline>
            <x14:sparkline>
              <xm:f>Data!N232:W232</xm:f>
              <xm:sqref>Y232</xm:sqref>
            </x14:sparkline>
            <x14:sparkline>
              <xm:f>Data!N233:W233</xm:f>
              <xm:sqref>Y233</xm:sqref>
            </x14:sparkline>
            <x14:sparkline>
              <xm:f>Data!N234:W234</xm:f>
              <xm:sqref>Y234</xm:sqref>
            </x14:sparkline>
            <x14:sparkline>
              <xm:f>Data!N235:W235</xm:f>
              <xm:sqref>Y235</xm:sqref>
            </x14:sparkline>
            <x14:sparkline>
              <xm:f>Data!N236:W236</xm:f>
              <xm:sqref>Y236</xm:sqref>
            </x14:sparkline>
            <x14:sparkline>
              <xm:f>Data!N237:W237</xm:f>
              <xm:sqref>Y237</xm:sqref>
            </x14:sparkline>
            <x14:sparkline>
              <xm:f>Data!N238:W238</xm:f>
              <xm:sqref>Y238</xm:sqref>
            </x14:sparkline>
            <x14:sparkline>
              <xm:f>Data!N239:W239</xm:f>
              <xm:sqref>Y239</xm:sqref>
            </x14:sparkline>
            <x14:sparkline>
              <xm:f>Data!N240:W240</xm:f>
              <xm:sqref>Y240</xm:sqref>
            </x14:sparkline>
            <x14:sparkline>
              <xm:f>Data!N241:W241</xm:f>
              <xm:sqref>Y241</xm:sqref>
            </x14:sparkline>
            <x14:sparkline>
              <xm:f>Data!N242:W242</xm:f>
              <xm:sqref>Y242</xm:sqref>
            </x14:sparkline>
            <x14:sparkline>
              <xm:f>Data!N243:W243</xm:f>
              <xm:sqref>Y243</xm:sqref>
            </x14:sparkline>
            <x14:sparkline>
              <xm:f>Data!N244:W244</xm:f>
              <xm:sqref>Y244</xm:sqref>
            </x14:sparkline>
            <x14:sparkline>
              <xm:f>Data!N245:W245</xm:f>
              <xm:sqref>Y245</xm:sqref>
            </x14:sparkline>
            <x14:sparkline>
              <xm:f>Data!N246:W246</xm:f>
              <xm:sqref>Y246</xm:sqref>
            </x14:sparkline>
            <x14:sparkline>
              <xm:f>Data!N247:W247</xm:f>
              <xm:sqref>Y247</xm:sqref>
            </x14:sparkline>
            <x14:sparkline>
              <xm:f>Data!N248:W248</xm:f>
              <xm:sqref>Y248</xm:sqref>
            </x14:sparkline>
            <x14:sparkline>
              <xm:f>Data!N249:W249</xm:f>
              <xm:sqref>Y249</xm:sqref>
            </x14:sparkline>
            <x14:sparkline>
              <xm:f>Data!N250:W250</xm:f>
              <xm:sqref>Y250</xm:sqref>
            </x14:sparkline>
            <x14:sparkline>
              <xm:f>Data!N251:W251</xm:f>
              <xm:sqref>Y251</xm:sqref>
            </x14:sparkline>
            <x14:sparkline>
              <xm:f>Data!N252:W252</xm:f>
              <xm:sqref>Y252</xm:sqref>
            </x14:sparkline>
            <x14:sparkline>
              <xm:f>Data!N253:W253</xm:f>
              <xm:sqref>Y253</xm:sqref>
            </x14:sparkline>
            <x14:sparkline>
              <xm:f>Data!N254:W254</xm:f>
              <xm:sqref>Y254</xm:sqref>
            </x14:sparkline>
            <x14:sparkline>
              <xm:f>Data!N255:W255</xm:f>
              <xm:sqref>Y255</xm:sqref>
            </x14:sparkline>
            <x14:sparkline>
              <xm:f>Data!N256:W256</xm:f>
              <xm:sqref>Y256</xm:sqref>
            </x14:sparkline>
            <x14:sparkline>
              <xm:f>Data!N257:W257</xm:f>
              <xm:sqref>Y257</xm:sqref>
            </x14:sparkline>
            <x14:sparkline>
              <xm:f>Data!N258:W258</xm:f>
              <xm:sqref>Y258</xm:sqref>
            </x14:sparkline>
            <x14:sparkline>
              <xm:f>Data!N259:W259</xm:f>
              <xm:sqref>Y259</xm:sqref>
            </x14:sparkline>
            <x14:sparkline>
              <xm:f>Data!N260:W260</xm:f>
              <xm:sqref>Y260</xm:sqref>
            </x14:sparkline>
            <x14:sparkline>
              <xm:f>Data!N261:W261</xm:f>
              <xm:sqref>Y261</xm:sqref>
            </x14:sparkline>
            <x14:sparkline>
              <xm:f>Data!N262:W262</xm:f>
              <xm:sqref>Y262</xm:sqref>
            </x14:sparkline>
            <x14:sparkline>
              <xm:f>Data!N263:W263</xm:f>
              <xm:sqref>Y263</xm:sqref>
            </x14:sparkline>
            <x14:sparkline>
              <xm:f>Data!N264:W264</xm:f>
              <xm:sqref>Y264</xm:sqref>
            </x14:sparkline>
            <x14:sparkline>
              <xm:f>Data!N265:W265</xm:f>
              <xm:sqref>Y265</xm:sqref>
            </x14:sparkline>
            <x14:sparkline>
              <xm:f>Data!N266:W266</xm:f>
              <xm:sqref>Y266</xm:sqref>
            </x14:sparkline>
            <x14:sparkline>
              <xm:f>Data!N267:W267</xm:f>
              <xm:sqref>Y267</xm:sqref>
            </x14:sparkline>
            <x14:sparkline>
              <xm:f>Data!N268:W268</xm:f>
              <xm:sqref>Y268</xm:sqref>
            </x14:sparkline>
            <x14:sparkline>
              <xm:f>Data!N269:W269</xm:f>
              <xm:sqref>Y269</xm:sqref>
            </x14:sparkline>
            <x14:sparkline>
              <xm:f>Data!N270:W270</xm:f>
              <xm:sqref>Y270</xm:sqref>
            </x14:sparkline>
            <x14:sparkline>
              <xm:f>Data!N271:W271</xm:f>
              <xm:sqref>Y271</xm:sqref>
            </x14:sparkline>
            <x14:sparkline>
              <xm:f>Data!N272:W272</xm:f>
              <xm:sqref>Y272</xm:sqref>
            </x14:sparkline>
            <x14:sparkline>
              <xm:f>Data!N273:W273</xm:f>
              <xm:sqref>Y273</xm:sqref>
            </x14:sparkline>
            <x14:sparkline>
              <xm:f>Data!N274:W274</xm:f>
              <xm:sqref>Y274</xm:sqref>
            </x14:sparkline>
            <x14:sparkline>
              <xm:f>Data!N275:W275</xm:f>
              <xm:sqref>Y275</xm:sqref>
            </x14:sparkline>
            <x14:sparkline>
              <xm:f>Data!N276:W276</xm:f>
              <xm:sqref>Y276</xm:sqref>
            </x14:sparkline>
            <x14:sparkline>
              <xm:f>Data!N277:W277</xm:f>
              <xm:sqref>Y277</xm:sqref>
            </x14:sparkline>
            <x14:sparkline>
              <xm:f>Data!N278:W278</xm:f>
              <xm:sqref>Y278</xm:sqref>
            </x14:sparkline>
            <x14:sparkline>
              <xm:f>Data!N279:W279</xm:f>
              <xm:sqref>Y279</xm:sqref>
            </x14:sparkline>
            <x14:sparkline>
              <xm:f>Data!N280:W280</xm:f>
              <xm:sqref>Y280</xm:sqref>
            </x14:sparkline>
            <x14:sparkline>
              <xm:f>Data!N281:W281</xm:f>
              <xm:sqref>Y281</xm:sqref>
            </x14:sparkline>
            <x14:sparkline>
              <xm:f>Data!N282:W282</xm:f>
              <xm:sqref>Y282</xm:sqref>
            </x14:sparkline>
            <x14:sparkline>
              <xm:f>Data!N283:W283</xm:f>
              <xm:sqref>Y283</xm:sqref>
            </x14:sparkline>
            <x14:sparkline>
              <xm:f>Data!N284:W284</xm:f>
              <xm:sqref>Y284</xm:sqref>
            </x14:sparkline>
            <x14:sparkline>
              <xm:f>Data!N285:W285</xm:f>
              <xm:sqref>Y285</xm:sqref>
            </x14:sparkline>
            <x14:sparkline>
              <xm:f>Data!N286:W286</xm:f>
              <xm:sqref>Y286</xm:sqref>
            </x14:sparkline>
            <x14:sparkline>
              <xm:f>Data!N287:W287</xm:f>
              <xm:sqref>Y287</xm:sqref>
            </x14:sparkline>
            <x14:sparkline>
              <xm:f>Data!N288:W288</xm:f>
              <xm:sqref>Y288</xm:sqref>
            </x14:sparkline>
            <x14:sparkline>
              <xm:f>Data!N289:W289</xm:f>
              <xm:sqref>Y289</xm:sqref>
            </x14:sparkline>
            <x14:sparkline>
              <xm:f>Data!N290:W290</xm:f>
              <xm:sqref>Y290</xm:sqref>
            </x14:sparkline>
            <x14:sparkline>
              <xm:f>Data!N291:W291</xm:f>
              <xm:sqref>Y291</xm:sqref>
            </x14:sparkline>
            <x14:sparkline>
              <xm:f>Data!N292:W292</xm:f>
              <xm:sqref>Y292</xm:sqref>
            </x14:sparkline>
            <x14:sparkline>
              <xm:f>Data!N293:W293</xm:f>
              <xm:sqref>Y293</xm:sqref>
            </x14:sparkline>
            <x14:sparkline>
              <xm:f>Data!N294:W294</xm:f>
              <xm:sqref>Y294</xm:sqref>
            </x14:sparkline>
            <x14:sparkline>
              <xm:f>Data!N295:W295</xm:f>
              <xm:sqref>Y295</xm:sqref>
            </x14:sparkline>
            <x14:sparkline>
              <xm:f>Data!N296:W296</xm:f>
              <xm:sqref>Y296</xm:sqref>
            </x14:sparkline>
            <x14:sparkline>
              <xm:f>Data!N297:W297</xm:f>
              <xm:sqref>Y297</xm:sqref>
            </x14:sparkline>
            <x14:sparkline>
              <xm:f>Data!N298:W298</xm:f>
              <xm:sqref>Y298</xm:sqref>
            </x14:sparkline>
            <x14:sparkline>
              <xm:f>Data!N299:W299</xm:f>
              <xm:sqref>Y299</xm:sqref>
            </x14:sparkline>
            <x14:sparkline>
              <xm:f>Data!N300:W300</xm:f>
              <xm:sqref>Y300</xm:sqref>
            </x14:sparkline>
            <x14:sparkline>
              <xm:f>Data!N301:W301</xm:f>
              <xm:sqref>Y301</xm:sqref>
            </x14:sparkline>
            <x14:sparkline>
              <xm:f>Data!N302:W302</xm:f>
              <xm:sqref>Y302</xm:sqref>
            </x14:sparkline>
            <x14:sparkline>
              <xm:f>Data!N303:W303</xm:f>
              <xm:sqref>Y303</xm:sqref>
            </x14:sparkline>
            <x14:sparkline>
              <xm:f>Data!N304:W304</xm:f>
              <xm:sqref>Y304</xm:sqref>
            </x14:sparkline>
            <x14:sparkline>
              <xm:f>Data!N305:W305</xm:f>
              <xm:sqref>Y305</xm:sqref>
            </x14:sparkline>
            <x14:sparkline>
              <xm:f>Data!N306:W306</xm:f>
              <xm:sqref>Y306</xm:sqref>
            </x14:sparkline>
            <x14:sparkline>
              <xm:f>Data!N307:W307</xm:f>
              <xm:sqref>Y307</xm:sqref>
            </x14:sparkline>
            <x14:sparkline>
              <xm:f>Data!N308:W308</xm:f>
              <xm:sqref>Y308</xm:sqref>
            </x14:sparkline>
            <x14:sparkline>
              <xm:f>Data!N309:W309</xm:f>
              <xm:sqref>Y309</xm:sqref>
            </x14:sparkline>
            <x14:sparkline>
              <xm:f>Data!N310:W310</xm:f>
              <xm:sqref>Y310</xm:sqref>
            </x14:sparkline>
            <x14:sparkline>
              <xm:f>Data!N311:W311</xm:f>
              <xm:sqref>Y311</xm:sqref>
            </x14:sparkline>
            <x14:sparkline>
              <xm:f>Data!N312:W312</xm:f>
              <xm:sqref>Y312</xm:sqref>
            </x14:sparkline>
            <x14:sparkline>
              <xm:f>Data!N313:W313</xm:f>
              <xm:sqref>Y313</xm:sqref>
            </x14:sparkline>
            <x14:sparkline>
              <xm:f>Data!N314:W314</xm:f>
              <xm:sqref>Y314</xm:sqref>
            </x14:sparkline>
            <x14:sparkline>
              <xm:f>Data!N315:W315</xm:f>
              <xm:sqref>Y315</xm:sqref>
            </x14:sparkline>
            <x14:sparkline>
              <xm:f>Data!N316:W316</xm:f>
              <xm:sqref>Y316</xm:sqref>
            </x14:sparkline>
            <x14:sparkline>
              <xm:f>Data!N317:W317</xm:f>
              <xm:sqref>Y317</xm:sqref>
            </x14:sparkline>
            <x14:sparkline>
              <xm:f>Data!N318:W318</xm:f>
              <xm:sqref>Y318</xm:sqref>
            </x14:sparkline>
            <x14:sparkline>
              <xm:f>Data!N319:W319</xm:f>
              <xm:sqref>Y319</xm:sqref>
            </x14:sparkline>
            <x14:sparkline>
              <xm:f>Data!N320:W320</xm:f>
              <xm:sqref>Y320</xm:sqref>
            </x14:sparkline>
            <x14:sparkline>
              <xm:f>Data!N321:W321</xm:f>
              <xm:sqref>Y321</xm:sqref>
            </x14:sparkline>
            <x14:sparkline>
              <xm:f>Data!N322:W322</xm:f>
              <xm:sqref>Y322</xm:sqref>
            </x14:sparkline>
            <x14:sparkline>
              <xm:f>Data!N323:W323</xm:f>
              <xm:sqref>Y323</xm:sqref>
            </x14:sparkline>
            <x14:sparkline>
              <xm:f>Data!N324:W324</xm:f>
              <xm:sqref>Y324</xm:sqref>
            </x14:sparkline>
            <x14:sparkline>
              <xm:f>Data!N325:W325</xm:f>
              <xm:sqref>Y325</xm:sqref>
            </x14:sparkline>
            <x14:sparkline>
              <xm:f>Data!N326:W326</xm:f>
              <xm:sqref>Y326</xm:sqref>
            </x14:sparkline>
            <x14:sparkline>
              <xm:f>Data!N327:W327</xm:f>
              <xm:sqref>Y327</xm:sqref>
            </x14:sparkline>
            <x14:sparkline>
              <xm:f>Data!N328:W328</xm:f>
              <xm:sqref>Y328</xm:sqref>
            </x14:sparkline>
            <x14:sparkline>
              <xm:f>Data!N329:W329</xm:f>
              <xm:sqref>Y329</xm:sqref>
            </x14:sparkline>
            <x14:sparkline>
              <xm:f>Data!N330:W330</xm:f>
              <xm:sqref>Y330</xm:sqref>
            </x14:sparkline>
            <x14:sparkline>
              <xm:f>Data!N331:W331</xm:f>
              <xm:sqref>Y331</xm:sqref>
            </x14:sparkline>
            <x14:sparkline>
              <xm:f>Data!N332:W332</xm:f>
              <xm:sqref>Y332</xm:sqref>
            </x14:sparkline>
            <x14:sparkline>
              <xm:f>Data!N333:W333</xm:f>
              <xm:sqref>Y333</xm:sqref>
            </x14:sparkline>
            <x14:sparkline>
              <xm:f>Data!N334:W334</xm:f>
              <xm:sqref>Y334</xm:sqref>
            </x14:sparkline>
            <x14:sparkline>
              <xm:f>Data!N335:W335</xm:f>
              <xm:sqref>Y335</xm:sqref>
            </x14:sparkline>
            <x14:sparkline>
              <xm:f>Data!N336:W336</xm:f>
              <xm:sqref>Y336</xm:sqref>
            </x14:sparkline>
            <x14:sparkline>
              <xm:f>Data!N337:W337</xm:f>
              <xm:sqref>Y337</xm:sqref>
            </x14:sparkline>
            <x14:sparkline>
              <xm:f>Data!N338:W338</xm:f>
              <xm:sqref>Y338</xm:sqref>
            </x14:sparkline>
            <x14:sparkline>
              <xm:f>Data!N339:W339</xm:f>
              <xm:sqref>Y339</xm:sqref>
            </x14:sparkline>
            <x14:sparkline>
              <xm:f>Data!N340:W340</xm:f>
              <xm:sqref>Y340</xm:sqref>
            </x14:sparkline>
            <x14:sparkline>
              <xm:f>Data!N341:W341</xm:f>
              <xm:sqref>Y341</xm:sqref>
            </x14:sparkline>
            <x14:sparkline>
              <xm:f>Data!N342:W342</xm:f>
              <xm:sqref>Y342</xm:sqref>
            </x14:sparkline>
            <x14:sparkline>
              <xm:f>Data!N343:W343</xm:f>
              <xm:sqref>Y343</xm:sqref>
            </x14:sparkline>
            <x14:sparkline>
              <xm:f>Data!N344:W344</xm:f>
              <xm:sqref>Y344</xm:sqref>
            </x14:sparkline>
            <x14:sparkline>
              <xm:f>Data!N345:W345</xm:f>
              <xm:sqref>Y345</xm:sqref>
            </x14:sparkline>
            <x14:sparkline>
              <xm:f>Data!N346:W346</xm:f>
              <xm:sqref>Y346</xm:sqref>
            </x14:sparkline>
            <x14:sparkline>
              <xm:f>Data!N347:W347</xm:f>
              <xm:sqref>Y347</xm:sqref>
            </x14:sparkline>
            <x14:sparkline>
              <xm:f>Data!N348:W348</xm:f>
              <xm:sqref>Y348</xm:sqref>
            </x14:sparkline>
            <x14:sparkline>
              <xm:f>Data!N349:W349</xm:f>
              <xm:sqref>Y349</xm:sqref>
            </x14:sparkline>
            <x14:sparkline>
              <xm:f>Data!N350:W350</xm:f>
              <xm:sqref>Y350</xm:sqref>
            </x14:sparkline>
            <x14:sparkline>
              <xm:f>Data!N351:W351</xm:f>
              <xm:sqref>Y351</xm:sqref>
            </x14:sparkline>
            <x14:sparkline>
              <xm:f>Data!N352:W352</xm:f>
              <xm:sqref>Y352</xm:sqref>
            </x14:sparkline>
            <x14:sparkline>
              <xm:f>Data!N353:W353</xm:f>
              <xm:sqref>Y353</xm:sqref>
            </x14:sparkline>
            <x14:sparkline>
              <xm:f>Data!N354:W354</xm:f>
              <xm:sqref>Y354</xm:sqref>
            </x14:sparkline>
            <x14:sparkline>
              <xm:f>Data!N355:W355</xm:f>
              <xm:sqref>Y355</xm:sqref>
            </x14:sparkline>
            <x14:sparkline>
              <xm:f>Data!N356:W356</xm:f>
              <xm:sqref>Y356</xm:sqref>
            </x14:sparkline>
            <x14:sparkline>
              <xm:f>Data!N357:W357</xm:f>
              <xm:sqref>Y357</xm:sqref>
            </x14:sparkline>
            <x14:sparkline>
              <xm:f>Data!N358:W358</xm:f>
              <xm:sqref>Y358</xm:sqref>
            </x14:sparkline>
            <x14:sparkline>
              <xm:f>Data!N359:W359</xm:f>
              <xm:sqref>Y359</xm:sqref>
            </x14:sparkline>
            <x14:sparkline>
              <xm:f>Data!N360:W360</xm:f>
              <xm:sqref>Y360</xm:sqref>
            </x14:sparkline>
            <x14:sparkline>
              <xm:f>Data!N361:W361</xm:f>
              <xm:sqref>Y361</xm:sqref>
            </x14:sparkline>
            <x14:sparkline>
              <xm:f>Data!N362:W362</xm:f>
              <xm:sqref>Y362</xm:sqref>
            </x14:sparkline>
            <x14:sparkline>
              <xm:f>Data!N363:W363</xm:f>
              <xm:sqref>Y363</xm:sqref>
            </x14:sparkline>
            <x14:sparkline>
              <xm:f>Data!N364:W364</xm:f>
              <xm:sqref>Y364</xm:sqref>
            </x14:sparkline>
            <x14:sparkline>
              <xm:f>Data!N365:W365</xm:f>
              <xm:sqref>Y365</xm:sqref>
            </x14:sparkline>
            <x14:sparkline>
              <xm:f>Data!N366:W366</xm:f>
              <xm:sqref>Y366</xm:sqref>
            </x14:sparkline>
            <x14:sparkline>
              <xm:f>Data!N367:W367</xm:f>
              <xm:sqref>Y367</xm:sqref>
            </x14:sparkline>
            <x14:sparkline>
              <xm:f>Data!N368:W368</xm:f>
              <xm:sqref>Y368</xm:sqref>
            </x14:sparkline>
            <x14:sparkline>
              <xm:f>Data!N369:W369</xm:f>
              <xm:sqref>Y369</xm:sqref>
            </x14:sparkline>
            <x14:sparkline>
              <xm:f>Data!N370:W370</xm:f>
              <xm:sqref>Y370</xm:sqref>
            </x14:sparkline>
            <x14:sparkline>
              <xm:f>Data!N371:W371</xm:f>
              <xm:sqref>Y371</xm:sqref>
            </x14:sparkline>
            <x14:sparkline>
              <xm:f>Data!N372:W372</xm:f>
              <xm:sqref>Y372</xm:sqref>
            </x14:sparkline>
            <x14:sparkline>
              <xm:f>Data!N373:W373</xm:f>
              <xm:sqref>Y373</xm:sqref>
            </x14:sparkline>
            <x14:sparkline>
              <xm:f>Data!N374:W374</xm:f>
              <xm:sqref>Y374</xm:sqref>
            </x14:sparkline>
            <x14:sparkline>
              <xm:f>Data!N375:W375</xm:f>
              <xm:sqref>Y375</xm:sqref>
            </x14:sparkline>
            <x14:sparkline>
              <xm:f>Data!N376:W376</xm:f>
              <xm:sqref>Y376</xm:sqref>
            </x14:sparkline>
            <x14:sparkline>
              <xm:f>Data!N377:W377</xm:f>
              <xm:sqref>Y377</xm:sqref>
            </x14:sparkline>
            <x14:sparkline>
              <xm:f>Data!N378:W378</xm:f>
              <xm:sqref>Y378</xm:sqref>
            </x14:sparkline>
            <x14:sparkline>
              <xm:f>Data!N379:W379</xm:f>
              <xm:sqref>Y379</xm:sqref>
            </x14:sparkline>
            <x14:sparkline>
              <xm:f>Data!N380:W380</xm:f>
              <xm:sqref>Y380</xm:sqref>
            </x14:sparkline>
            <x14:sparkline>
              <xm:f>Data!N381:W381</xm:f>
              <xm:sqref>Y381</xm:sqref>
            </x14:sparkline>
            <x14:sparkline>
              <xm:f>Data!N382:W382</xm:f>
              <xm:sqref>Y382</xm:sqref>
            </x14:sparkline>
            <x14:sparkline>
              <xm:f>Data!N383:W383</xm:f>
              <xm:sqref>Y383</xm:sqref>
            </x14:sparkline>
            <x14:sparkline>
              <xm:f>Data!N384:W384</xm:f>
              <xm:sqref>Y384</xm:sqref>
            </x14:sparkline>
            <x14:sparkline>
              <xm:f>Data!N385:W385</xm:f>
              <xm:sqref>Y385</xm:sqref>
            </x14:sparkline>
            <x14:sparkline>
              <xm:f>Data!N386:W386</xm:f>
              <xm:sqref>Y386</xm:sqref>
            </x14:sparkline>
            <x14:sparkline>
              <xm:f>Data!N387:W387</xm:f>
              <xm:sqref>Y387</xm:sqref>
            </x14:sparkline>
            <x14:sparkline>
              <xm:f>Data!N388:W388</xm:f>
              <xm:sqref>Y388</xm:sqref>
            </x14:sparkline>
            <x14:sparkline>
              <xm:f>Data!N389:W389</xm:f>
              <xm:sqref>Y389</xm:sqref>
            </x14:sparkline>
            <x14:sparkline>
              <xm:f>Data!N390:W390</xm:f>
              <xm:sqref>Y390</xm:sqref>
            </x14:sparkline>
            <x14:sparkline>
              <xm:f>Data!N391:W391</xm:f>
              <xm:sqref>Y391</xm:sqref>
            </x14:sparkline>
            <x14:sparkline>
              <xm:f>Data!N392:W392</xm:f>
              <xm:sqref>Y392</xm:sqref>
            </x14:sparkline>
            <x14:sparkline>
              <xm:f>Data!N393:W393</xm:f>
              <xm:sqref>Y393</xm:sqref>
            </x14:sparkline>
            <x14:sparkline>
              <xm:f>Data!N394:W394</xm:f>
              <xm:sqref>Y394</xm:sqref>
            </x14:sparkline>
            <x14:sparkline>
              <xm:f>Data!N395:W395</xm:f>
              <xm:sqref>Y395</xm:sqref>
            </x14:sparkline>
            <x14:sparkline>
              <xm:f>Data!N396:W396</xm:f>
              <xm:sqref>Y396</xm:sqref>
            </x14:sparkline>
            <x14:sparkline>
              <xm:f>Data!N397:W397</xm:f>
              <xm:sqref>Y397</xm:sqref>
            </x14:sparkline>
            <x14:sparkline>
              <xm:f>Data!N398:W398</xm:f>
              <xm:sqref>Y398</xm:sqref>
            </x14:sparkline>
            <x14:sparkline>
              <xm:f>Data!N399:W399</xm:f>
              <xm:sqref>Y399</xm:sqref>
            </x14:sparkline>
            <x14:sparkline>
              <xm:f>Data!N400:W400</xm:f>
              <xm:sqref>Y400</xm:sqref>
            </x14:sparkline>
            <x14:sparkline>
              <xm:f>Data!N401:W401</xm:f>
              <xm:sqref>Y401</xm:sqref>
            </x14:sparkline>
            <x14:sparkline>
              <xm:f>Data!N402:W402</xm:f>
              <xm:sqref>Y402</xm:sqref>
            </x14:sparkline>
            <x14:sparkline>
              <xm:f>Data!N403:W403</xm:f>
              <xm:sqref>Y403</xm:sqref>
            </x14:sparkline>
            <x14:sparkline>
              <xm:f>Data!N404:W404</xm:f>
              <xm:sqref>Y404</xm:sqref>
            </x14:sparkline>
            <x14:sparkline>
              <xm:f>Data!N405:W405</xm:f>
              <xm:sqref>Y405</xm:sqref>
            </x14:sparkline>
            <x14:sparkline>
              <xm:f>Data!N406:W406</xm:f>
              <xm:sqref>Y406</xm:sqref>
            </x14:sparkline>
            <x14:sparkline>
              <xm:f>Data!N407:W407</xm:f>
              <xm:sqref>Y407</xm:sqref>
            </x14:sparkline>
            <x14:sparkline>
              <xm:f>Data!N408:W408</xm:f>
              <xm:sqref>Y408</xm:sqref>
            </x14:sparkline>
            <x14:sparkline>
              <xm:f>Data!N409:W409</xm:f>
              <xm:sqref>Y409</xm:sqref>
            </x14:sparkline>
            <x14:sparkline>
              <xm:f>Data!N410:W410</xm:f>
              <xm:sqref>Y410</xm:sqref>
            </x14:sparkline>
            <x14:sparkline>
              <xm:f>Data!N411:W411</xm:f>
              <xm:sqref>Y411</xm:sqref>
            </x14:sparkline>
            <x14:sparkline>
              <xm:f>Data!N412:W412</xm:f>
              <xm:sqref>Y412</xm:sqref>
            </x14:sparkline>
            <x14:sparkline>
              <xm:f>Data!N413:W413</xm:f>
              <xm:sqref>Y413</xm:sqref>
            </x14:sparkline>
            <x14:sparkline>
              <xm:f>Data!N414:W414</xm:f>
              <xm:sqref>Y414</xm:sqref>
            </x14:sparkline>
            <x14:sparkline>
              <xm:f>Data!N415:W415</xm:f>
              <xm:sqref>Y415</xm:sqref>
            </x14:sparkline>
            <x14:sparkline>
              <xm:f>Data!N416:W416</xm:f>
              <xm:sqref>Y416</xm:sqref>
            </x14:sparkline>
            <x14:sparkline>
              <xm:f>Data!N417:W417</xm:f>
              <xm:sqref>Y417</xm:sqref>
            </x14:sparkline>
            <x14:sparkline>
              <xm:f>Data!N418:W418</xm:f>
              <xm:sqref>Y418</xm:sqref>
            </x14:sparkline>
            <x14:sparkline>
              <xm:f>Data!N419:W419</xm:f>
              <xm:sqref>Y419</xm:sqref>
            </x14:sparkline>
            <x14:sparkline>
              <xm:f>Data!N420:W420</xm:f>
              <xm:sqref>Y420</xm:sqref>
            </x14:sparkline>
            <x14:sparkline>
              <xm:f>Data!N421:W421</xm:f>
              <xm:sqref>Y421</xm:sqref>
            </x14:sparkline>
            <x14:sparkline>
              <xm:f>Data!N422:W422</xm:f>
              <xm:sqref>Y422</xm:sqref>
            </x14:sparkline>
            <x14:sparkline>
              <xm:f>Data!N423:W423</xm:f>
              <xm:sqref>Y423</xm:sqref>
            </x14:sparkline>
            <x14:sparkline>
              <xm:f>Data!N424:W424</xm:f>
              <xm:sqref>Y424</xm:sqref>
            </x14:sparkline>
            <x14:sparkline>
              <xm:f>Data!N425:W425</xm:f>
              <xm:sqref>Y425</xm:sqref>
            </x14:sparkline>
            <x14:sparkline>
              <xm:f>Data!N426:W426</xm:f>
              <xm:sqref>Y426</xm:sqref>
            </x14:sparkline>
            <x14:sparkline>
              <xm:f>Data!N427:W427</xm:f>
              <xm:sqref>Y427</xm:sqref>
            </x14:sparkline>
            <x14:sparkline>
              <xm:f>Data!N428:W428</xm:f>
              <xm:sqref>Y428</xm:sqref>
            </x14:sparkline>
            <x14:sparkline>
              <xm:f>Data!N429:W429</xm:f>
              <xm:sqref>Y429</xm:sqref>
            </x14:sparkline>
            <x14:sparkline>
              <xm:f>Data!N430:W430</xm:f>
              <xm:sqref>Y430</xm:sqref>
            </x14:sparkline>
            <x14:sparkline>
              <xm:f>Data!N431:W431</xm:f>
              <xm:sqref>Y431</xm:sqref>
            </x14:sparkline>
            <x14:sparkline>
              <xm:f>Data!N432:W432</xm:f>
              <xm:sqref>Y432</xm:sqref>
            </x14:sparkline>
            <x14:sparkline>
              <xm:f>Data!N433:W433</xm:f>
              <xm:sqref>Y433</xm:sqref>
            </x14:sparkline>
            <x14:sparkline>
              <xm:f>Data!N434:W434</xm:f>
              <xm:sqref>Y434</xm:sqref>
            </x14:sparkline>
            <x14:sparkline>
              <xm:f>Data!N435:W435</xm:f>
              <xm:sqref>Y435</xm:sqref>
            </x14:sparkline>
            <x14:sparkline>
              <xm:f>Data!N436:W436</xm:f>
              <xm:sqref>Y436</xm:sqref>
            </x14:sparkline>
            <x14:sparkline>
              <xm:f>Data!N437:W437</xm:f>
              <xm:sqref>Y437</xm:sqref>
            </x14:sparkline>
            <x14:sparkline>
              <xm:f>Data!N438:W438</xm:f>
              <xm:sqref>Y438</xm:sqref>
            </x14:sparkline>
            <x14:sparkline>
              <xm:f>Data!N439:W439</xm:f>
              <xm:sqref>Y439</xm:sqref>
            </x14:sparkline>
            <x14:sparkline>
              <xm:f>Data!N440:W440</xm:f>
              <xm:sqref>Y440</xm:sqref>
            </x14:sparkline>
            <x14:sparkline>
              <xm:f>Data!N441:W441</xm:f>
              <xm:sqref>Y441</xm:sqref>
            </x14:sparkline>
            <x14:sparkline>
              <xm:f>Data!N442:W442</xm:f>
              <xm:sqref>Y442</xm:sqref>
            </x14:sparkline>
            <x14:sparkline>
              <xm:f>Data!N443:W443</xm:f>
              <xm:sqref>Y443</xm:sqref>
            </x14:sparkline>
            <x14:sparkline>
              <xm:f>Data!N444:W444</xm:f>
              <xm:sqref>Y444</xm:sqref>
            </x14:sparkline>
            <x14:sparkline>
              <xm:f>Data!N445:W445</xm:f>
              <xm:sqref>Y445</xm:sqref>
            </x14:sparkline>
            <x14:sparkline>
              <xm:f>Data!N446:W446</xm:f>
              <xm:sqref>Y446</xm:sqref>
            </x14:sparkline>
            <x14:sparkline>
              <xm:f>Data!N447:W447</xm:f>
              <xm:sqref>Y447</xm:sqref>
            </x14:sparkline>
            <x14:sparkline>
              <xm:f>Data!N448:W448</xm:f>
              <xm:sqref>Y448</xm:sqref>
            </x14:sparkline>
            <x14:sparkline>
              <xm:f>Data!N449:W449</xm:f>
              <xm:sqref>Y449</xm:sqref>
            </x14:sparkline>
            <x14:sparkline>
              <xm:f>Data!N450:W450</xm:f>
              <xm:sqref>Y450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Data!AO2:AX2</xm:f>
              <xm:sqref>AZ2</xm:sqref>
            </x14:sparkline>
            <x14:sparkline>
              <xm:f>Data!AO3:AX3</xm:f>
              <xm:sqref>AZ3</xm:sqref>
            </x14:sparkline>
            <x14:sparkline>
              <xm:f>Data!AO4:AX4</xm:f>
              <xm:sqref>AZ4</xm:sqref>
            </x14:sparkline>
            <x14:sparkline>
              <xm:f>Data!AO5:AX5</xm:f>
              <xm:sqref>AZ5</xm:sqref>
            </x14:sparkline>
            <x14:sparkline>
              <xm:f>Data!AO6:AX6</xm:f>
              <xm:sqref>AZ6</xm:sqref>
            </x14:sparkline>
            <x14:sparkline>
              <xm:f>Data!AO7:AX7</xm:f>
              <xm:sqref>AZ7</xm:sqref>
            </x14:sparkline>
            <x14:sparkline>
              <xm:f>Data!AO8:AX8</xm:f>
              <xm:sqref>AZ8</xm:sqref>
            </x14:sparkline>
            <x14:sparkline>
              <xm:f>Data!AO9:AX9</xm:f>
              <xm:sqref>AZ9</xm:sqref>
            </x14:sparkline>
            <x14:sparkline>
              <xm:f>Data!AO10:AX10</xm:f>
              <xm:sqref>AZ10</xm:sqref>
            </x14:sparkline>
            <x14:sparkline>
              <xm:f>Data!AO11:AX11</xm:f>
              <xm:sqref>AZ11</xm:sqref>
            </x14:sparkline>
            <x14:sparkline>
              <xm:f>Data!AO12:AX12</xm:f>
              <xm:sqref>AZ12</xm:sqref>
            </x14:sparkline>
            <x14:sparkline>
              <xm:f>Data!AO13:AX13</xm:f>
              <xm:sqref>AZ13</xm:sqref>
            </x14:sparkline>
            <x14:sparkline>
              <xm:f>Data!AO14:AX14</xm:f>
              <xm:sqref>AZ14</xm:sqref>
            </x14:sparkline>
            <x14:sparkline>
              <xm:f>Data!AO15:AX15</xm:f>
              <xm:sqref>AZ15</xm:sqref>
            </x14:sparkline>
            <x14:sparkline>
              <xm:f>Data!AO16:AX16</xm:f>
              <xm:sqref>AZ16</xm:sqref>
            </x14:sparkline>
            <x14:sparkline>
              <xm:f>Data!AO17:AX17</xm:f>
              <xm:sqref>AZ17</xm:sqref>
            </x14:sparkline>
            <x14:sparkline>
              <xm:f>Data!AO18:AX18</xm:f>
              <xm:sqref>AZ18</xm:sqref>
            </x14:sparkline>
            <x14:sparkline>
              <xm:f>Data!AO19:AX19</xm:f>
              <xm:sqref>AZ19</xm:sqref>
            </x14:sparkline>
            <x14:sparkline>
              <xm:f>Data!AO20:AX20</xm:f>
              <xm:sqref>AZ20</xm:sqref>
            </x14:sparkline>
            <x14:sparkline>
              <xm:f>Data!AO21:AX21</xm:f>
              <xm:sqref>AZ21</xm:sqref>
            </x14:sparkline>
            <x14:sparkline>
              <xm:f>Data!AO22:AX22</xm:f>
              <xm:sqref>AZ22</xm:sqref>
            </x14:sparkline>
            <x14:sparkline>
              <xm:f>Data!AO23:AX23</xm:f>
              <xm:sqref>AZ23</xm:sqref>
            </x14:sparkline>
            <x14:sparkline>
              <xm:f>Data!AO24:AX24</xm:f>
              <xm:sqref>AZ24</xm:sqref>
            </x14:sparkline>
            <x14:sparkline>
              <xm:f>Data!AO25:AX25</xm:f>
              <xm:sqref>AZ25</xm:sqref>
            </x14:sparkline>
            <x14:sparkline>
              <xm:f>Data!AO26:AX26</xm:f>
              <xm:sqref>AZ26</xm:sqref>
            </x14:sparkline>
            <x14:sparkline>
              <xm:f>Data!AO27:AX27</xm:f>
              <xm:sqref>AZ27</xm:sqref>
            </x14:sparkline>
            <x14:sparkline>
              <xm:f>Data!AO28:AX28</xm:f>
              <xm:sqref>AZ28</xm:sqref>
            </x14:sparkline>
            <x14:sparkline>
              <xm:f>Data!AO29:AX29</xm:f>
              <xm:sqref>AZ29</xm:sqref>
            </x14:sparkline>
            <x14:sparkline>
              <xm:f>Data!AO30:AX30</xm:f>
              <xm:sqref>AZ30</xm:sqref>
            </x14:sparkline>
            <x14:sparkline>
              <xm:f>Data!AO31:AX31</xm:f>
              <xm:sqref>AZ31</xm:sqref>
            </x14:sparkline>
            <x14:sparkline>
              <xm:f>Data!AO32:AX32</xm:f>
              <xm:sqref>AZ32</xm:sqref>
            </x14:sparkline>
            <x14:sparkline>
              <xm:f>Data!AO33:AX33</xm:f>
              <xm:sqref>AZ33</xm:sqref>
            </x14:sparkline>
            <x14:sparkline>
              <xm:f>Data!AO34:AX34</xm:f>
              <xm:sqref>AZ34</xm:sqref>
            </x14:sparkline>
            <x14:sparkline>
              <xm:f>Data!AO35:AX35</xm:f>
              <xm:sqref>AZ35</xm:sqref>
            </x14:sparkline>
            <x14:sparkline>
              <xm:f>Data!AO36:AX36</xm:f>
              <xm:sqref>AZ36</xm:sqref>
            </x14:sparkline>
            <x14:sparkline>
              <xm:f>Data!AO37:AX37</xm:f>
              <xm:sqref>AZ37</xm:sqref>
            </x14:sparkline>
            <x14:sparkline>
              <xm:f>Data!AO38:AX38</xm:f>
              <xm:sqref>AZ38</xm:sqref>
            </x14:sparkline>
            <x14:sparkline>
              <xm:f>Data!AO39:AX39</xm:f>
              <xm:sqref>AZ39</xm:sqref>
            </x14:sparkline>
            <x14:sparkline>
              <xm:f>Data!AO40:AX40</xm:f>
              <xm:sqref>AZ40</xm:sqref>
            </x14:sparkline>
            <x14:sparkline>
              <xm:f>Data!AO41:AX41</xm:f>
              <xm:sqref>AZ41</xm:sqref>
            </x14:sparkline>
            <x14:sparkline>
              <xm:f>Data!AO42:AX42</xm:f>
              <xm:sqref>AZ42</xm:sqref>
            </x14:sparkline>
            <x14:sparkline>
              <xm:f>Data!AO43:AX43</xm:f>
              <xm:sqref>AZ43</xm:sqref>
            </x14:sparkline>
            <x14:sparkline>
              <xm:f>Data!AO44:AX44</xm:f>
              <xm:sqref>AZ44</xm:sqref>
            </x14:sparkline>
            <x14:sparkline>
              <xm:f>Data!AO45:AX45</xm:f>
              <xm:sqref>AZ45</xm:sqref>
            </x14:sparkline>
            <x14:sparkline>
              <xm:f>Data!AO46:AX46</xm:f>
              <xm:sqref>AZ46</xm:sqref>
            </x14:sparkline>
            <x14:sparkline>
              <xm:f>Data!AO47:AX47</xm:f>
              <xm:sqref>AZ47</xm:sqref>
            </x14:sparkline>
            <x14:sparkline>
              <xm:f>Data!AO48:AX48</xm:f>
              <xm:sqref>AZ48</xm:sqref>
            </x14:sparkline>
            <x14:sparkline>
              <xm:f>Data!AO49:AX49</xm:f>
              <xm:sqref>AZ49</xm:sqref>
            </x14:sparkline>
            <x14:sparkline>
              <xm:f>Data!AO50:AX50</xm:f>
              <xm:sqref>AZ50</xm:sqref>
            </x14:sparkline>
            <x14:sparkline>
              <xm:f>Data!AO51:AX51</xm:f>
              <xm:sqref>AZ51</xm:sqref>
            </x14:sparkline>
            <x14:sparkline>
              <xm:f>Data!AO52:AX52</xm:f>
              <xm:sqref>AZ52</xm:sqref>
            </x14:sparkline>
            <x14:sparkline>
              <xm:f>Data!AO53:AX53</xm:f>
              <xm:sqref>AZ53</xm:sqref>
            </x14:sparkline>
            <x14:sparkline>
              <xm:f>Data!AO54:AX54</xm:f>
              <xm:sqref>AZ54</xm:sqref>
            </x14:sparkline>
            <x14:sparkline>
              <xm:f>Data!AO55:AX55</xm:f>
              <xm:sqref>AZ55</xm:sqref>
            </x14:sparkline>
            <x14:sparkline>
              <xm:f>Data!AO56:AX56</xm:f>
              <xm:sqref>AZ56</xm:sqref>
            </x14:sparkline>
            <x14:sparkline>
              <xm:f>Data!AO57:AX57</xm:f>
              <xm:sqref>AZ57</xm:sqref>
            </x14:sparkline>
            <x14:sparkline>
              <xm:f>Data!AO58:AX58</xm:f>
              <xm:sqref>AZ58</xm:sqref>
            </x14:sparkline>
            <x14:sparkline>
              <xm:f>Data!AO59:AX59</xm:f>
              <xm:sqref>AZ59</xm:sqref>
            </x14:sparkline>
            <x14:sparkline>
              <xm:f>Data!AO60:AX60</xm:f>
              <xm:sqref>AZ60</xm:sqref>
            </x14:sparkline>
            <x14:sparkline>
              <xm:f>Data!AO61:AX61</xm:f>
              <xm:sqref>AZ61</xm:sqref>
            </x14:sparkline>
            <x14:sparkline>
              <xm:f>Data!AO62:AX62</xm:f>
              <xm:sqref>AZ62</xm:sqref>
            </x14:sparkline>
            <x14:sparkline>
              <xm:f>Data!AO63:AX63</xm:f>
              <xm:sqref>AZ63</xm:sqref>
            </x14:sparkline>
            <x14:sparkline>
              <xm:f>Data!AO64:AX64</xm:f>
              <xm:sqref>AZ64</xm:sqref>
            </x14:sparkline>
            <x14:sparkline>
              <xm:f>Data!AO65:AX65</xm:f>
              <xm:sqref>AZ65</xm:sqref>
            </x14:sparkline>
            <x14:sparkline>
              <xm:f>Data!AO66:AX66</xm:f>
              <xm:sqref>AZ66</xm:sqref>
            </x14:sparkline>
            <x14:sparkline>
              <xm:f>Data!AO67:AX67</xm:f>
              <xm:sqref>AZ67</xm:sqref>
            </x14:sparkline>
            <x14:sparkline>
              <xm:f>Data!AO68:AX68</xm:f>
              <xm:sqref>AZ68</xm:sqref>
            </x14:sparkline>
            <x14:sparkline>
              <xm:f>Data!AO69:AX69</xm:f>
              <xm:sqref>AZ69</xm:sqref>
            </x14:sparkline>
            <x14:sparkline>
              <xm:f>Data!AO70:AX70</xm:f>
              <xm:sqref>AZ70</xm:sqref>
            </x14:sparkline>
            <x14:sparkline>
              <xm:f>Data!AO71:AX71</xm:f>
              <xm:sqref>AZ71</xm:sqref>
            </x14:sparkline>
            <x14:sparkline>
              <xm:f>Data!AO72:AX72</xm:f>
              <xm:sqref>AZ72</xm:sqref>
            </x14:sparkline>
            <x14:sparkline>
              <xm:f>Data!AO73:AX73</xm:f>
              <xm:sqref>AZ73</xm:sqref>
            </x14:sparkline>
            <x14:sparkline>
              <xm:f>Data!AO74:AX74</xm:f>
              <xm:sqref>AZ74</xm:sqref>
            </x14:sparkline>
            <x14:sparkline>
              <xm:f>Data!AO75:AX75</xm:f>
              <xm:sqref>AZ75</xm:sqref>
            </x14:sparkline>
            <x14:sparkline>
              <xm:f>Data!AO76:AX76</xm:f>
              <xm:sqref>AZ76</xm:sqref>
            </x14:sparkline>
            <x14:sparkline>
              <xm:f>Data!AO77:AX77</xm:f>
              <xm:sqref>AZ77</xm:sqref>
            </x14:sparkline>
            <x14:sparkline>
              <xm:f>Data!AO78:AX78</xm:f>
              <xm:sqref>AZ78</xm:sqref>
            </x14:sparkline>
            <x14:sparkline>
              <xm:f>Data!AO79:AX79</xm:f>
              <xm:sqref>AZ79</xm:sqref>
            </x14:sparkline>
            <x14:sparkline>
              <xm:f>Data!AO80:AX80</xm:f>
              <xm:sqref>AZ80</xm:sqref>
            </x14:sparkline>
            <x14:sparkline>
              <xm:f>Data!AO81:AX81</xm:f>
              <xm:sqref>AZ81</xm:sqref>
            </x14:sparkline>
            <x14:sparkline>
              <xm:f>Data!AO82:AX82</xm:f>
              <xm:sqref>AZ82</xm:sqref>
            </x14:sparkline>
            <x14:sparkline>
              <xm:f>Data!AO83:AX83</xm:f>
              <xm:sqref>AZ83</xm:sqref>
            </x14:sparkline>
            <x14:sparkline>
              <xm:f>Data!AO84:AX84</xm:f>
              <xm:sqref>AZ84</xm:sqref>
            </x14:sparkline>
            <x14:sparkline>
              <xm:f>Data!AO85:AX85</xm:f>
              <xm:sqref>AZ85</xm:sqref>
            </x14:sparkline>
            <x14:sparkline>
              <xm:f>Data!AO86:AX86</xm:f>
              <xm:sqref>AZ86</xm:sqref>
            </x14:sparkline>
            <x14:sparkline>
              <xm:f>Data!AO87:AX87</xm:f>
              <xm:sqref>AZ87</xm:sqref>
            </x14:sparkline>
            <x14:sparkline>
              <xm:f>Data!AO88:AX88</xm:f>
              <xm:sqref>AZ88</xm:sqref>
            </x14:sparkline>
            <x14:sparkline>
              <xm:f>Data!AO89:AX89</xm:f>
              <xm:sqref>AZ89</xm:sqref>
            </x14:sparkline>
            <x14:sparkline>
              <xm:f>Data!AO90:AX90</xm:f>
              <xm:sqref>AZ90</xm:sqref>
            </x14:sparkline>
            <x14:sparkline>
              <xm:f>Data!AO91:AX91</xm:f>
              <xm:sqref>AZ91</xm:sqref>
            </x14:sparkline>
            <x14:sparkline>
              <xm:f>Data!AO92:AX92</xm:f>
              <xm:sqref>AZ92</xm:sqref>
            </x14:sparkline>
            <x14:sparkline>
              <xm:f>Data!AO93:AX93</xm:f>
              <xm:sqref>AZ93</xm:sqref>
            </x14:sparkline>
            <x14:sparkline>
              <xm:f>Data!AO94:AX94</xm:f>
              <xm:sqref>AZ94</xm:sqref>
            </x14:sparkline>
            <x14:sparkline>
              <xm:f>Data!AO95:AX95</xm:f>
              <xm:sqref>AZ95</xm:sqref>
            </x14:sparkline>
            <x14:sparkline>
              <xm:f>Data!AO96:AX96</xm:f>
              <xm:sqref>AZ96</xm:sqref>
            </x14:sparkline>
            <x14:sparkline>
              <xm:f>Data!AO97:AX97</xm:f>
              <xm:sqref>AZ97</xm:sqref>
            </x14:sparkline>
            <x14:sparkline>
              <xm:f>Data!AO98:AX98</xm:f>
              <xm:sqref>AZ98</xm:sqref>
            </x14:sparkline>
            <x14:sparkline>
              <xm:f>Data!AO99:AX99</xm:f>
              <xm:sqref>AZ99</xm:sqref>
            </x14:sparkline>
            <x14:sparkline>
              <xm:f>Data!AO100:AX100</xm:f>
              <xm:sqref>AZ100</xm:sqref>
            </x14:sparkline>
            <x14:sparkline>
              <xm:f>Data!AO101:AX101</xm:f>
              <xm:sqref>AZ101</xm:sqref>
            </x14:sparkline>
            <x14:sparkline>
              <xm:f>Data!AO102:AX102</xm:f>
              <xm:sqref>AZ102</xm:sqref>
            </x14:sparkline>
            <x14:sparkline>
              <xm:f>Data!AO103:AX103</xm:f>
              <xm:sqref>AZ103</xm:sqref>
            </x14:sparkline>
            <x14:sparkline>
              <xm:f>Data!AO104:AX104</xm:f>
              <xm:sqref>AZ104</xm:sqref>
            </x14:sparkline>
            <x14:sparkline>
              <xm:f>Data!AO105:AX105</xm:f>
              <xm:sqref>AZ105</xm:sqref>
            </x14:sparkline>
            <x14:sparkline>
              <xm:f>Data!AO106:AX106</xm:f>
              <xm:sqref>AZ106</xm:sqref>
            </x14:sparkline>
            <x14:sparkline>
              <xm:f>Data!AO107:AX107</xm:f>
              <xm:sqref>AZ107</xm:sqref>
            </x14:sparkline>
            <x14:sparkline>
              <xm:f>Data!AO108:AX108</xm:f>
              <xm:sqref>AZ108</xm:sqref>
            </x14:sparkline>
            <x14:sparkline>
              <xm:f>Data!AO109:AX109</xm:f>
              <xm:sqref>AZ109</xm:sqref>
            </x14:sparkline>
            <x14:sparkline>
              <xm:f>Data!AO110:AX110</xm:f>
              <xm:sqref>AZ110</xm:sqref>
            </x14:sparkline>
            <x14:sparkline>
              <xm:f>Data!AO111:AX111</xm:f>
              <xm:sqref>AZ111</xm:sqref>
            </x14:sparkline>
            <x14:sparkline>
              <xm:f>Data!AO112:AX112</xm:f>
              <xm:sqref>AZ112</xm:sqref>
            </x14:sparkline>
            <x14:sparkline>
              <xm:f>Data!AO113:AX113</xm:f>
              <xm:sqref>AZ113</xm:sqref>
            </x14:sparkline>
            <x14:sparkline>
              <xm:f>Data!AO114:AX114</xm:f>
              <xm:sqref>AZ114</xm:sqref>
            </x14:sparkline>
            <x14:sparkline>
              <xm:f>Data!AO115:AX115</xm:f>
              <xm:sqref>AZ115</xm:sqref>
            </x14:sparkline>
            <x14:sparkline>
              <xm:f>Data!AO116:AX116</xm:f>
              <xm:sqref>AZ116</xm:sqref>
            </x14:sparkline>
            <x14:sparkline>
              <xm:f>Data!AO117:AX117</xm:f>
              <xm:sqref>AZ117</xm:sqref>
            </x14:sparkline>
            <x14:sparkline>
              <xm:f>Data!AO118:AX118</xm:f>
              <xm:sqref>AZ118</xm:sqref>
            </x14:sparkline>
            <x14:sparkline>
              <xm:f>Data!AO119:AX119</xm:f>
              <xm:sqref>AZ119</xm:sqref>
            </x14:sparkline>
            <x14:sparkline>
              <xm:f>Data!AO120:AX120</xm:f>
              <xm:sqref>AZ120</xm:sqref>
            </x14:sparkline>
            <x14:sparkline>
              <xm:f>Data!AO121:AX121</xm:f>
              <xm:sqref>AZ121</xm:sqref>
            </x14:sparkline>
            <x14:sparkline>
              <xm:f>Data!AO122:AX122</xm:f>
              <xm:sqref>AZ122</xm:sqref>
            </x14:sparkline>
            <x14:sparkline>
              <xm:f>Data!AO123:AX123</xm:f>
              <xm:sqref>AZ123</xm:sqref>
            </x14:sparkline>
            <x14:sparkline>
              <xm:f>Data!AO124:AX124</xm:f>
              <xm:sqref>AZ124</xm:sqref>
            </x14:sparkline>
            <x14:sparkline>
              <xm:f>Data!AO125:AX125</xm:f>
              <xm:sqref>AZ125</xm:sqref>
            </x14:sparkline>
            <x14:sparkline>
              <xm:f>Data!AO126:AX126</xm:f>
              <xm:sqref>AZ126</xm:sqref>
            </x14:sparkline>
            <x14:sparkline>
              <xm:f>Data!AO127:AX127</xm:f>
              <xm:sqref>AZ127</xm:sqref>
            </x14:sparkline>
            <x14:sparkline>
              <xm:f>Data!AO128:AX128</xm:f>
              <xm:sqref>AZ128</xm:sqref>
            </x14:sparkline>
            <x14:sparkline>
              <xm:f>Data!AO129:AX129</xm:f>
              <xm:sqref>AZ129</xm:sqref>
            </x14:sparkline>
            <x14:sparkline>
              <xm:f>Data!AO130:AX130</xm:f>
              <xm:sqref>AZ130</xm:sqref>
            </x14:sparkline>
            <x14:sparkline>
              <xm:f>Data!AO131:AX131</xm:f>
              <xm:sqref>AZ131</xm:sqref>
            </x14:sparkline>
            <x14:sparkline>
              <xm:f>Data!AO132:AX132</xm:f>
              <xm:sqref>AZ132</xm:sqref>
            </x14:sparkline>
            <x14:sparkline>
              <xm:f>Data!AO133:AX133</xm:f>
              <xm:sqref>AZ133</xm:sqref>
            </x14:sparkline>
            <x14:sparkline>
              <xm:f>Data!AO134:AX134</xm:f>
              <xm:sqref>AZ134</xm:sqref>
            </x14:sparkline>
            <x14:sparkline>
              <xm:f>Data!AO135:AX135</xm:f>
              <xm:sqref>AZ135</xm:sqref>
            </x14:sparkline>
            <x14:sparkline>
              <xm:f>Data!AO136:AX136</xm:f>
              <xm:sqref>AZ136</xm:sqref>
            </x14:sparkline>
            <x14:sparkline>
              <xm:f>Data!AO137:AX137</xm:f>
              <xm:sqref>AZ137</xm:sqref>
            </x14:sparkline>
            <x14:sparkline>
              <xm:f>Data!AO138:AX138</xm:f>
              <xm:sqref>AZ138</xm:sqref>
            </x14:sparkline>
            <x14:sparkline>
              <xm:f>Data!AO139:AX139</xm:f>
              <xm:sqref>AZ139</xm:sqref>
            </x14:sparkline>
            <x14:sparkline>
              <xm:f>Data!AO140:AX140</xm:f>
              <xm:sqref>AZ140</xm:sqref>
            </x14:sparkline>
            <x14:sparkline>
              <xm:f>Data!AO141:AX141</xm:f>
              <xm:sqref>AZ141</xm:sqref>
            </x14:sparkline>
            <x14:sparkline>
              <xm:f>Data!AO142:AX142</xm:f>
              <xm:sqref>AZ142</xm:sqref>
            </x14:sparkline>
            <x14:sparkline>
              <xm:f>Data!AO143:AX143</xm:f>
              <xm:sqref>AZ143</xm:sqref>
            </x14:sparkline>
            <x14:sparkline>
              <xm:f>Data!AO144:AX144</xm:f>
              <xm:sqref>AZ144</xm:sqref>
            </x14:sparkline>
            <x14:sparkline>
              <xm:f>Data!AO145:AX145</xm:f>
              <xm:sqref>AZ145</xm:sqref>
            </x14:sparkline>
            <x14:sparkline>
              <xm:f>Data!AO146:AX146</xm:f>
              <xm:sqref>AZ146</xm:sqref>
            </x14:sparkline>
            <x14:sparkline>
              <xm:f>Data!AO147:AX147</xm:f>
              <xm:sqref>AZ147</xm:sqref>
            </x14:sparkline>
            <x14:sparkline>
              <xm:f>Data!AO148:AX148</xm:f>
              <xm:sqref>AZ148</xm:sqref>
            </x14:sparkline>
            <x14:sparkline>
              <xm:f>Data!AO149:AX149</xm:f>
              <xm:sqref>AZ149</xm:sqref>
            </x14:sparkline>
            <x14:sparkline>
              <xm:f>Data!AO150:AX150</xm:f>
              <xm:sqref>AZ150</xm:sqref>
            </x14:sparkline>
            <x14:sparkline>
              <xm:f>Data!AO151:AX151</xm:f>
              <xm:sqref>AZ151</xm:sqref>
            </x14:sparkline>
            <x14:sparkline>
              <xm:f>Data!AO152:AX152</xm:f>
              <xm:sqref>AZ152</xm:sqref>
            </x14:sparkline>
            <x14:sparkline>
              <xm:f>Data!AO153:AX153</xm:f>
              <xm:sqref>AZ153</xm:sqref>
            </x14:sparkline>
            <x14:sparkline>
              <xm:f>Data!AO154:AX154</xm:f>
              <xm:sqref>AZ154</xm:sqref>
            </x14:sparkline>
            <x14:sparkline>
              <xm:f>Data!AO155:AX155</xm:f>
              <xm:sqref>AZ155</xm:sqref>
            </x14:sparkline>
            <x14:sparkline>
              <xm:f>Data!AO156:AX156</xm:f>
              <xm:sqref>AZ156</xm:sqref>
            </x14:sparkline>
            <x14:sparkline>
              <xm:f>Data!AO157:AX157</xm:f>
              <xm:sqref>AZ157</xm:sqref>
            </x14:sparkline>
            <x14:sparkline>
              <xm:f>Data!AO158:AX158</xm:f>
              <xm:sqref>AZ158</xm:sqref>
            </x14:sparkline>
            <x14:sparkline>
              <xm:f>Data!AO159:AX159</xm:f>
              <xm:sqref>AZ159</xm:sqref>
            </x14:sparkline>
            <x14:sparkline>
              <xm:f>Data!AO160:AX160</xm:f>
              <xm:sqref>AZ160</xm:sqref>
            </x14:sparkline>
            <x14:sparkline>
              <xm:f>Data!AO161:AX161</xm:f>
              <xm:sqref>AZ161</xm:sqref>
            </x14:sparkline>
            <x14:sparkline>
              <xm:f>Data!AO162:AX162</xm:f>
              <xm:sqref>AZ162</xm:sqref>
            </x14:sparkline>
            <x14:sparkline>
              <xm:f>Data!AO163:AX163</xm:f>
              <xm:sqref>AZ163</xm:sqref>
            </x14:sparkline>
            <x14:sparkline>
              <xm:f>Data!AO164:AX164</xm:f>
              <xm:sqref>AZ164</xm:sqref>
            </x14:sparkline>
            <x14:sparkline>
              <xm:f>Data!AO165:AX165</xm:f>
              <xm:sqref>AZ165</xm:sqref>
            </x14:sparkline>
            <x14:sparkline>
              <xm:f>Data!AO166:AX166</xm:f>
              <xm:sqref>AZ166</xm:sqref>
            </x14:sparkline>
            <x14:sparkline>
              <xm:f>Data!AO167:AX167</xm:f>
              <xm:sqref>AZ167</xm:sqref>
            </x14:sparkline>
            <x14:sparkline>
              <xm:f>Data!AO168:AX168</xm:f>
              <xm:sqref>AZ168</xm:sqref>
            </x14:sparkline>
            <x14:sparkline>
              <xm:f>Data!AO169:AX169</xm:f>
              <xm:sqref>AZ169</xm:sqref>
            </x14:sparkline>
            <x14:sparkline>
              <xm:f>Data!AO170:AX170</xm:f>
              <xm:sqref>AZ170</xm:sqref>
            </x14:sparkline>
            <x14:sparkline>
              <xm:f>Data!AO171:AX171</xm:f>
              <xm:sqref>AZ171</xm:sqref>
            </x14:sparkline>
            <x14:sparkline>
              <xm:f>Data!AO172:AX172</xm:f>
              <xm:sqref>AZ172</xm:sqref>
            </x14:sparkline>
            <x14:sparkline>
              <xm:f>Data!AO173:AX173</xm:f>
              <xm:sqref>AZ173</xm:sqref>
            </x14:sparkline>
            <x14:sparkline>
              <xm:f>Data!AO174:AX174</xm:f>
              <xm:sqref>AZ174</xm:sqref>
            </x14:sparkline>
            <x14:sparkline>
              <xm:f>Data!AO175:AX175</xm:f>
              <xm:sqref>AZ175</xm:sqref>
            </x14:sparkline>
            <x14:sparkline>
              <xm:f>Data!AO176:AX176</xm:f>
              <xm:sqref>AZ176</xm:sqref>
            </x14:sparkline>
            <x14:sparkline>
              <xm:f>Data!AO177:AX177</xm:f>
              <xm:sqref>AZ177</xm:sqref>
            </x14:sparkline>
            <x14:sparkline>
              <xm:f>Data!AO178:AX178</xm:f>
              <xm:sqref>AZ178</xm:sqref>
            </x14:sparkline>
            <x14:sparkline>
              <xm:f>Data!AO179:AX179</xm:f>
              <xm:sqref>AZ179</xm:sqref>
            </x14:sparkline>
            <x14:sparkline>
              <xm:f>Data!AO180:AX180</xm:f>
              <xm:sqref>AZ180</xm:sqref>
            </x14:sparkline>
            <x14:sparkline>
              <xm:f>Data!AO181:AX181</xm:f>
              <xm:sqref>AZ181</xm:sqref>
            </x14:sparkline>
            <x14:sparkline>
              <xm:f>Data!AO182:AX182</xm:f>
              <xm:sqref>AZ182</xm:sqref>
            </x14:sparkline>
            <x14:sparkline>
              <xm:f>Data!AO183:AX183</xm:f>
              <xm:sqref>AZ183</xm:sqref>
            </x14:sparkline>
            <x14:sparkline>
              <xm:f>Data!AO184:AX184</xm:f>
              <xm:sqref>AZ184</xm:sqref>
            </x14:sparkline>
            <x14:sparkline>
              <xm:f>Data!AO185:AX185</xm:f>
              <xm:sqref>AZ185</xm:sqref>
            </x14:sparkline>
            <x14:sparkline>
              <xm:f>Data!AO186:AX186</xm:f>
              <xm:sqref>AZ186</xm:sqref>
            </x14:sparkline>
            <x14:sparkline>
              <xm:f>Data!AO187:AX187</xm:f>
              <xm:sqref>AZ187</xm:sqref>
            </x14:sparkline>
            <x14:sparkline>
              <xm:f>Data!AO188:AX188</xm:f>
              <xm:sqref>AZ188</xm:sqref>
            </x14:sparkline>
            <x14:sparkline>
              <xm:f>Data!AO189:AX189</xm:f>
              <xm:sqref>AZ189</xm:sqref>
            </x14:sparkline>
            <x14:sparkline>
              <xm:f>Data!AO190:AX190</xm:f>
              <xm:sqref>AZ190</xm:sqref>
            </x14:sparkline>
            <x14:sparkline>
              <xm:f>Data!AO191:AX191</xm:f>
              <xm:sqref>AZ191</xm:sqref>
            </x14:sparkline>
            <x14:sparkline>
              <xm:f>Data!AO192:AX192</xm:f>
              <xm:sqref>AZ192</xm:sqref>
            </x14:sparkline>
            <x14:sparkline>
              <xm:f>Data!AO193:AX193</xm:f>
              <xm:sqref>AZ193</xm:sqref>
            </x14:sparkline>
            <x14:sparkline>
              <xm:f>Data!AO194:AX194</xm:f>
              <xm:sqref>AZ194</xm:sqref>
            </x14:sparkline>
            <x14:sparkline>
              <xm:f>Data!AO195:AX195</xm:f>
              <xm:sqref>AZ195</xm:sqref>
            </x14:sparkline>
            <x14:sparkline>
              <xm:f>Data!AO196:AX196</xm:f>
              <xm:sqref>AZ196</xm:sqref>
            </x14:sparkline>
            <x14:sparkline>
              <xm:f>Data!AO197:AX197</xm:f>
              <xm:sqref>AZ197</xm:sqref>
            </x14:sparkline>
            <x14:sparkline>
              <xm:f>Data!AO198:AX198</xm:f>
              <xm:sqref>AZ198</xm:sqref>
            </x14:sparkline>
            <x14:sparkline>
              <xm:f>Data!AO199:AX199</xm:f>
              <xm:sqref>AZ199</xm:sqref>
            </x14:sparkline>
            <x14:sparkline>
              <xm:f>Data!AO200:AX200</xm:f>
              <xm:sqref>AZ200</xm:sqref>
            </x14:sparkline>
            <x14:sparkline>
              <xm:f>Data!AO201:AX201</xm:f>
              <xm:sqref>AZ201</xm:sqref>
            </x14:sparkline>
            <x14:sparkline>
              <xm:f>Data!AO202:AX202</xm:f>
              <xm:sqref>AZ202</xm:sqref>
            </x14:sparkline>
            <x14:sparkline>
              <xm:f>Data!AO203:AX203</xm:f>
              <xm:sqref>AZ203</xm:sqref>
            </x14:sparkline>
            <x14:sparkline>
              <xm:f>Data!AO204:AX204</xm:f>
              <xm:sqref>AZ204</xm:sqref>
            </x14:sparkline>
            <x14:sparkline>
              <xm:f>Data!AO205:AX205</xm:f>
              <xm:sqref>AZ205</xm:sqref>
            </x14:sparkline>
            <x14:sparkline>
              <xm:f>Data!AO206:AX206</xm:f>
              <xm:sqref>AZ206</xm:sqref>
            </x14:sparkline>
            <x14:sparkline>
              <xm:f>Data!AO207:AX207</xm:f>
              <xm:sqref>AZ207</xm:sqref>
            </x14:sparkline>
            <x14:sparkline>
              <xm:f>Data!AO208:AX208</xm:f>
              <xm:sqref>AZ208</xm:sqref>
            </x14:sparkline>
            <x14:sparkline>
              <xm:f>Data!AO209:AX209</xm:f>
              <xm:sqref>AZ209</xm:sqref>
            </x14:sparkline>
            <x14:sparkline>
              <xm:f>Data!AO210:AX210</xm:f>
              <xm:sqref>AZ210</xm:sqref>
            </x14:sparkline>
            <x14:sparkline>
              <xm:f>Data!AO211:AX211</xm:f>
              <xm:sqref>AZ211</xm:sqref>
            </x14:sparkline>
            <x14:sparkline>
              <xm:f>Data!AO212:AX212</xm:f>
              <xm:sqref>AZ212</xm:sqref>
            </x14:sparkline>
            <x14:sparkline>
              <xm:f>Data!AO213:AX213</xm:f>
              <xm:sqref>AZ213</xm:sqref>
            </x14:sparkline>
            <x14:sparkline>
              <xm:f>Data!AO214:AX214</xm:f>
              <xm:sqref>AZ214</xm:sqref>
            </x14:sparkline>
            <x14:sparkline>
              <xm:f>Data!AO215:AX215</xm:f>
              <xm:sqref>AZ215</xm:sqref>
            </x14:sparkline>
            <x14:sparkline>
              <xm:f>Data!AO216:AX216</xm:f>
              <xm:sqref>AZ216</xm:sqref>
            </x14:sparkline>
            <x14:sparkline>
              <xm:f>Data!AO217:AX217</xm:f>
              <xm:sqref>AZ217</xm:sqref>
            </x14:sparkline>
            <x14:sparkline>
              <xm:f>Data!AO218:AX218</xm:f>
              <xm:sqref>AZ218</xm:sqref>
            </x14:sparkline>
            <x14:sparkline>
              <xm:f>Data!AO219:AX219</xm:f>
              <xm:sqref>AZ219</xm:sqref>
            </x14:sparkline>
            <x14:sparkline>
              <xm:f>Data!AO220:AX220</xm:f>
              <xm:sqref>AZ220</xm:sqref>
            </x14:sparkline>
            <x14:sparkline>
              <xm:f>Data!AO221:AX221</xm:f>
              <xm:sqref>AZ221</xm:sqref>
            </x14:sparkline>
            <x14:sparkline>
              <xm:f>Data!AO222:AX222</xm:f>
              <xm:sqref>AZ222</xm:sqref>
            </x14:sparkline>
            <x14:sparkline>
              <xm:f>Data!AO223:AX223</xm:f>
              <xm:sqref>AZ223</xm:sqref>
            </x14:sparkline>
            <x14:sparkline>
              <xm:f>Data!AO224:AX224</xm:f>
              <xm:sqref>AZ224</xm:sqref>
            </x14:sparkline>
            <x14:sparkline>
              <xm:f>Data!AO225:AX225</xm:f>
              <xm:sqref>AZ225</xm:sqref>
            </x14:sparkline>
            <x14:sparkline>
              <xm:f>Data!AO226:AX226</xm:f>
              <xm:sqref>AZ226</xm:sqref>
            </x14:sparkline>
            <x14:sparkline>
              <xm:f>Data!AO227:AX227</xm:f>
              <xm:sqref>AZ227</xm:sqref>
            </x14:sparkline>
            <x14:sparkline>
              <xm:f>Data!AO228:AX228</xm:f>
              <xm:sqref>AZ228</xm:sqref>
            </x14:sparkline>
            <x14:sparkline>
              <xm:f>Data!AO229:AX229</xm:f>
              <xm:sqref>AZ229</xm:sqref>
            </x14:sparkline>
            <x14:sparkline>
              <xm:f>Data!AO230:AX230</xm:f>
              <xm:sqref>AZ230</xm:sqref>
            </x14:sparkline>
            <x14:sparkline>
              <xm:f>Data!AO231:AX231</xm:f>
              <xm:sqref>AZ231</xm:sqref>
            </x14:sparkline>
            <x14:sparkline>
              <xm:f>Data!AO232:AX232</xm:f>
              <xm:sqref>AZ232</xm:sqref>
            </x14:sparkline>
            <x14:sparkline>
              <xm:f>Data!AO233:AX233</xm:f>
              <xm:sqref>AZ233</xm:sqref>
            </x14:sparkline>
            <x14:sparkline>
              <xm:f>Data!AO234:AX234</xm:f>
              <xm:sqref>AZ234</xm:sqref>
            </x14:sparkline>
            <x14:sparkline>
              <xm:f>Data!AO235:AX235</xm:f>
              <xm:sqref>AZ235</xm:sqref>
            </x14:sparkline>
            <x14:sparkline>
              <xm:f>Data!AO236:AX236</xm:f>
              <xm:sqref>AZ236</xm:sqref>
            </x14:sparkline>
            <x14:sparkline>
              <xm:f>Data!AO237:AX237</xm:f>
              <xm:sqref>AZ237</xm:sqref>
            </x14:sparkline>
            <x14:sparkline>
              <xm:f>Data!AO238:AX238</xm:f>
              <xm:sqref>AZ238</xm:sqref>
            </x14:sparkline>
            <x14:sparkline>
              <xm:f>Data!AO239:AX239</xm:f>
              <xm:sqref>AZ239</xm:sqref>
            </x14:sparkline>
            <x14:sparkline>
              <xm:f>Data!AO240:AX240</xm:f>
              <xm:sqref>AZ240</xm:sqref>
            </x14:sparkline>
            <x14:sparkline>
              <xm:f>Data!AO241:AX241</xm:f>
              <xm:sqref>AZ241</xm:sqref>
            </x14:sparkline>
            <x14:sparkline>
              <xm:f>Data!AO242:AX242</xm:f>
              <xm:sqref>AZ242</xm:sqref>
            </x14:sparkline>
            <x14:sparkline>
              <xm:f>Data!AO243:AX243</xm:f>
              <xm:sqref>AZ243</xm:sqref>
            </x14:sparkline>
            <x14:sparkline>
              <xm:f>Data!AO244:AX244</xm:f>
              <xm:sqref>AZ244</xm:sqref>
            </x14:sparkline>
            <x14:sparkline>
              <xm:f>Data!AO245:AX245</xm:f>
              <xm:sqref>AZ245</xm:sqref>
            </x14:sparkline>
            <x14:sparkline>
              <xm:f>Data!AO246:AX246</xm:f>
              <xm:sqref>AZ246</xm:sqref>
            </x14:sparkline>
            <x14:sparkline>
              <xm:f>Data!AO247:AX247</xm:f>
              <xm:sqref>AZ247</xm:sqref>
            </x14:sparkline>
            <x14:sparkline>
              <xm:f>Data!AO248:AX248</xm:f>
              <xm:sqref>AZ248</xm:sqref>
            </x14:sparkline>
            <x14:sparkline>
              <xm:f>Data!AO249:AX249</xm:f>
              <xm:sqref>AZ249</xm:sqref>
            </x14:sparkline>
            <x14:sparkline>
              <xm:f>Data!AO250:AX250</xm:f>
              <xm:sqref>AZ250</xm:sqref>
            </x14:sparkline>
            <x14:sparkline>
              <xm:f>Data!AO251:AX251</xm:f>
              <xm:sqref>AZ251</xm:sqref>
            </x14:sparkline>
            <x14:sparkline>
              <xm:f>Data!AO252:AX252</xm:f>
              <xm:sqref>AZ252</xm:sqref>
            </x14:sparkline>
            <x14:sparkline>
              <xm:f>Data!AO253:AX253</xm:f>
              <xm:sqref>AZ253</xm:sqref>
            </x14:sparkline>
            <x14:sparkline>
              <xm:f>Data!AO254:AX254</xm:f>
              <xm:sqref>AZ254</xm:sqref>
            </x14:sparkline>
            <x14:sparkline>
              <xm:f>Data!AO255:AX255</xm:f>
              <xm:sqref>AZ255</xm:sqref>
            </x14:sparkline>
            <x14:sparkline>
              <xm:f>Data!AO256:AX256</xm:f>
              <xm:sqref>AZ256</xm:sqref>
            </x14:sparkline>
            <x14:sparkline>
              <xm:f>Data!AO257:AX257</xm:f>
              <xm:sqref>AZ257</xm:sqref>
            </x14:sparkline>
            <x14:sparkline>
              <xm:f>Data!AO258:AX258</xm:f>
              <xm:sqref>AZ258</xm:sqref>
            </x14:sparkline>
            <x14:sparkline>
              <xm:f>Data!AO259:AX259</xm:f>
              <xm:sqref>AZ259</xm:sqref>
            </x14:sparkline>
            <x14:sparkline>
              <xm:f>Data!AO260:AX260</xm:f>
              <xm:sqref>AZ260</xm:sqref>
            </x14:sparkline>
            <x14:sparkline>
              <xm:f>Data!AO261:AX261</xm:f>
              <xm:sqref>AZ261</xm:sqref>
            </x14:sparkline>
            <x14:sparkline>
              <xm:f>Data!AO262:AX262</xm:f>
              <xm:sqref>AZ262</xm:sqref>
            </x14:sparkline>
            <x14:sparkline>
              <xm:f>Data!AO263:AX263</xm:f>
              <xm:sqref>AZ263</xm:sqref>
            </x14:sparkline>
            <x14:sparkline>
              <xm:f>Data!AO264:AX264</xm:f>
              <xm:sqref>AZ264</xm:sqref>
            </x14:sparkline>
            <x14:sparkline>
              <xm:f>Data!AO265:AX265</xm:f>
              <xm:sqref>AZ265</xm:sqref>
            </x14:sparkline>
            <x14:sparkline>
              <xm:f>Data!AO266:AX266</xm:f>
              <xm:sqref>AZ266</xm:sqref>
            </x14:sparkline>
            <x14:sparkline>
              <xm:f>Data!AO267:AX267</xm:f>
              <xm:sqref>AZ267</xm:sqref>
            </x14:sparkline>
            <x14:sparkline>
              <xm:f>Data!AO268:AX268</xm:f>
              <xm:sqref>AZ268</xm:sqref>
            </x14:sparkline>
            <x14:sparkline>
              <xm:f>Data!AO269:AX269</xm:f>
              <xm:sqref>AZ269</xm:sqref>
            </x14:sparkline>
            <x14:sparkline>
              <xm:f>Data!AO270:AX270</xm:f>
              <xm:sqref>AZ270</xm:sqref>
            </x14:sparkline>
            <x14:sparkline>
              <xm:f>Data!AO271:AX271</xm:f>
              <xm:sqref>AZ271</xm:sqref>
            </x14:sparkline>
            <x14:sparkline>
              <xm:f>Data!AO272:AX272</xm:f>
              <xm:sqref>AZ272</xm:sqref>
            </x14:sparkline>
            <x14:sparkline>
              <xm:f>Data!AO273:AX273</xm:f>
              <xm:sqref>AZ273</xm:sqref>
            </x14:sparkline>
            <x14:sparkline>
              <xm:f>Data!AO274:AX274</xm:f>
              <xm:sqref>AZ274</xm:sqref>
            </x14:sparkline>
            <x14:sparkline>
              <xm:f>Data!AO275:AX275</xm:f>
              <xm:sqref>AZ275</xm:sqref>
            </x14:sparkline>
            <x14:sparkline>
              <xm:f>Data!AO276:AX276</xm:f>
              <xm:sqref>AZ276</xm:sqref>
            </x14:sparkline>
            <x14:sparkline>
              <xm:f>Data!AO277:AX277</xm:f>
              <xm:sqref>AZ277</xm:sqref>
            </x14:sparkline>
            <x14:sparkline>
              <xm:f>Data!AO278:AX278</xm:f>
              <xm:sqref>AZ278</xm:sqref>
            </x14:sparkline>
            <x14:sparkline>
              <xm:f>Data!AO279:AX279</xm:f>
              <xm:sqref>AZ279</xm:sqref>
            </x14:sparkline>
            <x14:sparkline>
              <xm:f>Data!AO280:AX280</xm:f>
              <xm:sqref>AZ280</xm:sqref>
            </x14:sparkline>
            <x14:sparkline>
              <xm:f>Data!AO281:AX281</xm:f>
              <xm:sqref>AZ281</xm:sqref>
            </x14:sparkline>
            <x14:sparkline>
              <xm:f>Data!AO282:AX282</xm:f>
              <xm:sqref>AZ282</xm:sqref>
            </x14:sparkline>
            <x14:sparkline>
              <xm:f>Data!AO283:AX283</xm:f>
              <xm:sqref>AZ283</xm:sqref>
            </x14:sparkline>
            <x14:sparkline>
              <xm:f>Data!AO284:AX284</xm:f>
              <xm:sqref>AZ284</xm:sqref>
            </x14:sparkline>
            <x14:sparkline>
              <xm:f>Data!AO285:AX285</xm:f>
              <xm:sqref>AZ285</xm:sqref>
            </x14:sparkline>
            <x14:sparkline>
              <xm:f>Data!AO286:AX286</xm:f>
              <xm:sqref>AZ286</xm:sqref>
            </x14:sparkline>
            <x14:sparkline>
              <xm:f>Data!AO287:AX287</xm:f>
              <xm:sqref>AZ287</xm:sqref>
            </x14:sparkline>
            <x14:sparkline>
              <xm:f>Data!AO288:AX288</xm:f>
              <xm:sqref>AZ288</xm:sqref>
            </x14:sparkline>
            <x14:sparkline>
              <xm:f>Data!AO289:AX289</xm:f>
              <xm:sqref>AZ289</xm:sqref>
            </x14:sparkline>
            <x14:sparkline>
              <xm:f>Data!AO290:AX290</xm:f>
              <xm:sqref>AZ290</xm:sqref>
            </x14:sparkline>
            <x14:sparkline>
              <xm:f>Data!AO291:AX291</xm:f>
              <xm:sqref>AZ291</xm:sqref>
            </x14:sparkline>
            <x14:sparkline>
              <xm:f>Data!AO292:AX292</xm:f>
              <xm:sqref>AZ292</xm:sqref>
            </x14:sparkline>
            <x14:sparkline>
              <xm:f>Data!AO293:AX293</xm:f>
              <xm:sqref>AZ293</xm:sqref>
            </x14:sparkline>
            <x14:sparkline>
              <xm:f>Data!AO294:AX294</xm:f>
              <xm:sqref>AZ294</xm:sqref>
            </x14:sparkline>
            <x14:sparkline>
              <xm:f>Data!AO295:AX295</xm:f>
              <xm:sqref>AZ295</xm:sqref>
            </x14:sparkline>
            <x14:sparkline>
              <xm:f>Data!AO296:AX296</xm:f>
              <xm:sqref>AZ296</xm:sqref>
            </x14:sparkline>
            <x14:sparkline>
              <xm:f>Data!AO297:AX297</xm:f>
              <xm:sqref>AZ297</xm:sqref>
            </x14:sparkline>
            <x14:sparkline>
              <xm:f>Data!AO298:AX298</xm:f>
              <xm:sqref>AZ298</xm:sqref>
            </x14:sparkline>
            <x14:sparkline>
              <xm:f>Data!AO299:AX299</xm:f>
              <xm:sqref>AZ299</xm:sqref>
            </x14:sparkline>
            <x14:sparkline>
              <xm:f>Data!AO300:AX300</xm:f>
              <xm:sqref>AZ300</xm:sqref>
            </x14:sparkline>
            <x14:sparkline>
              <xm:f>Data!AO301:AX301</xm:f>
              <xm:sqref>AZ301</xm:sqref>
            </x14:sparkline>
            <x14:sparkline>
              <xm:f>Data!AO302:AX302</xm:f>
              <xm:sqref>AZ302</xm:sqref>
            </x14:sparkline>
            <x14:sparkline>
              <xm:f>Data!AO303:AX303</xm:f>
              <xm:sqref>AZ303</xm:sqref>
            </x14:sparkline>
            <x14:sparkline>
              <xm:f>Data!AO304:AX304</xm:f>
              <xm:sqref>AZ304</xm:sqref>
            </x14:sparkline>
            <x14:sparkline>
              <xm:f>Data!AO305:AX305</xm:f>
              <xm:sqref>AZ305</xm:sqref>
            </x14:sparkline>
            <x14:sparkline>
              <xm:f>Data!AO306:AX306</xm:f>
              <xm:sqref>AZ306</xm:sqref>
            </x14:sparkline>
            <x14:sparkline>
              <xm:f>Data!AO307:AX307</xm:f>
              <xm:sqref>AZ307</xm:sqref>
            </x14:sparkline>
            <x14:sparkline>
              <xm:f>Data!AO308:AX308</xm:f>
              <xm:sqref>AZ308</xm:sqref>
            </x14:sparkline>
            <x14:sparkline>
              <xm:f>Data!AO309:AX309</xm:f>
              <xm:sqref>AZ309</xm:sqref>
            </x14:sparkline>
            <x14:sparkline>
              <xm:f>Data!AO310:AX310</xm:f>
              <xm:sqref>AZ310</xm:sqref>
            </x14:sparkline>
            <x14:sparkline>
              <xm:f>Data!AO311:AX311</xm:f>
              <xm:sqref>AZ311</xm:sqref>
            </x14:sparkline>
            <x14:sparkline>
              <xm:f>Data!AO312:AX312</xm:f>
              <xm:sqref>AZ312</xm:sqref>
            </x14:sparkline>
            <x14:sparkline>
              <xm:f>Data!AO313:AX313</xm:f>
              <xm:sqref>AZ313</xm:sqref>
            </x14:sparkline>
            <x14:sparkline>
              <xm:f>Data!AO314:AX314</xm:f>
              <xm:sqref>AZ314</xm:sqref>
            </x14:sparkline>
            <x14:sparkline>
              <xm:f>Data!AO315:AX315</xm:f>
              <xm:sqref>AZ315</xm:sqref>
            </x14:sparkline>
            <x14:sparkline>
              <xm:f>Data!AO316:AX316</xm:f>
              <xm:sqref>AZ316</xm:sqref>
            </x14:sparkline>
            <x14:sparkline>
              <xm:f>Data!AO317:AX317</xm:f>
              <xm:sqref>AZ317</xm:sqref>
            </x14:sparkline>
            <x14:sparkline>
              <xm:f>Data!AO318:AX318</xm:f>
              <xm:sqref>AZ318</xm:sqref>
            </x14:sparkline>
            <x14:sparkline>
              <xm:f>Data!AO319:AX319</xm:f>
              <xm:sqref>AZ319</xm:sqref>
            </x14:sparkline>
            <x14:sparkline>
              <xm:f>Data!AO320:AX320</xm:f>
              <xm:sqref>AZ320</xm:sqref>
            </x14:sparkline>
            <x14:sparkline>
              <xm:f>Data!AO321:AX321</xm:f>
              <xm:sqref>AZ321</xm:sqref>
            </x14:sparkline>
            <x14:sparkline>
              <xm:f>Data!AO322:AX322</xm:f>
              <xm:sqref>AZ322</xm:sqref>
            </x14:sparkline>
            <x14:sparkline>
              <xm:f>Data!AO323:AX323</xm:f>
              <xm:sqref>AZ323</xm:sqref>
            </x14:sparkline>
            <x14:sparkline>
              <xm:f>Data!AO324:AX324</xm:f>
              <xm:sqref>AZ324</xm:sqref>
            </x14:sparkline>
            <x14:sparkline>
              <xm:f>Data!AO325:AX325</xm:f>
              <xm:sqref>AZ325</xm:sqref>
            </x14:sparkline>
            <x14:sparkline>
              <xm:f>Data!AO326:AX326</xm:f>
              <xm:sqref>AZ326</xm:sqref>
            </x14:sparkline>
            <x14:sparkline>
              <xm:f>Data!AO327:AX327</xm:f>
              <xm:sqref>AZ327</xm:sqref>
            </x14:sparkline>
            <x14:sparkline>
              <xm:f>Data!AO328:AX328</xm:f>
              <xm:sqref>AZ328</xm:sqref>
            </x14:sparkline>
            <x14:sparkline>
              <xm:f>Data!AO329:AX329</xm:f>
              <xm:sqref>AZ329</xm:sqref>
            </x14:sparkline>
            <x14:sparkline>
              <xm:f>Data!AO330:AX330</xm:f>
              <xm:sqref>AZ330</xm:sqref>
            </x14:sparkline>
            <x14:sparkline>
              <xm:f>Data!AO331:AX331</xm:f>
              <xm:sqref>AZ331</xm:sqref>
            </x14:sparkline>
            <x14:sparkline>
              <xm:f>Data!AO332:AX332</xm:f>
              <xm:sqref>AZ332</xm:sqref>
            </x14:sparkline>
            <x14:sparkline>
              <xm:f>Data!AO333:AX333</xm:f>
              <xm:sqref>AZ333</xm:sqref>
            </x14:sparkline>
            <x14:sparkline>
              <xm:f>Data!AO334:AX334</xm:f>
              <xm:sqref>AZ334</xm:sqref>
            </x14:sparkline>
            <x14:sparkline>
              <xm:f>Data!AO335:AX335</xm:f>
              <xm:sqref>AZ335</xm:sqref>
            </x14:sparkline>
            <x14:sparkline>
              <xm:f>Data!AO336:AX336</xm:f>
              <xm:sqref>AZ336</xm:sqref>
            </x14:sparkline>
            <x14:sparkline>
              <xm:f>Data!AO337:AX337</xm:f>
              <xm:sqref>AZ337</xm:sqref>
            </x14:sparkline>
            <x14:sparkline>
              <xm:f>Data!AO338:AX338</xm:f>
              <xm:sqref>AZ338</xm:sqref>
            </x14:sparkline>
            <x14:sparkline>
              <xm:f>Data!AO339:AX339</xm:f>
              <xm:sqref>AZ339</xm:sqref>
            </x14:sparkline>
            <x14:sparkline>
              <xm:f>Data!AO340:AX340</xm:f>
              <xm:sqref>AZ340</xm:sqref>
            </x14:sparkline>
            <x14:sparkline>
              <xm:f>Data!AO341:AX341</xm:f>
              <xm:sqref>AZ341</xm:sqref>
            </x14:sparkline>
            <x14:sparkline>
              <xm:f>Data!AO342:AX342</xm:f>
              <xm:sqref>AZ342</xm:sqref>
            </x14:sparkline>
            <x14:sparkline>
              <xm:f>Data!AO343:AX343</xm:f>
              <xm:sqref>AZ343</xm:sqref>
            </x14:sparkline>
            <x14:sparkline>
              <xm:f>Data!AO344:AX344</xm:f>
              <xm:sqref>AZ344</xm:sqref>
            </x14:sparkline>
            <x14:sparkline>
              <xm:f>Data!AO345:AX345</xm:f>
              <xm:sqref>AZ345</xm:sqref>
            </x14:sparkline>
            <x14:sparkline>
              <xm:f>Data!AO346:AX346</xm:f>
              <xm:sqref>AZ346</xm:sqref>
            </x14:sparkline>
            <x14:sparkline>
              <xm:f>Data!AO347:AX347</xm:f>
              <xm:sqref>AZ347</xm:sqref>
            </x14:sparkline>
            <x14:sparkline>
              <xm:f>Data!AO348:AX348</xm:f>
              <xm:sqref>AZ348</xm:sqref>
            </x14:sparkline>
            <x14:sparkline>
              <xm:f>Data!AO349:AX349</xm:f>
              <xm:sqref>AZ349</xm:sqref>
            </x14:sparkline>
            <x14:sparkline>
              <xm:f>Data!AO350:AX350</xm:f>
              <xm:sqref>AZ350</xm:sqref>
            </x14:sparkline>
            <x14:sparkline>
              <xm:f>Data!AO351:AX351</xm:f>
              <xm:sqref>AZ351</xm:sqref>
            </x14:sparkline>
            <x14:sparkline>
              <xm:f>Data!AO352:AX352</xm:f>
              <xm:sqref>AZ352</xm:sqref>
            </x14:sparkline>
            <x14:sparkline>
              <xm:f>Data!AO353:AX353</xm:f>
              <xm:sqref>AZ353</xm:sqref>
            </x14:sparkline>
            <x14:sparkline>
              <xm:f>Data!AO354:AX354</xm:f>
              <xm:sqref>AZ354</xm:sqref>
            </x14:sparkline>
            <x14:sparkline>
              <xm:f>Data!AO355:AX355</xm:f>
              <xm:sqref>AZ355</xm:sqref>
            </x14:sparkline>
            <x14:sparkline>
              <xm:f>Data!AO356:AX356</xm:f>
              <xm:sqref>AZ356</xm:sqref>
            </x14:sparkline>
            <x14:sparkline>
              <xm:f>Data!AO357:AX357</xm:f>
              <xm:sqref>AZ357</xm:sqref>
            </x14:sparkline>
            <x14:sparkline>
              <xm:f>Data!AO358:AX358</xm:f>
              <xm:sqref>AZ358</xm:sqref>
            </x14:sparkline>
            <x14:sparkline>
              <xm:f>Data!AO359:AX359</xm:f>
              <xm:sqref>AZ359</xm:sqref>
            </x14:sparkline>
            <x14:sparkline>
              <xm:f>Data!AO360:AX360</xm:f>
              <xm:sqref>AZ360</xm:sqref>
            </x14:sparkline>
            <x14:sparkline>
              <xm:f>Data!AO361:AX361</xm:f>
              <xm:sqref>AZ361</xm:sqref>
            </x14:sparkline>
            <x14:sparkline>
              <xm:f>Data!AO362:AX362</xm:f>
              <xm:sqref>AZ362</xm:sqref>
            </x14:sparkline>
            <x14:sparkline>
              <xm:f>Data!AO363:AX363</xm:f>
              <xm:sqref>AZ363</xm:sqref>
            </x14:sparkline>
            <x14:sparkline>
              <xm:f>Data!AO364:AX364</xm:f>
              <xm:sqref>AZ364</xm:sqref>
            </x14:sparkline>
            <x14:sparkline>
              <xm:f>Data!AO365:AX365</xm:f>
              <xm:sqref>AZ365</xm:sqref>
            </x14:sparkline>
            <x14:sparkline>
              <xm:f>Data!AO366:AX366</xm:f>
              <xm:sqref>AZ366</xm:sqref>
            </x14:sparkline>
            <x14:sparkline>
              <xm:f>Data!AO367:AX367</xm:f>
              <xm:sqref>AZ367</xm:sqref>
            </x14:sparkline>
            <x14:sparkline>
              <xm:f>Data!AO368:AX368</xm:f>
              <xm:sqref>AZ368</xm:sqref>
            </x14:sparkline>
            <x14:sparkline>
              <xm:f>Data!AO369:AX369</xm:f>
              <xm:sqref>AZ369</xm:sqref>
            </x14:sparkline>
            <x14:sparkline>
              <xm:f>Data!AO370:AX370</xm:f>
              <xm:sqref>AZ370</xm:sqref>
            </x14:sparkline>
            <x14:sparkline>
              <xm:f>Data!AO371:AX371</xm:f>
              <xm:sqref>AZ371</xm:sqref>
            </x14:sparkline>
            <x14:sparkline>
              <xm:f>Data!AO372:AX372</xm:f>
              <xm:sqref>AZ372</xm:sqref>
            </x14:sparkline>
            <x14:sparkline>
              <xm:f>Data!AO373:AX373</xm:f>
              <xm:sqref>AZ373</xm:sqref>
            </x14:sparkline>
            <x14:sparkline>
              <xm:f>Data!AO374:AX374</xm:f>
              <xm:sqref>AZ374</xm:sqref>
            </x14:sparkline>
            <x14:sparkline>
              <xm:f>Data!AO375:AX375</xm:f>
              <xm:sqref>AZ375</xm:sqref>
            </x14:sparkline>
            <x14:sparkline>
              <xm:f>Data!AO376:AX376</xm:f>
              <xm:sqref>AZ376</xm:sqref>
            </x14:sparkline>
            <x14:sparkline>
              <xm:f>Data!AO377:AX377</xm:f>
              <xm:sqref>AZ377</xm:sqref>
            </x14:sparkline>
            <x14:sparkline>
              <xm:f>Data!AO378:AX378</xm:f>
              <xm:sqref>AZ378</xm:sqref>
            </x14:sparkline>
            <x14:sparkline>
              <xm:f>Data!AO379:AX379</xm:f>
              <xm:sqref>AZ379</xm:sqref>
            </x14:sparkline>
            <x14:sparkline>
              <xm:f>Data!AO380:AX380</xm:f>
              <xm:sqref>AZ380</xm:sqref>
            </x14:sparkline>
            <x14:sparkline>
              <xm:f>Data!AO381:AX381</xm:f>
              <xm:sqref>AZ381</xm:sqref>
            </x14:sparkline>
            <x14:sparkline>
              <xm:f>Data!AO382:AX382</xm:f>
              <xm:sqref>AZ382</xm:sqref>
            </x14:sparkline>
            <x14:sparkline>
              <xm:f>Data!AO383:AX383</xm:f>
              <xm:sqref>AZ383</xm:sqref>
            </x14:sparkline>
            <x14:sparkline>
              <xm:f>Data!AO384:AX384</xm:f>
              <xm:sqref>AZ384</xm:sqref>
            </x14:sparkline>
            <x14:sparkline>
              <xm:f>Data!AO385:AX385</xm:f>
              <xm:sqref>AZ385</xm:sqref>
            </x14:sparkline>
            <x14:sparkline>
              <xm:f>Data!AO386:AX386</xm:f>
              <xm:sqref>AZ386</xm:sqref>
            </x14:sparkline>
            <x14:sparkline>
              <xm:f>Data!AO387:AX387</xm:f>
              <xm:sqref>AZ387</xm:sqref>
            </x14:sparkline>
            <x14:sparkline>
              <xm:f>Data!AO388:AX388</xm:f>
              <xm:sqref>AZ388</xm:sqref>
            </x14:sparkline>
            <x14:sparkline>
              <xm:f>Data!AO389:AX389</xm:f>
              <xm:sqref>AZ389</xm:sqref>
            </x14:sparkline>
            <x14:sparkline>
              <xm:f>Data!AO390:AX390</xm:f>
              <xm:sqref>AZ390</xm:sqref>
            </x14:sparkline>
            <x14:sparkline>
              <xm:f>Data!AO391:AX391</xm:f>
              <xm:sqref>AZ391</xm:sqref>
            </x14:sparkline>
            <x14:sparkline>
              <xm:f>Data!AO392:AX392</xm:f>
              <xm:sqref>AZ392</xm:sqref>
            </x14:sparkline>
            <x14:sparkline>
              <xm:f>Data!AO393:AX393</xm:f>
              <xm:sqref>AZ393</xm:sqref>
            </x14:sparkline>
            <x14:sparkline>
              <xm:f>Data!AO394:AX394</xm:f>
              <xm:sqref>AZ394</xm:sqref>
            </x14:sparkline>
            <x14:sparkline>
              <xm:f>Data!AO395:AX395</xm:f>
              <xm:sqref>AZ395</xm:sqref>
            </x14:sparkline>
            <x14:sparkline>
              <xm:f>Data!AO396:AX396</xm:f>
              <xm:sqref>AZ396</xm:sqref>
            </x14:sparkline>
            <x14:sparkline>
              <xm:f>Data!AO397:AX397</xm:f>
              <xm:sqref>AZ397</xm:sqref>
            </x14:sparkline>
            <x14:sparkline>
              <xm:f>Data!AO398:AX398</xm:f>
              <xm:sqref>AZ398</xm:sqref>
            </x14:sparkline>
            <x14:sparkline>
              <xm:f>Data!AO399:AX399</xm:f>
              <xm:sqref>AZ399</xm:sqref>
            </x14:sparkline>
            <x14:sparkline>
              <xm:f>Data!AO400:AX400</xm:f>
              <xm:sqref>AZ400</xm:sqref>
            </x14:sparkline>
            <x14:sparkline>
              <xm:f>Data!AO401:AX401</xm:f>
              <xm:sqref>AZ401</xm:sqref>
            </x14:sparkline>
            <x14:sparkline>
              <xm:f>Data!AO402:AX402</xm:f>
              <xm:sqref>AZ402</xm:sqref>
            </x14:sparkline>
            <x14:sparkline>
              <xm:f>Data!AO403:AX403</xm:f>
              <xm:sqref>AZ403</xm:sqref>
            </x14:sparkline>
            <x14:sparkline>
              <xm:f>Data!AO404:AX404</xm:f>
              <xm:sqref>AZ404</xm:sqref>
            </x14:sparkline>
            <x14:sparkline>
              <xm:f>Data!AO405:AX405</xm:f>
              <xm:sqref>AZ405</xm:sqref>
            </x14:sparkline>
            <x14:sparkline>
              <xm:f>Data!AO406:AX406</xm:f>
              <xm:sqref>AZ406</xm:sqref>
            </x14:sparkline>
            <x14:sparkline>
              <xm:f>Data!AO407:AX407</xm:f>
              <xm:sqref>AZ407</xm:sqref>
            </x14:sparkline>
            <x14:sparkline>
              <xm:f>Data!AO408:AX408</xm:f>
              <xm:sqref>AZ408</xm:sqref>
            </x14:sparkline>
            <x14:sparkline>
              <xm:f>Data!AO409:AX409</xm:f>
              <xm:sqref>AZ409</xm:sqref>
            </x14:sparkline>
            <x14:sparkline>
              <xm:f>Data!AO410:AX410</xm:f>
              <xm:sqref>AZ410</xm:sqref>
            </x14:sparkline>
            <x14:sparkline>
              <xm:f>Data!AO411:AX411</xm:f>
              <xm:sqref>AZ411</xm:sqref>
            </x14:sparkline>
            <x14:sparkline>
              <xm:f>Data!AO412:AX412</xm:f>
              <xm:sqref>AZ412</xm:sqref>
            </x14:sparkline>
            <x14:sparkline>
              <xm:f>Data!AO413:AX413</xm:f>
              <xm:sqref>AZ413</xm:sqref>
            </x14:sparkline>
            <x14:sparkline>
              <xm:f>Data!AO414:AX414</xm:f>
              <xm:sqref>AZ414</xm:sqref>
            </x14:sparkline>
            <x14:sparkline>
              <xm:f>Data!AO415:AX415</xm:f>
              <xm:sqref>AZ415</xm:sqref>
            </x14:sparkline>
            <x14:sparkline>
              <xm:f>Data!AO416:AX416</xm:f>
              <xm:sqref>AZ416</xm:sqref>
            </x14:sparkline>
            <x14:sparkline>
              <xm:f>Data!AO417:AX417</xm:f>
              <xm:sqref>AZ417</xm:sqref>
            </x14:sparkline>
            <x14:sparkline>
              <xm:f>Data!AO418:AX418</xm:f>
              <xm:sqref>AZ418</xm:sqref>
            </x14:sparkline>
            <x14:sparkline>
              <xm:f>Data!AO419:AX419</xm:f>
              <xm:sqref>AZ419</xm:sqref>
            </x14:sparkline>
            <x14:sparkline>
              <xm:f>Data!AO420:AX420</xm:f>
              <xm:sqref>AZ420</xm:sqref>
            </x14:sparkline>
            <x14:sparkline>
              <xm:f>Data!AO421:AX421</xm:f>
              <xm:sqref>AZ421</xm:sqref>
            </x14:sparkline>
            <x14:sparkline>
              <xm:f>Data!AO422:AX422</xm:f>
              <xm:sqref>AZ422</xm:sqref>
            </x14:sparkline>
            <x14:sparkline>
              <xm:f>Data!AO423:AX423</xm:f>
              <xm:sqref>AZ423</xm:sqref>
            </x14:sparkline>
            <x14:sparkline>
              <xm:f>Data!AO424:AX424</xm:f>
              <xm:sqref>AZ424</xm:sqref>
            </x14:sparkline>
            <x14:sparkline>
              <xm:f>Data!AO425:AX425</xm:f>
              <xm:sqref>AZ425</xm:sqref>
            </x14:sparkline>
            <x14:sparkline>
              <xm:f>Data!AO426:AX426</xm:f>
              <xm:sqref>AZ426</xm:sqref>
            </x14:sparkline>
            <x14:sparkline>
              <xm:f>Data!AO427:AX427</xm:f>
              <xm:sqref>AZ427</xm:sqref>
            </x14:sparkline>
            <x14:sparkline>
              <xm:f>Data!AO428:AX428</xm:f>
              <xm:sqref>AZ428</xm:sqref>
            </x14:sparkline>
            <x14:sparkline>
              <xm:f>Data!AO429:AX429</xm:f>
              <xm:sqref>AZ429</xm:sqref>
            </x14:sparkline>
            <x14:sparkline>
              <xm:f>Data!AO430:AX430</xm:f>
              <xm:sqref>AZ430</xm:sqref>
            </x14:sparkline>
            <x14:sparkline>
              <xm:f>Data!AO431:AX431</xm:f>
              <xm:sqref>AZ431</xm:sqref>
            </x14:sparkline>
            <x14:sparkline>
              <xm:f>Data!AO432:AX432</xm:f>
              <xm:sqref>AZ432</xm:sqref>
            </x14:sparkline>
            <x14:sparkline>
              <xm:f>Data!AO433:AX433</xm:f>
              <xm:sqref>AZ433</xm:sqref>
            </x14:sparkline>
            <x14:sparkline>
              <xm:f>Data!AO434:AX434</xm:f>
              <xm:sqref>AZ434</xm:sqref>
            </x14:sparkline>
            <x14:sparkline>
              <xm:f>Data!AO435:AX435</xm:f>
              <xm:sqref>AZ435</xm:sqref>
            </x14:sparkline>
            <x14:sparkline>
              <xm:f>Data!AO436:AX436</xm:f>
              <xm:sqref>AZ436</xm:sqref>
            </x14:sparkline>
            <x14:sparkline>
              <xm:f>Data!AO437:AX437</xm:f>
              <xm:sqref>AZ437</xm:sqref>
            </x14:sparkline>
            <x14:sparkline>
              <xm:f>Data!AO438:AX438</xm:f>
              <xm:sqref>AZ438</xm:sqref>
            </x14:sparkline>
            <x14:sparkline>
              <xm:f>Data!AO439:AX439</xm:f>
              <xm:sqref>AZ439</xm:sqref>
            </x14:sparkline>
            <x14:sparkline>
              <xm:f>Data!AO440:AX440</xm:f>
              <xm:sqref>AZ440</xm:sqref>
            </x14:sparkline>
            <x14:sparkline>
              <xm:f>Data!AO441:AX441</xm:f>
              <xm:sqref>AZ441</xm:sqref>
            </x14:sparkline>
            <x14:sparkline>
              <xm:f>Data!AO442:AX442</xm:f>
              <xm:sqref>AZ442</xm:sqref>
            </x14:sparkline>
            <x14:sparkline>
              <xm:f>Data!AO443:AX443</xm:f>
              <xm:sqref>AZ443</xm:sqref>
            </x14:sparkline>
            <x14:sparkline>
              <xm:f>Data!AO444:AX444</xm:f>
              <xm:sqref>AZ444</xm:sqref>
            </x14:sparkline>
            <x14:sparkline>
              <xm:f>Data!AO445:AX445</xm:f>
              <xm:sqref>AZ445</xm:sqref>
            </x14:sparkline>
            <x14:sparkline>
              <xm:f>Data!AO446:AX446</xm:f>
              <xm:sqref>AZ446</xm:sqref>
            </x14:sparkline>
            <x14:sparkline>
              <xm:f>Data!AO447:AX447</xm:f>
              <xm:sqref>AZ447</xm:sqref>
            </x14:sparkline>
            <x14:sparkline>
              <xm:f>Data!AO448:AX448</xm:f>
              <xm:sqref>AZ448</xm:sqref>
            </x14:sparkline>
            <x14:sparkline>
              <xm:f>Data!AO449:AX449</xm:f>
              <xm:sqref>AZ449</xm:sqref>
            </x14:sparkline>
            <x14:sparkline>
              <xm:f>Data!AO450:AX450</xm:f>
              <xm:sqref>AZ450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B15" sqref="B15"/>
    </sheetView>
  </sheetViews>
  <sheetFormatPr defaultRowHeight="15" x14ac:dyDescent="0.25"/>
  <cols>
    <col min="1" max="1" width="141.5703125" style="5" bestFit="1" customWidth="1"/>
    <col min="2" max="16384" width="9.140625" style="1"/>
  </cols>
  <sheetData>
    <row r="1" spans="1:2" x14ac:dyDescent="0.25">
      <c r="A1" s="4" t="s">
        <v>14</v>
      </c>
      <c r="B1" s="8" t="s">
        <v>65</v>
      </c>
    </row>
    <row r="2" spans="1:2" x14ac:dyDescent="0.25">
      <c r="A2" s="6" t="s">
        <v>30</v>
      </c>
      <c r="B2" s="1" t="s">
        <v>66</v>
      </c>
    </row>
    <row r="3" spans="1:2" x14ac:dyDescent="0.25">
      <c r="A3" s="6" t="s">
        <v>34</v>
      </c>
      <c r="B3" s="1" t="s">
        <v>66</v>
      </c>
    </row>
    <row r="4" spans="1:2" x14ac:dyDescent="0.25">
      <c r="A4" s="6" t="s">
        <v>31</v>
      </c>
      <c r="B4" s="1" t="s">
        <v>66</v>
      </c>
    </row>
    <row r="5" spans="1:2" x14ac:dyDescent="0.25">
      <c r="A5" s="5" t="s">
        <v>33</v>
      </c>
      <c r="B5" s="1" t="s">
        <v>66</v>
      </c>
    </row>
    <row r="6" spans="1:2" x14ac:dyDescent="0.25">
      <c r="A6" s="5" t="s">
        <v>29</v>
      </c>
      <c r="B6" s="1" t="s">
        <v>66</v>
      </c>
    </row>
    <row r="7" spans="1:2" x14ac:dyDescent="0.25">
      <c r="A7" s="5" t="s">
        <v>17</v>
      </c>
      <c r="B7" s="1" t="s">
        <v>66</v>
      </c>
    </row>
    <row r="8" spans="1:2" x14ac:dyDescent="0.25">
      <c r="A8" s="5" t="s">
        <v>15</v>
      </c>
      <c r="B8" s="1" t="s">
        <v>66</v>
      </c>
    </row>
    <row r="9" spans="1:2" x14ac:dyDescent="0.25">
      <c r="A9" s="5" t="s">
        <v>16</v>
      </c>
      <c r="B9" s="1" t="s">
        <v>66</v>
      </c>
    </row>
    <row r="10" spans="1:2" x14ac:dyDescent="0.25">
      <c r="A10" s="5" t="s">
        <v>35</v>
      </c>
      <c r="B10" s="1" t="s">
        <v>66</v>
      </c>
    </row>
    <row r="11" spans="1:2" x14ac:dyDescent="0.25">
      <c r="A11" s="5" t="s">
        <v>61</v>
      </c>
      <c r="B11" s="1" t="s">
        <v>66</v>
      </c>
    </row>
    <row r="12" spans="1:2" x14ac:dyDescent="0.25">
      <c r="A12" s="5" t="s">
        <v>62</v>
      </c>
      <c r="B12" s="1" t="s">
        <v>66</v>
      </c>
    </row>
    <row r="13" spans="1:2" x14ac:dyDescent="0.25">
      <c r="A13" s="5" t="s">
        <v>63</v>
      </c>
      <c r="B13" s="1" t="s">
        <v>66</v>
      </c>
    </row>
    <row r="14" spans="1:2" x14ac:dyDescent="0.25">
      <c r="A14" s="5" t="s">
        <v>64</v>
      </c>
      <c r="B14" s="1" t="s">
        <v>66</v>
      </c>
    </row>
    <row r="15" spans="1:2" x14ac:dyDescent="0.25">
      <c r="A15" s="5" t="s">
        <v>76</v>
      </c>
      <c r="B15" s="1" t="s">
        <v>66</v>
      </c>
    </row>
    <row r="16" spans="1:2" x14ac:dyDescent="0.25">
      <c r="A16" s="5" t="s">
        <v>18</v>
      </c>
    </row>
    <row r="17" spans="1:1" x14ac:dyDescent="0.25">
      <c r="A17" s="5" t="s">
        <v>19</v>
      </c>
    </row>
    <row r="18" spans="1:1" x14ac:dyDescent="0.25">
      <c r="A18" s="5" t="s">
        <v>20</v>
      </c>
    </row>
    <row r="19" spans="1:1" x14ac:dyDescent="0.25">
      <c r="A19" s="5" t="s">
        <v>21</v>
      </c>
    </row>
    <row r="20" spans="1:1" x14ac:dyDescent="0.25">
      <c r="A20" s="5" t="s">
        <v>22</v>
      </c>
    </row>
    <row r="21" spans="1:1" x14ac:dyDescent="0.25">
      <c r="A21" s="5" t="s">
        <v>23</v>
      </c>
    </row>
    <row r="22" spans="1:1" x14ac:dyDescent="0.25">
      <c r="A22" s="5" t="s">
        <v>24</v>
      </c>
    </row>
    <row r="23" spans="1:1" x14ac:dyDescent="0.25">
      <c r="A23" s="5" t="s">
        <v>32</v>
      </c>
    </row>
    <row r="24" spans="1:1" x14ac:dyDescent="0.25">
      <c r="A24" s="5" t="s">
        <v>25</v>
      </c>
    </row>
    <row r="25" spans="1:1" x14ac:dyDescent="0.25">
      <c r="A25" s="5" t="s">
        <v>26</v>
      </c>
    </row>
    <row r="26" spans="1:1" x14ac:dyDescent="0.25">
      <c r="A26" s="5" t="s">
        <v>27</v>
      </c>
    </row>
    <row r="27" spans="1:1" x14ac:dyDescent="0.25">
      <c r="A27" s="5" t="s"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Amina</cp:lastModifiedBy>
  <dcterms:created xsi:type="dcterms:W3CDTF">2022-08-14T15:08:18Z</dcterms:created>
  <dcterms:modified xsi:type="dcterms:W3CDTF">2022-08-29T14:45:03Z</dcterms:modified>
</cp:coreProperties>
</file>