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Mohammad Faizal\Downloads\"/>
    </mc:Choice>
  </mc:AlternateContent>
  <xr:revisionPtr revIDLastSave="0" documentId="13_ncr:1_{F72E5881-6013-4DA1-80FB-D8CD471CAE59}" xr6:coauthVersionLast="47" xr6:coauthVersionMax="47" xr10:uidLastSave="{00000000-0000-0000-0000-000000000000}"/>
  <bookViews>
    <workbookView xWindow="-108" yWindow="-108" windowWidth="23256" windowHeight="12456" tabRatio="697" firstSheet="4" activeTab="9" xr2:uid="{00000000-000D-0000-FFFF-FFFF00000000}"/>
  </bookViews>
  <sheets>
    <sheet name="Customers" sheetId="1" r:id="rId1"/>
    <sheet name="Employee" sheetId="6" r:id="rId2"/>
    <sheet name="Payments" sheetId="2" r:id="rId3"/>
    <sheet name="Offices" sheetId="10" r:id="rId4"/>
    <sheet name="Orders" sheetId="3" r:id="rId5"/>
    <sheet name="Order Details" sheetId="4" r:id="rId6"/>
    <sheet name="Data Model" sheetId="8" r:id="rId7"/>
    <sheet name="Master Sheet" sheetId="9" state="hidden" r:id="rId8"/>
    <sheet name="Dashboard Pivot" sheetId="16" r:id="rId9"/>
    <sheet name="Dashboard" sheetId="17" r:id="rId10"/>
    <sheet name="Master Sheet F" sheetId="14" r:id="rId11"/>
  </sheets>
  <definedNames>
    <definedName name="_xlnm._FilterDatabase" localSheetId="7" hidden="1">'Master Sheet'!$A$1:$T$123</definedName>
    <definedName name="Slicer_City2">#N/A</definedName>
    <definedName name="Slicer_country">#N/A</definedName>
    <definedName name="Slicer_Sales_manager">#N/A</definedName>
  </definedNames>
  <calcPr calcId="191029"/>
  <pivotCaches>
    <pivotCache cacheId="0" r:id="rId12"/>
    <pivotCache cacheId="1" r:id="rId13"/>
    <pivotCache cacheId="2" r:id="rId14"/>
    <pivotCache cacheId="4"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4" l="1"/>
  <c r="G3"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L123" i="14"/>
  <c r="K123" i="14"/>
  <c r="J123" i="14"/>
  <c r="I123" i="14"/>
  <c r="H123" i="14"/>
  <c r="L122" i="14"/>
  <c r="K122" i="14"/>
  <c r="J122" i="14"/>
  <c r="I122" i="14"/>
  <c r="H122" i="14"/>
  <c r="L121" i="14"/>
  <c r="K121" i="14"/>
  <c r="J121" i="14"/>
  <c r="I121" i="14"/>
  <c r="H121" i="14"/>
  <c r="L120" i="14"/>
  <c r="K120" i="14"/>
  <c r="M120" i="14" s="1"/>
  <c r="J120" i="14"/>
  <c r="I120" i="14"/>
  <c r="H120" i="14"/>
  <c r="L119" i="14"/>
  <c r="K119" i="14"/>
  <c r="J119" i="14"/>
  <c r="I119" i="14"/>
  <c r="H119" i="14"/>
  <c r="L118" i="14"/>
  <c r="K118" i="14"/>
  <c r="J118" i="14"/>
  <c r="I118" i="14"/>
  <c r="H118" i="14"/>
  <c r="L117" i="14"/>
  <c r="K117" i="14"/>
  <c r="J117" i="14"/>
  <c r="I117" i="14"/>
  <c r="H117" i="14"/>
  <c r="L116" i="14"/>
  <c r="K116" i="14"/>
  <c r="M116" i="14" s="1"/>
  <c r="J116" i="14"/>
  <c r="I116" i="14"/>
  <c r="H116" i="14"/>
  <c r="L115" i="14"/>
  <c r="K115" i="14"/>
  <c r="J115" i="14"/>
  <c r="I115" i="14"/>
  <c r="H115" i="14"/>
  <c r="L114" i="14"/>
  <c r="K114" i="14"/>
  <c r="M114" i="14" s="1"/>
  <c r="J114" i="14"/>
  <c r="I114" i="14"/>
  <c r="H114" i="14"/>
  <c r="L113" i="14"/>
  <c r="K113" i="14"/>
  <c r="J113" i="14"/>
  <c r="I113" i="14"/>
  <c r="H113" i="14"/>
  <c r="L112" i="14"/>
  <c r="K112" i="14"/>
  <c r="J112" i="14"/>
  <c r="I112" i="14"/>
  <c r="H112" i="14"/>
  <c r="L111" i="14"/>
  <c r="K111" i="14"/>
  <c r="J111" i="14"/>
  <c r="I111" i="14"/>
  <c r="H111" i="14"/>
  <c r="L110" i="14"/>
  <c r="K110" i="14"/>
  <c r="J110" i="14"/>
  <c r="I110" i="14"/>
  <c r="H110" i="14"/>
  <c r="L109" i="14"/>
  <c r="K109" i="14"/>
  <c r="J109" i="14"/>
  <c r="I109" i="14"/>
  <c r="H109" i="14"/>
  <c r="L108" i="14"/>
  <c r="K108" i="14"/>
  <c r="M108" i="14" s="1"/>
  <c r="J108" i="14"/>
  <c r="I108" i="14"/>
  <c r="H108" i="14"/>
  <c r="L107" i="14"/>
  <c r="K107" i="14"/>
  <c r="J107" i="14"/>
  <c r="I107" i="14"/>
  <c r="H107" i="14"/>
  <c r="L106" i="14"/>
  <c r="K106" i="14"/>
  <c r="J106" i="14"/>
  <c r="I106" i="14"/>
  <c r="H106" i="14"/>
  <c r="L105" i="14"/>
  <c r="K105" i="14"/>
  <c r="J105" i="14"/>
  <c r="I105" i="14"/>
  <c r="H105" i="14"/>
  <c r="L104" i="14"/>
  <c r="K104" i="14"/>
  <c r="J104" i="14"/>
  <c r="I104" i="14"/>
  <c r="H104" i="14"/>
  <c r="L103" i="14"/>
  <c r="K103" i="14"/>
  <c r="J103" i="14"/>
  <c r="I103" i="14"/>
  <c r="H103" i="14"/>
  <c r="L102" i="14"/>
  <c r="K102" i="14"/>
  <c r="J102" i="14"/>
  <c r="I102" i="14"/>
  <c r="H102" i="14"/>
  <c r="L101" i="14"/>
  <c r="K101" i="14"/>
  <c r="J101" i="14"/>
  <c r="I101" i="14"/>
  <c r="H101" i="14"/>
  <c r="L100" i="14"/>
  <c r="K100" i="14"/>
  <c r="J100" i="14"/>
  <c r="I100" i="14"/>
  <c r="H100" i="14"/>
  <c r="L99" i="14"/>
  <c r="K99" i="14"/>
  <c r="J99" i="14"/>
  <c r="I99" i="14"/>
  <c r="H99" i="14"/>
  <c r="L98" i="14"/>
  <c r="K98" i="14"/>
  <c r="J98" i="14"/>
  <c r="I98" i="14"/>
  <c r="H98" i="14"/>
  <c r="L97" i="14"/>
  <c r="K97" i="14"/>
  <c r="J97" i="14"/>
  <c r="I97" i="14"/>
  <c r="H97" i="14"/>
  <c r="L96" i="14"/>
  <c r="K96" i="14"/>
  <c r="J96" i="14"/>
  <c r="I96" i="14"/>
  <c r="H96" i="14"/>
  <c r="L95" i="14"/>
  <c r="K95" i="14"/>
  <c r="J95" i="14"/>
  <c r="I95" i="14"/>
  <c r="H95" i="14"/>
  <c r="L94" i="14"/>
  <c r="K94" i="14"/>
  <c r="J94" i="14"/>
  <c r="I94" i="14"/>
  <c r="H94" i="14"/>
  <c r="L93" i="14"/>
  <c r="K93" i="14"/>
  <c r="J93" i="14"/>
  <c r="I93" i="14"/>
  <c r="H93" i="14"/>
  <c r="L92" i="14"/>
  <c r="K92" i="14"/>
  <c r="J92" i="14"/>
  <c r="I92" i="14"/>
  <c r="H92" i="14"/>
  <c r="L91" i="14"/>
  <c r="K91" i="14"/>
  <c r="J91" i="14"/>
  <c r="I91" i="14"/>
  <c r="H91" i="14"/>
  <c r="L90" i="14"/>
  <c r="K90" i="14"/>
  <c r="J90" i="14"/>
  <c r="I90" i="14"/>
  <c r="H90" i="14"/>
  <c r="L89" i="14"/>
  <c r="K89" i="14"/>
  <c r="J89" i="14"/>
  <c r="I89" i="14"/>
  <c r="H89" i="14"/>
  <c r="L88" i="14"/>
  <c r="K88" i="14"/>
  <c r="J88" i="14"/>
  <c r="I88" i="14"/>
  <c r="H88" i="14"/>
  <c r="L87" i="14"/>
  <c r="K87" i="14"/>
  <c r="J87" i="14"/>
  <c r="I87" i="14"/>
  <c r="H87" i="14"/>
  <c r="L86" i="14"/>
  <c r="K86" i="14"/>
  <c r="J86" i="14"/>
  <c r="I86" i="14"/>
  <c r="H86" i="14"/>
  <c r="L85" i="14"/>
  <c r="K85" i="14"/>
  <c r="J85" i="14"/>
  <c r="I85" i="14"/>
  <c r="H85" i="14"/>
  <c r="L84" i="14"/>
  <c r="K84" i="14"/>
  <c r="J84" i="14"/>
  <c r="I84" i="14"/>
  <c r="H84" i="14"/>
  <c r="L83" i="14"/>
  <c r="K83" i="14"/>
  <c r="J83" i="14"/>
  <c r="I83" i="14"/>
  <c r="H83" i="14"/>
  <c r="L82" i="14"/>
  <c r="K82" i="14"/>
  <c r="J82" i="14"/>
  <c r="I82" i="14"/>
  <c r="H82" i="14"/>
  <c r="L81" i="14"/>
  <c r="K81" i="14"/>
  <c r="J81" i="14"/>
  <c r="I81" i="14"/>
  <c r="H81" i="14"/>
  <c r="L80" i="14"/>
  <c r="K80" i="14"/>
  <c r="J80" i="14"/>
  <c r="I80" i="14"/>
  <c r="H80" i="14"/>
  <c r="L79" i="14"/>
  <c r="K79" i="14"/>
  <c r="J79" i="14"/>
  <c r="I79" i="14"/>
  <c r="H79" i="14"/>
  <c r="L78" i="14"/>
  <c r="K78" i="14"/>
  <c r="J78" i="14"/>
  <c r="I78" i="14"/>
  <c r="H78" i="14"/>
  <c r="L77" i="14"/>
  <c r="K77" i="14"/>
  <c r="J77" i="14"/>
  <c r="I77" i="14"/>
  <c r="H77" i="14"/>
  <c r="L76" i="14"/>
  <c r="K76" i="14"/>
  <c r="J76" i="14"/>
  <c r="I76" i="14"/>
  <c r="H76" i="14"/>
  <c r="L75" i="14"/>
  <c r="K75" i="14"/>
  <c r="J75" i="14"/>
  <c r="I75" i="14"/>
  <c r="H75" i="14"/>
  <c r="L74" i="14"/>
  <c r="K74" i="14"/>
  <c r="J74" i="14"/>
  <c r="I74" i="14"/>
  <c r="H74" i="14"/>
  <c r="L73" i="14"/>
  <c r="K73" i="14"/>
  <c r="J73" i="14"/>
  <c r="I73" i="14"/>
  <c r="H73" i="14"/>
  <c r="L72" i="14"/>
  <c r="K72" i="14"/>
  <c r="M72" i="14" s="1"/>
  <c r="J72" i="14"/>
  <c r="I72" i="14"/>
  <c r="H72" i="14"/>
  <c r="L71" i="14"/>
  <c r="K71" i="14"/>
  <c r="J71" i="14"/>
  <c r="I71" i="14"/>
  <c r="H71" i="14"/>
  <c r="L70" i="14"/>
  <c r="K70" i="14"/>
  <c r="J70" i="14"/>
  <c r="I70" i="14"/>
  <c r="H70" i="14"/>
  <c r="L69" i="14"/>
  <c r="K69" i="14"/>
  <c r="J69" i="14"/>
  <c r="I69" i="14"/>
  <c r="H69" i="14"/>
  <c r="L68" i="14"/>
  <c r="K68" i="14"/>
  <c r="M68" i="14" s="1"/>
  <c r="J68" i="14"/>
  <c r="I68" i="14"/>
  <c r="H68" i="14"/>
  <c r="L67" i="14"/>
  <c r="K67" i="14"/>
  <c r="J67" i="14"/>
  <c r="I67" i="14"/>
  <c r="H67" i="14"/>
  <c r="L66" i="14"/>
  <c r="K66" i="14"/>
  <c r="J66" i="14"/>
  <c r="I66" i="14"/>
  <c r="H66" i="14"/>
  <c r="L65" i="14"/>
  <c r="K65" i="14"/>
  <c r="J65" i="14"/>
  <c r="I65" i="14"/>
  <c r="H65" i="14"/>
  <c r="L64" i="14"/>
  <c r="K64" i="14"/>
  <c r="J64" i="14"/>
  <c r="I64" i="14"/>
  <c r="H64" i="14"/>
  <c r="L63" i="14"/>
  <c r="K63" i="14"/>
  <c r="J63" i="14"/>
  <c r="I63" i="14"/>
  <c r="H63" i="14"/>
  <c r="L62" i="14"/>
  <c r="K62" i="14"/>
  <c r="J62" i="14"/>
  <c r="I62" i="14"/>
  <c r="H62" i="14"/>
  <c r="L61" i="14"/>
  <c r="K61" i="14"/>
  <c r="J61" i="14"/>
  <c r="I61" i="14"/>
  <c r="H61" i="14"/>
  <c r="L60" i="14"/>
  <c r="K60" i="14"/>
  <c r="M60" i="14" s="1"/>
  <c r="J60" i="14"/>
  <c r="I60" i="14"/>
  <c r="H60" i="14"/>
  <c r="L59" i="14"/>
  <c r="K59" i="14"/>
  <c r="J59" i="14"/>
  <c r="I59" i="14"/>
  <c r="H59" i="14"/>
  <c r="L58" i="14"/>
  <c r="K58" i="14"/>
  <c r="J58" i="14"/>
  <c r="I58" i="14"/>
  <c r="H58" i="14"/>
  <c r="L57" i="14"/>
  <c r="K57" i="14"/>
  <c r="J57" i="14"/>
  <c r="I57" i="14"/>
  <c r="H57" i="14"/>
  <c r="L56" i="14"/>
  <c r="K56" i="14"/>
  <c r="J56" i="14"/>
  <c r="I56" i="14"/>
  <c r="H56" i="14"/>
  <c r="L55" i="14"/>
  <c r="K55" i="14"/>
  <c r="J55" i="14"/>
  <c r="I55" i="14"/>
  <c r="H55" i="14"/>
  <c r="L54" i="14"/>
  <c r="K54" i="14"/>
  <c r="J54" i="14"/>
  <c r="I54" i="14"/>
  <c r="H54" i="14"/>
  <c r="L53" i="14"/>
  <c r="K53" i="14"/>
  <c r="J53" i="14"/>
  <c r="I53" i="14"/>
  <c r="H53" i="14"/>
  <c r="L52" i="14"/>
  <c r="K52" i="14"/>
  <c r="M52" i="14" s="1"/>
  <c r="J52" i="14"/>
  <c r="I52" i="14"/>
  <c r="H52" i="14"/>
  <c r="L51" i="14"/>
  <c r="K51" i="14"/>
  <c r="J51" i="14"/>
  <c r="I51" i="14"/>
  <c r="H51" i="14"/>
  <c r="L50" i="14"/>
  <c r="K50" i="14"/>
  <c r="J50" i="14"/>
  <c r="I50" i="14"/>
  <c r="H50" i="14"/>
  <c r="L49" i="14"/>
  <c r="K49" i="14"/>
  <c r="J49" i="14"/>
  <c r="I49" i="14"/>
  <c r="H49" i="14"/>
  <c r="L48" i="14"/>
  <c r="K48" i="14"/>
  <c r="M48" i="14" s="1"/>
  <c r="J48" i="14"/>
  <c r="I48" i="14"/>
  <c r="H48" i="14"/>
  <c r="L47" i="14"/>
  <c r="K47" i="14"/>
  <c r="J47" i="14"/>
  <c r="I47" i="14"/>
  <c r="H47" i="14"/>
  <c r="L46" i="14"/>
  <c r="K46" i="14"/>
  <c r="J46" i="14"/>
  <c r="I46" i="14"/>
  <c r="H46" i="14"/>
  <c r="L45" i="14"/>
  <c r="K45" i="14"/>
  <c r="J45" i="14"/>
  <c r="I45" i="14"/>
  <c r="H45" i="14"/>
  <c r="L44" i="14"/>
  <c r="K44" i="14"/>
  <c r="M44" i="14" s="1"/>
  <c r="J44" i="14"/>
  <c r="I44" i="14"/>
  <c r="H44" i="14"/>
  <c r="L43" i="14"/>
  <c r="K43" i="14"/>
  <c r="J43" i="14"/>
  <c r="I43" i="14"/>
  <c r="H43" i="14"/>
  <c r="L42" i="14"/>
  <c r="K42" i="14"/>
  <c r="J42" i="14"/>
  <c r="I42" i="14"/>
  <c r="H42" i="14"/>
  <c r="L41" i="14"/>
  <c r="K41" i="14"/>
  <c r="J41" i="14"/>
  <c r="I41" i="14"/>
  <c r="H41" i="14"/>
  <c r="L40" i="14"/>
  <c r="K40" i="14"/>
  <c r="M40" i="14" s="1"/>
  <c r="J40" i="14"/>
  <c r="I40" i="14"/>
  <c r="H40" i="14"/>
  <c r="L39" i="14"/>
  <c r="K39" i="14"/>
  <c r="J39" i="14"/>
  <c r="I39" i="14"/>
  <c r="H39" i="14"/>
  <c r="L38" i="14"/>
  <c r="K38" i="14"/>
  <c r="J38" i="14"/>
  <c r="I38" i="14"/>
  <c r="H38" i="14"/>
  <c r="L37" i="14"/>
  <c r="K37" i="14"/>
  <c r="J37" i="14"/>
  <c r="I37" i="14"/>
  <c r="H37" i="14"/>
  <c r="L36" i="14"/>
  <c r="K36" i="14"/>
  <c r="M36" i="14" s="1"/>
  <c r="J36" i="14"/>
  <c r="I36" i="14"/>
  <c r="H36" i="14"/>
  <c r="L35" i="14"/>
  <c r="K35" i="14"/>
  <c r="J35" i="14"/>
  <c r="I35" i="14"/>
  <c r="H35" i="14"/>
  <c r="L34" i="14"/>
  <c r="K34" i="14"/>
  <c r="J34" i="14"/>
  <c r="I34" i="14"/>
  <c r="H34" i="14"/>
  <c r="L33" i="14"/>
  <c r="K33" i="14"/>
  <c r="J33" i="14"/>
  <c r="I33" i="14"/>
  <c r="H33" i="14"/>
  <c r="L32" i="14"/>
  <c r="K32" i="14"/>
  <c r="J32" i="14"/>
  <c r="I32" i="14"/>
  <c r="H32" i="14"/>
  <c r="L31" i="14"/>
  <c r="K31" i="14"/>
  <c r="J31" i="14"/>
  <c r="I31" i="14"/>
  <c r="H31" i="14"/>
  <c r="L30" i="14"/>
  <c r="K30" i="14"/>
  <c r="J30" i="14"/>
  <c r="I30" i="14"/>
  <c r="H30" i="14"/>
  <c r="L29" i="14"/>
  <c r="K29" i="14"/>
  <c r="J29" i="14"/>
  <c r="I29" i="14"/>
  <c r="H29" i="14"/>
  <c r="L28" i="14"/>
  <c r="K28" i="14"/>
  <c r="M28" i="14" s="1"/>
  <c r="J28" i="14"/>
  <c r="I28" i="14"/>
  <c r="H28" i="14"/>
  <c r="L27" i="14"/>
  <c r="K27" i="14"/>
  <c r="J27" i="14"/>
  <c r="I27" i="14"/>
  <c r="H27" i="14"/>
  <c r="L26" i="14"/>
  <c r="K26" i="14"/>
  <c r="J26" i="14"/>
  <c r="I26" i="14"/>
  <c r="H26" i="14"/>
  <c r="L25" i="14"/>
  <c r="K25" i="14"/>
  <c r="J25" i="14"/>
  <c r="I25" i="14"/>
  <c r="H25" i="14"/>
  <c r="L24" i="14"/>
  <c r="K24" i="14"/>
  <c r="J24" i="14"/>
  <c r="I24" i="14"/>
  <c r="H24" i="14"/>
  <c r="L23" i="14"/>
  <c r="K23" i="14"/>
  <c r="J23" i="14"/>
  <c r="I23" i="14"/>
  <c r="H23" i="14"/>
  <c r="L22" i="14"/>
  <c r="K22" i="14"/>
  <c r="J22" i="14"/>
  <c r="I22" i="14"/>
  <c r="H22" i="14"/>
  <c r="L21" i="14"/>
  <c r="K21" i="14"/>
  <c r="J21" i="14"/>
  <c r="I21" i="14"/>
  <c r="H21" i="14"/>
  <c r="L20" i="14"/>
  <c r="K20" i="14"/>
  <c r="J20" i="14"/>
  <c r="I20" i="14"/>
  <c r="H20" i="14"/>
  <c r="L19" i="14"/>
  <c r="K19" i="14"/>
  <c r="J19" i="14"/>
  <c r="I19" i="14"/>
  <c r="H19" i="14"/>
  <c r="L18" i="14"/>
  <c r="K18" i="14"/>
  <c r="J18" i="14"/>
  <c r="I18" i="14"/>
  <c r="H18" i="14"/>
  <c r="L17" i="14"/>
  <c r="K17" i="14"/>
  <c r="J17" i="14"/>
  <c r="I17" i="14"/>
  <c r="H17" i="14"/>
  <c r="L16" i="14"/>
  <c r="K16" i="14"/>
  <c r="J16" i="14"/>
  <c r="I16" i="14"/>
  <c r="H16" i="14"/>
  <c r="L15" i="14"/>
  <c r="K15" i="14"/>
  <c r="J15" i="14"/>
  <c r="I15" i="14"/>
  <c r="H15" i="14"/>
  <c r="L14" i="14"/>
  <c r="K14" i="14"/>
  <c r="J14" i="14"/>
  <c r="I14" i="14"/>
  <c r="H14" i="14"/>
  <c r="L13" i="14"/>
  <c r="K13" i="14"/>
  <c r="J13" i="14"/>
  <c r="I13" i="14"/>
  <c r="H13" i="14"/>
  <c r="L12" i="14"/>
  <c r="K12" i="14"/>
  <c r="J12" i="14"/>
  <c r="I12" i="14"/>
  <c r="H12" i="14"/>
  <c r="L11" i="14"/>
  <c r="K11" i="14"/>
  <c r="J11" i="14"/>
  <c r="I11" i="14"/>
  <c r="H11" i="14"/>
  <c r="L10" i="14"/>
  <c r="K10" i="14"/>
  <c r="M10" i="14" s="1"/>
  <c r="J10" i="14"/>
  <c r="I10" i="14"/>
  <c r="H10" i="14"/>
  <c r="L9" i="14"/>
  <c r="K9" i="14"/>
  <c r="J9" i="14"/>
  <c r="I9" i="14"/>
  <c r="H9" i="14"/>
  <c r="L8" i="14"/>
  <c r="K8" i="14"/>
  <c r="J8" i="14"/>
  <c r="I8" i="14"/>
  <c r="H8" i="14"/>
  <c r="L7" i="14"/>
  <c r="K7" i="14"/>
  <c r="J7" i="14"/>
  <c r="I7" i="14"/>
  <c r="H7" i="14"/>
  <c r="L6" i="14"/>
  <c r="K6" i="14"/>
  <c r="J6" i="14"/>
  <c r="I6" i="14"/>
  <c r="H6" i="14"/>
  <c r="L5" i="14"/>
  <c r="K5" i="14"/>
  <c r="J5" i="14"/>
  <c r="I5" i="14"/>
  <c r="H5" i="14"/>
  <c r="L4" i="14"/>
  <c r="K4" i="14"/>
  <c r="J4" i="14"/>
  <c r="I4" i="14"/>
  <c r="H4" i="14"/>
  <c r="L3" i="14"/>
  <c r="K3" i="14"/>
  <c r="J3" i="14"/>
  <c r="I3" i="14"/>
  <c r="H3" i="14"/>
  <c r="L2" i="14"/>
  <c r="K2" i="14"/>
  <c r="M2" i="14" s="1"/>
  <c r="J2" i="14"/>
  <c r="I2" i="14"/>
  <c r="H2" i="14"/>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2" i="3"/>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2" i="4"/>
  <c r="J3" i="6"/>
  <c r="J4" i="6"/>
  <c r="J5" i="6"/>
  <c r="J6" i="6"/>
  <c r="K14" i="6" s="1"/>
  <c r="J7" i="6"/>
  <c r="K8" i="6" s="1"/>
  <c r="J8" i="6"/>
  <c r="J9" i="6"/>
  <c r="J10" i="6"/>
  <c r="J11" i="6"/>
  <c r="J12" i="6"/>
  <c r="J13" i="6"/>
  <c r="J14" i="6"/>
  <c r="J15" i="6"/>
  <c r="J16" i="6"/>
  <c r="J17" i="6"/>
  <c r="J18" i="6"/>
  <c r="J19" i="6"/>
  <c r="J20" i="6"/>
  <c r="J21" i="6"/>
  <c r="J22" i="6"/>
  <c r="K23" i="6" s="1"/>
  <c r="J23" i="6"/>
  <c r="J24" i="6"/>
  <c r="J2" i="6"/>
  <c r="K4" i="6" s="1"/>
  <c r="K5" i="6"/>
  <c r="K6" i="6"/>
  <c r="K7" i="6"/>
  <c r="K10" i="6"/>
  <c r="K11" i="6"/>
  <c r="K12" i="6"/>
  <c r="K13" i="6"/>
  <c r="K17" i="6"/>
  <c r="K18" i="6"/>
  <c r="K19" i="6"/>
  <c r="K20" i="6"/>
  <c r="K21" i="6"/>
  <c r="K22" i="6"/>
  <c r="I3" i="6"/>
  <c r="I4" i="6"/>
  <c r="I5" i="6"/>
  <c r="I6" i="6"/>
  <c r="I7" i="6"/>
  <c r="I8" i="6"/>
  <c r="I9" i="6"/>
  <c r="I10" i="6"/>
  <c r="I11" i="6"/>
  <c r="I12" i="6"/>
  <c r="I13" i="6"/>
  <c r="I14" i="6"/>
  <c r="I15" i="6"/>
  <c r="I16" i="6"/>
  <c r="I17" i="6"/>
  <c r="I18" i="6"/>
  <c r="I19" i="6"/>
  <c r="I20" i="6"/>
  <c r="I21" i="6"/>
  <c r="I22" i="6"/>
  <c r="I23" i="6"/>
  <c r="I24" i="6"/>
  <c r="I2" i="6"/>
  <c r="M123" i="14" l="1"/>
  <c r="M7" i="14"/>
  <c r="M11" i="14"/>
  <c r="M19" i="14"/>
  <c r="M99" i="14"/>
  <c r="M115" i="14"/>
  <c r="M119" i="14"/>
  <c r="M98" i="14"/>
  <c r="M13" i="14"/>
  <c r="M21" i="14"/>
  <c r="M77" i="14"/>
  <c r="M20" i="14"/>
  <c r="M76" i="14"/>
  <c r="M84" i="14"/>
  <c r="M92" i="14"/>
  <c r="M112" i="14"/>
  <c r="M33" i="14"/>
  <c r="M41" i="14"/>
  <c r="M101" i="14"/>
  <c r="M109" i="14"/>
  <c r="M117" i="14"/>
  <c r="M27" i="14"/>
  <c r="M31" i="14"/>
  <c r="M39" i="14"/>
  <c r="M43" i="14"/>
  <c r="M51" i="14"/>
  <c r="M63" i="14"/>
  <c r="M71" i="14"/>
  <c r="M79" i="14"/>
  <c r="M87" i="14"/>
  <c r="M107" i="14"/>
  <c r="M30" i="14"/>
  <c r="M34" i="14"/>
  <c r="M42" i="14"/>
  <c r="M3" i="14"/>
  <c r="M81" i="14"/>
  <c r="M93" i="14"/>
  <c r="M18" i="14"/>
  <c r="M22" i="14"/>
  <c r="M26" i="14"/>
  <c r="M59" i="14"/>
  <c r="M100" i="14"/>
  <c r="M104" i="14"/>
  <c r="M65" i="14"/>
  <c r="M9" i="14"/>
  <c r="M50" i="14"/>
  <c r="M54" i="14"/>
  <c r="M58" i="14"/>
  <c r="M73" i="14"/>
  <c r="M85" i="14"/>
  <c r="M89" i="14"/>
  <c r="M122" i="14"/>
  <c r="M4" i="14"/>
  <c r="M8" i="14"/>
  <c r="M12" i="14"/>
  <c r="M16" i="14"/>
  <c r="M45" i="14"/>
  <c r="M62" i="14"/>
  <c r="M66" i="14"/>
  <c r="M70" i="14"/>
  <c r="M74" i="14"/>
  <c r="M78" i="14"/>
  <c r="M82" i="14"/>
  <c r="M86" i="14"/>
  <c r="M90" i="14"/>
  <c r="M94" i="14"/>
  <c r="M53" i="14"/>
  <c r="M102" i="14"/>
  <c r="M106" i="14"/>
  <c r="M97" i="14"/>
  <c r="M17" i="14"/>
  <c r="M35" i="14"/>
  <c r="M49" i="14"/>
  <c r="M67" i="14"/>
  <c r="M91" i="14"/>
  <c r="M96" i="14"/>
  <c r="M111" i="14"/>
  <c r="M121" i="14"/>
  <c r="M25" i="14"/>
  <c r="M57" i="14"/>
  <c r="M75" i="14"/>
  <c r="M80" i="14"/>
  <c r="M95" i="14"/>
  <c r="M105" i="14"/>
  <c r="M110" i="14"/>
  <c r="M6" i="14"/>
  <c r="M15" i="14"/>
  <c r="M24" i="14"/>
  <c r="M29" i="14"/>
  <c r="M38" i="14"/>
  <c r="M47" i="14"/>
  <c r="M56" i="14"/>
  <c r="M61" i="14"/>
  <c r="M5" i="14"/>
  <c r="M14" i="14"/>
  <c r="M23" i="14"/>
  <c r="M32" i="14"/>
  <c r="M37" i="14"/>
  <c r="M46" i="14"/>
  <c r="M55" i="14"/>
  <c r="M64" i="14"/>
  <c r="M69" i="14"/>
  <c r="M83" i="14"/>
  <c r="M88" i="14"/>
  <c r="M103" i="14"/>
  <c r="M113" i="14"/>
  <c r="M118" i="14"/>
  <c r="K9" i="6"/>
  <c r="K24" i="6"/>
  <c r="K16" i="6"/>
  <c r="K15" i="6"/>
  <c r="K3" i="6"/>
</calcChain>
</file>

<file path=xl/sharedStrings.xml><?xml version="1.0" encoding="utf-8"?>
<sst xmlns="http://schemas.openxmlformats.org/spreadsheetml/2006/main" count="3841" uniqueCount="1346">
  <si>
    <t>customerNumber</t>
  </si>
  <si>
    <t>customerName</t>
  </si>
  <si>
    <t>contactLastName</t>
  </si>
  <si>
    <t>contactFirstName</t>
  </si>
  <si>
    <t>phone</t>
  </si>
  <si>
    <t>addressLine1</t>
  </si>
  <si>
    <t>addressLine2</t>
  </si>
  <si>
    <t>city</t>
  </si>
  <si>
    <t>state</t>
  </si>
  <si>
    <t>postalCode</t>
  </si>
  <si>
    <t>country</t>
  </si>
  <si>
    <t>salesRepEmployeeNumber</t>
  </si>
  <si>
    <t>creditLimit</t>
  </si>
  <si>
    <t>Atelier graphique</t>
  </si>
  <si>
    <t>Schmitt</t>
  </si>
  <si>
    <t xml:space="preserve">Carine </t>
  </si>
  <si>
    <t>40.32.2555</t>
  </si>
  <si>
    <t>54, rue Royale</t>
  </si>
  <si>
    <t>NULL</t>
  </si>
  <si>
    <t>Nantes</t>
  </si>
  <si>
    <t>France</t>
  </si>
  <si>
    <t>Signal Gift Stores</t>
  </si>
  <si>
    <t>King</t>
  </si>
  <si>
    <t>Jean</t>
  </si>
  <si>
    <t>8489 Strong St.</t>
  </si>
  <si>
    <t>Las Vegas</t>
  </si>
  <si>
    <t>NV</t>
  </si>
  <si>
    <t>USA</t>
  </si>
  <si>
    <t>Australian Collectors, Co.</t>
  </si>
  <si>
    <t>Ferguson</t>
  </si>
  <si>
    <t>Peter</t>
  </si>
  <si>
    <t>03 9520 4555</t>
  </si>
  <si>
    <t>636 St Kilda Road</t>
  </si>
  <si>
    <t>Level 3</t>
  </si>
  <si>
    <t>Melbourne</t>
  </si>
  <si>
    <t>Victoria</t>
  </si>
  <si>
    <t>Australia</t>
  </si>
  <si>
    <t>La Rochelle Gifts</t>
  </si>
  <si>
    <t>Labrune</t>
  </si>
  <si>
    <t xml:space="preserve">Janine </t>
  </si>
  <si>
    <t>40.67.8555</t>
  </si>
  <si>
    <t>67, rue des Cinquante Otages</t>
  </si>
  <si>
    <t>Baane Mini Imports</t>
  </si>
  <si>
    <t>Bergulfsen</t>
  </si>
  <si>
    <t xml:space="preserve">Jonas </t>
  </si>
  <si>
    <t>07-98 9555</t>
  </si>
  <si>
    <t>Erling Skakkes gate 78</t>
  </si>
  <si>
    <t>Stavern</t>
  </si>
  <si>
    <t>Norway</t>
  </si>
  <si>
    <t>Mini Gifts Distributors Ltd.</t>
  </si>
  <si>
    <t>Nelson</t>
  </si>
  <si>
    <t>Susan</t>
  </si>
  <si>
    <t>5677 Strong St.</t>
  </si>
  <si>
    <t>San Rafael</t>
  </si>
  <si>
    <t>CA</t>
  </si>
  <si>
    <t>Havel &amp; Zbyszek Co</t>
  </si>
  <si>
    <t>Piestrzeniewicz</t>
  </si>
  <si>
    <t xml:space="preserve">Zbyszek </t>
  </si>
  <si>
    <t>(26) 642-7555</t>
  </si>
  <si>
    <t>ul. Filtrowa 68</t>
  </si>
  <si>
    <t>Warszawa</t>
  </si>
  <si>
    <t>01-012</t>
  </si>
  <si>
    <t>Poland</t>
  </si>
  <si>
    <t>Blauer See Auto, Co.</t>
  </si>
  <si>
    <t>Keitel</t>
  </si>
  <si>
    <t>Roland</t>
  </si>
  <si>
    <t>+49 69 66 90 2555</t>
  </si>
  <si>
    <t>Lyonerstr. 34</t>
  </si>
  <si>
    <t>Frankfurt</t>
  </si>
  <si>
    <t>Germany</t>
  </si>
  <si>
    <t>Mini Wheels Co.</t>
  </si>
  <si>
    <t>Murphy</t>
  </si>
  <si>
    <t>Julie</t>
  </si>
  <si>
    <t>5557 North Pendale Street</t>
  </si>
  <si>
    <t>San Francisco</t>
  </si>
  <si>
    <t>Land of Toys Inc.</t>
  </si>
  <si>
    <t>Lee</t>
  </si>
  <si>
    <t>Kwai</t>
  </si>
  <si>
    <t>897 Long Airport Avenue</t>
  </si>
  <si>
    <t>NYC</t>
  </si>
  <si>
    <t>NY</t>
  </si>
  <si>
    <t>Euro+ Shopping Channel</t>
  </si>
  <si>
    <t>Freyre</t>
  </si>
  <si>
    <t xml:space="preserve">Diego </t>
  </si>
  <si>
    <t>(91) 555 94 44</t>
  </si>
  <si>
    <t>C/ Moralzarzal, 86</t>
  </si>
  <si>
    <t>Madrid</t>
  </si>
  <si>
    <t>Spain</t>
  </si>
  <si>
    <t>Volvo Model Replicas, Co</t>
  </si>
  <si>
    <t>Berglund</t>
  </si>
  <si>
    <t xml:space="preserve">Christina </t>
  </si>
  <si>
    <t>0921-12 3555</t>
  </si>
  <si>
    <t>BerguvsvÃ¤gen  8</t>
  </si>
  <si>
    <t>LuleÃ¥</t>
  </si>
  <si>
    <t>S-958 22</t>
  </si>
  <si>
    <t>Sweden</t>
  </si>
  <si>
    <t>Danish Wholesale Imports</t>
  </si>
  <si>
    <t>Petersen</t>
  </si>
  <si>
    <t xml:space="preserve">Jytte </t>
  </si>
  <si>
    <t>31 12 3555</t>
  </si>
  <si>
    <t>VinbÃ¦ltet 34</t>
  </si>
  <si>
    <t>Kobenhavn</t>
  </si>
  <si>
    <t>Denmark</t>
  </si>
  <si>
    <t>Saveley &amp; Henriot, Co.</t>
  </si>
  <si>
    <t>Saveley</t>
  </si>
  <si>
    <t xml:space="preserve">Mary </t>
  </si>
  <si>
    <t>78.32.5555</t>
  </si>
  <si>
    <t>2, rue du Commerce</t>
  </si>
  <si>
    <t>Lyon</t>
  </si>
  <si>
    <t>Dragon Souveniers, Ltd.</t>
  </si>
  <si>
    <t>Natividad</t>
  </si>
  <si>
    <t>Eric</t>
  </si>
  <si>
    <t>+65 221 7555</t>
  </si>
  <si>
    <t>Bronz Sok.</t>
  </si>
  <si>
    <t>Bronz Apt. 3/6 Tesvikiye</t>
  </si>
  <si>
    <t>Singapore</t>
  </si>
  <si>
    <t>Muscle Machine Inc</t>
  </si>
  <si>
    <t>Young</t>
  </si>
  <si>
    <t>Jeff</t>
  </si>
  <si>
    <t>4092 Furth Circle</t>
  </si>
  <si>
    <t>Suite 400</t>
  </si>
  <si>
    <t>Diecast Classics Inc.</t>
  </si>
  <si>
    <t>Leong</t>
  </si>
  <si>
    <t>Kelvin</t>
  </si>
  <si>
    <t>7586 Pompton St.</t>
  </si>
  <si>
    <t>Allentown</t>
  </si>
  <si>
    <t>PA</t>
  </si>
  <si>
    <t>Technics Stores Inc.</t>
  </si>
  <si>
    <t>Hashimoto</t>
  </si>
  <si>
    <t>Juri</t>
  </si>
  <si>
    <t>9408 Furth Circle</t>
  </si>
  <si>
    <t>Burlingame</t>
  </si>
  <si>
    <t>Handji Gifts&amp; Co</t>
  </si>
  <si>
    <t>Victorino</t>
  </si>
  <si>
    <t>Wendy</t>
  </si>
  <si>
    <t>+65 224 1555</t>
  </si>
  <si>
    <t>106 Linden Road Sandown</t>
  </si>
  <si>
    <t>2nd Floor</t>
  </si>
  <si>
    <t>Herkku Gifts</t>
  </si>
  <si>
    <t>Oeztan</t>
  </si>
  <si>
    <t>Veysel</t>
  </si>
  <si>
    <t>+47 2267 3215</t>
  </si>
  <si>
    <t>Brehmen St. 121</t>
  </si>
  <si>
    <t>PR 334 Sentrum</t>
  </si>
  <si>
    <t>Bergen</t>
  </si>
  <si>
    <t>N 5804</t>
  </si>
  <si>
    <t xml:space="preserve">Norway  </t>
  </si>
  <si>
    <t>American Souvenirs Inc</t>
  </si>
  <si>
    <t>Franco</t>
  </si>
  <si>
    <t>Keith</t>
  </si>
  <si>
    <t>149 Spinnaker Dr.</t>
  </si>
  <si>
    <t>Suite 101</t>
  </si>
  <si>
    <t>New Haven</t>
  </si>
  <si>
    <t>CT</t>
  </si>
  <si>
    <t>Porto Imports Co.</t>
  </si>
  <si>
    <t>de Castro</t>
  </si>
  <si>
    <t xml:space="preserve">Isabel </t>
  </si>
  <si>
    <t>(1) 356-5555</t>
  </si>
  <si>
    <t>Estrada da saÃºde n. 58</t>
  </si>
  <si>
    <t>Lisboa</t>
  </si>
  <si>
    <t>Portugal</t>
  </si>
  <si>
    <t>Daedalus Designs Imports</t>
  </si>
  <si>
    <t>RancÃ©</t>
  </si>
  <si>
    <t xml:space="preserve">Martine </t>
  </si>
  <si>
    <t>20.16.1555</t>
  </si>
  <si>
    <t>184, chaussÃ©e de Tournai</t>
  </si>
  <si>
    <t>Lille</t>
  </si>
  <si>
    <t>La Corne D'abondance, Co.</t>
  </si>
  <si>
    <t>Bertrand</t>
  </si>
  <si>
    <t>Marie</t>
  </si>
  <si>
    <t>(1) 42.34.2555</t>
  </si>
  <si>
    <t>265, boulevard Charonne</t>
  </si>
  <si>
    <t>Paris</t>
  </si>
  <si>
    <t>Cambridge Collectables Co.</t>
  </si>
  <si>
    <t>Tseng</t>
  </si>
  <si>
    <t>Jerry</t>
  </si>
  <si>
    <t>4658 Baden Av.</t>
  </si>
  <si>
    <t>Cambridge</t>
  </si>
  <si>
    <t>MA</t>
  </si>
  <si>
    <t>Gift Depot Inc.</t>
  </si>
  <si>
    <t>25593 South Bay Ln.</t>
  </si>
  <si>
    <t>Bridgewater</t>
  </si>
  <si>
    <t>Osaka Souveniers Co.</t>
  </si>
  <si>
    <t>Kentary</t>
  </si>
  <si>
    <t>Mory</t>
  </si>
  <si>
    <t>+81 06 6342 5555</t>
  </si>
  <si>
    <t>1-6-20 Dojima</t>
  </si>
  <si>
    <t>Kita-ku</t>
  </si>
  <si>
    <t>Osaka</t>
  </si>
  <si>
    <t xml:space="preserve"> 530-0003</t>
  </si>
  <si>
    <t>Japan</t>
  </si>
  <si>
    <t>Vitachrome Inc.</t>
  </si>
  <si>
    <t>Frick</t>
  </si>
  <si>
    <t>Michael</t>
  </si>
  <si>
    <t>2678 Kingston Rd.</t>
  </si>
  <si>
    <t>Toys of Finland, Co.</t>
  </si>
  <si>
    <t>Karttunen</t>
  </si>
  <si>
    <t>Matti</t>
  </si>
  <si>
    <t>90-224 8555</t>
  </si>
  <si>
    <t>Keskuskatu 45</t>
  </si>
  <si>
    <t>Helsinki</t>
  </si>
  <si>
    <t>Finland</t>
  </si>
  <si>
    <t>AV Stores, Co.</t>
  </si>
  <si>
    <t>Ashworth</t>
  </si>
  <si>
    <t>Rachel</t>
  </si>
  <si>
    <t>(171) 555-1555</t>
  </si>
  <si>
    <t>Fauntleroy Circus</t>
  </si>
  <si>
    <t>Manchester</t>
  </si>
  <si>
    <t>EC2 5NT</t>
  </si>
  <si>
    <t>UK</t>
  </si>
  <si>
    <t>Clover Collections, Co.</t>
  </si>
  <si>
    <t>Cassidy</t>
  </si>
  <si>
    <t>Dean</t>
  </si>
  <si>
    <t>+353 1862 1555</t>
  </si>
  <si>
    <t>25 Maiden Lane</t>
  </si>
  <si>
    <t>Floor No. 4</t>
  </si>
  <si>
    <t>Dublin</t>
  </si>
  <si>
    <t>Ireland</t>
  </si>
  <si>
    <t>Auto-Moto Classics Inc.</t>
  </si>
  <si>
    <t>Taylor</t>
  </si>
  <si>
    <t>Leslie</t>
  </si>
  <si>
    <t>16780 Pompton St.</t>
  </si>
  <si>
    <t>Brickhaven</t>
  </si>
  <si>
    <t>UK Collectables, Ltd.</t>
  </si>
  <si>
    <t>Devon</t>
  </si>
  <si>
    <t>Elizabeth</t>
  </si>
  <si>
    <t>(171) 555-2282</t>
  </si>
  <si>
    <t>12, Berkeley Gardens Blvd</t>
  </si>
  <si>
    <t>Liverpool</t>
  </si>
  <si>
    <t>WX1 6LT</t>
  </si>
  <si>
    <t>Canadian Gift Exchange Network</t>
  </si>
  <si>
    <t>Tamuri</t>
  </si>
  <si>
    <t xml:space="preserve">Yoshi </t>
  </si>
  <si>
    <t>(604) 555-3392</t>
  </si>
  <si>
    <t>1900 Oak St.</t>
  </si>
  <si>
    <t>Vancouver</t>
  </si>
  <si>
    <t>BC</t>
  </si>
  <si>
    <t>V3F 2K1</t>
  </si>
  <si>
    <t>Canada</t>
  </si>
  <si>
    <t>Online Mini Collectables</t>
  </si>
  <si>
    <t>Barajas</t>
  </si>
  <si>
    <t>Miguel</t>
  </si>
  <si>
    <t>7635 Spinnaker Dr.</t>
  </si>
  <si>
    <t>Toys4GrownUps.com</t>
  </si>
  <si>
    <t>78934 Hillside Dr.</t>
  </si>
  <si>
    <t>Pasadena</t>
  </si>
  <si>
    <t>Asian Shopping Network, Co</t>
  </si>
  <si>
    <t>Walker</t>
  </si>
  <si>
    <t>Brydey</t>
  </si>
  <si>
    <t>+612 9411 1555</t>
  </si>
  <si>
    <t>Suntec Tower Three</t>
  </si>
  <si>
    <t>8 Temasek</t>
  </si>
  <si>
    <t>Mini Caravy</t>
  </si>
  <si>
    <t>Citeaux</t>
  </si>
  <si>
    <t xml:space="preserve">FrÃ©dÃ©rique </t>
  </si>
  <si>
    <t>88.60.1555</t>
  </si>
  <si>
    <t>24, place KlÃ©ber</t>
  </si>
  <si>
    <t>Strasbourg</t>
  </si>
  <si>
    <t>King Kong Collectables, Co.</t>
  </si>
  <si>
    <t>Gao</t>
  </si>
  <si>
    <t>Mike</t>
  </si>
  <si>
    <t>+852 2251 1555</t>
  </si>
  <si>
    <t>Bank of China Tower</t>
  </si>
  <si>
    <t>1 Garden Road</t>
  </si>
  <si>
    <t>Central Hong Kong</t>
  </si>
  <si>
    <t>Hong Kong</t>
  </si>
  <si>
    <t>Enaco Distributors</t>
  </si>
  <si>
    <t>Saavedra</t>
  </si>
  <si>
    <t xml:space="preserve">Eduardo </t>
  </si>
  <si>
    <t>(93) 203 4555</t>
  </si>
  <si>
    <t>Rambla de CataluÃ±a, 23</t>
  </si>
  <si>
    <t>Barcelona</t>
  </si>
  <si>
    <t>Boards &amp; Toys Co.</t>
  </si>
  <si>
    <t>Mary</t>
  </si>
  <si>
    <t>4097 Douglas Av.</t>
  </si>
  <si>
    <t>Glendale</t>
  </si>
  <si>
    <t>NatÃ¼rlich Autos</t>
  </si>
  <si>
    <t>Kloss</t>
  </si>
  <si>
    <t xml:space="preserve">Horst </t>
  </si>
  <si>
    <t>0372-555188</t>
  </si>
  <si>
    <t>TaucherstraÃŸe 10</t>
  </si>
  <si>
    <t>Cunewalde</t>
  </si>
  <si>
    <t>Heintze Collectables</t>
  </si>
  <si>
    <t>Ibsen</t>
  </si>
  <si>
    <t>Palle</t>
  </si>
  <si>
    <t>86 21 3555</t>
  </si>
  <si>
    <t>Smagsloget 45</t>
  </si>
  <si>
    <t>Ã…rhus</t>
  </si>
  <si>
    <t>QuÃ©bec Home Shopping Network</t>
  </si>
  <si>
    <t>FresniÃ¨re</t>
  </si>
  <si>
    <t xml:space="preserve">Jean </t>
  </si>
  <si>
    <t>(514) 555-8054</t>
  </si>
  <si>
    <t>43 rue St. Laurent</t>
  </si>
  <si>
    <t>MontrÃ©al</t>
  </si>
  <si>
    <t>QuÃ©bec</t>
  </si>
  <si>
    <t>H1J 1C3</t>
  </si>
  <si>
    <t>ANG Resellers</t>
  </si>
  <si>
    <t>Camino</t>
  </si>
  <si>
    <t xml:space="preserve">Alejandra </t>
  </si>
  <si>
    <t>(91) 745 6555</t>
  </si>
  <si>
    <t>Gran VÃ­a, 1</t>
  </si>
  <si>
    <t>Collectable Mini Designs Co.</t>
  </si>
  <si>
    <t>Thompson</t>
  </si>
  <si>
    <t>Valarie</t>
  </si>
  <si>
    <t>361 Furth Circle</t>
  </si>
  <si>
    <t>San Diego</t>
  </si>
  <si>
    <t>giftsbymail.co.uk</t>
  </si>
  <si>
    <t>Bennett</t>
  </si>
  <si>
    <t xml:space="preserve">Helen </t>
  </si>
  <si>
    <t>(198) 555-8888</t>
  </si>
  <si>
    <t>Garden House</t>
  </si>
  <si>
    <t>Crowther Way 23</t>
  </si>
  <si>
    <t>Cowes</t>
  </si>
  <si>
    <t>Isle of Wight</t>
  </si>
  <si>
    <t>PO31 7PJ</t>
  </si>
  <si>
    <t>Alpha Cognac</t>
  </si>
  <si>
    <t>Roulet</t>
  </si>
  <si>
    <t xml:space="preserve">Annette </t>
  </si>
  <si>
    <t>61.77.6555</t>
  </si>
  <si>
    <t>1 rue Alsace-Lorraine</t>
  </si>
  <si>
    <t>Toulouse</t>
  </si>
  <si>
    <t>Messner Shopping Network</t>
  </si>
  <si>
    <t>Messner</t>
  </si>
  <si>
    <t xml:space="preserve">Renate </t>
  </si>
  <si>
    <t>069-0555984</t>
  </si>
  <si>
    <t>Magazinweg 7</t>
  </si>
  <si>
    <t>Amica Models &amp; Co.</t>
  </si>
  <si>
    <t>Accorti</t>
  </si>
  <si>
    <t xml:space="preserve">Paolo </t>
  </si>
  <si>
    <t>011-4988555</t>
  </si>
  <si>
    <t>Via Monte Bianco 34</t>
  </si>
  <si>
    <t>Torino</t>
  </si>
  <si>
    <t>Italy</t>
  </si>
  <si>
    <t>Lyon Souveniers</t>
  </si>
  <si>
    <t>Da Silva</t>
  </si>
  <si>
    <t>Daniel</t>
  </si>
  <si>
    <t>+33 1 46 62 7555</t>
  </si>
  <si>
    <t>27 rue du Colonel Pierre Avia</t>
  </si>
  <si>
    <t>Auto AssociÃ©s &amp; Cie.</t>
  </si>
  <si>
    <t>Tonini</t>
  </si>
  <si>
    <t xml:space="preserve">Daniel </t>
  </si>
  <si>
    <t>30.59.8555</t>
  </si>
  <si>
    <t>67, avenue de l'Europe</t>
  </si>
  <si>
    <t>Versailles</t>
  </si>
  <si>
    <t>Toms SpezialitÃ¤ten, Ltd</t>
  </si>
  <si>
    <t>Pfalzheim</t>
  </si>
  <si>
    <t xml:space="preserve">Henriette </t>
  </si>
  <si>
    <t>0221-5554327</t>
  </si>
  <si>
    <t>Mehrheimerstr. 369</t>
  </si>
  <si>
    <t>KÃ¶ln</t>
  </si>
  <si>
    <t>Royal Canadian Collectables, Ltd.</t>
  </si>
  <si>
    <t>Lincoln</t>
  </si>
  <si>
    <t xml:space="preserve">Elizabeth </t>
  </si>
  <si>
    <t>(604) 555-4555</t>
  </si>
  <si>
    <t>23 Tsawassen Blvd.</t>
  </si>
  <si>
    <t>Tsawassen</t>
  </si>
  <si>
    <t>T2F 8M4</t>
  </si>
  <si>
    <t>Franken Gifts, Co</t>
  </si>
  <si>
    <t>Franken</t>
  </si>
  <si>
    <t xml:space="preserve">Peter </t>
  </si>
  <si>
    <t>089-0877555</t>
  </si>
  <si>
    <t>Berliner Platz 43</t>
  </si>
  <si>
    <t>MÃ¼nchen</t>
  </si>
  <si>
    <t>Anna's Decorations, Ltd</t>
  </si>
  <si>
    <t>O'Hara</t>
  </si>
  <si>
    <t>Anna</t>
  </si>
  <si>
    <t>02 9936 8555</t>
  </si>
  <si>
    <t>201 Miller Street</t>
  </si>
  <si>
    <t>Level 15</t>
  </si>
  <si>
    <t>North Sydney</t>
  </si>
  <si>
    <t>NSW</t>
  </si>
  <si>
    <t>Rovelli Gifts</t>
  </si>
  <si>
    <t>Rovelli</t>
  </si>
  <si>
    <t xml:space="preserve">Giovanni </t>
  </si>
  <si>
    <t>035-640555</t>
  </si>
  <si>
    <t>Via Ludovico il Moro 22</t>
  </si>
  <si>
    <t>Bergamo</t>
  </si>
  <si>
    <t>Souveniers And Things Co.</t>
  </si>
  <si>
    <t>Huxley</t>
  </si>
  <si>
    <t>Adrian</t>
  </si>
  <si>
    <t>+61 2 9495 8555</t>
  </si>
  <si>
    <t>Monitor Money Building</t>
  </si>
  <si>
    <t>815 Pacific Hwy</t>
  </si>
  <si>
    <t>Chatswood</t>
  </si>
  <si>
    <t>Marta's Replicas Co.</t>
  </si>
  <si>
    <t>Hernandez</t>
  </si>
  <si>
    <t>Marta</t>
  </si>
  <si>
    <t>39323 Spinnaker Dr.</t>
  </si>
  <si>
    <t>BG&amp;E Collectables</t>
  </si>
  <si>
    <t>Harrison</t>
  </si>
  <si>
    <t>Ed</t>
  </si>
  <si>
    <t>+41 26 425 50 01</t>
  </si>
  <si>
    <t xml:space="preserve">Rte des Arsenaux 41 </t>
  </si>
  <si>
    <t>Fribourg</t>
  </si>
  <si>
    <t>Switzerland</t>
  </si>
  <si>
    <t>Vida Sport, Ltd</t>
  </si>
  <si>
    <t>Holz</t>
  </si>
  <si>
    <t>Mihael</t>
  </si>
  <si>
    <t>0897-034555</t>
  </si>
  <si>
    <t>Grenzacherweg 237</t>
  </si>
  <si>
    <t>GenÃ¨ve</t>
  </si>
  <si>
    <t>Norway Gifts By Mail, Co.</t>
  </si>
  <si>
    <t>Klaeboe</t>
  </si>
  <si>
    <t>Jan</t>
  </si>
  <si>
    <t>+47 2212 1555</t>
  </si>
  <si>
    <t>Drammensveien 126A</t>
  </si>
  <si>
    <t>PB 211 Sentrum</t>
  </si>
  <si>
    <t>Oslo</t>
  </si>
  <si>
    <t>N 0106</t>
  </si>
  <si>
    <t>Schuyler Imports</t>
  </si>
  <si>
    <t>Schuyler</t>
  </si>
  <si>
    <t>Bradley</t>
  </si>
  <si>
    <t>+31 20 491 9555</t>
  </si>
  <si>
    <t>Kingsfordweg 151</t>
  </si>
  <si>
    <t>Amsterdam</t>
  </si>
  <si>
    <t>1043 GR</t>
  </si>
  <si>
    <t>Netherlands</t>
  </si>
  <si>
    <t>Der Hund Imports</t>
  </si>
  <si>
    <t>Andersen</t>
  </si>
  <si>
    <t>Mel</t>
  </si>
  <si>
    <t>030-0074555</t>
  </si>
  <si>
    <t>Obere Str. 57</t>
  </si>
  <si>
    <t>Berlin</t>
  </si>
  <si>
    <t>Oulu Toy Supplies, Inc.</t>
  </si>
  <si>
    <t>Koskitalo</t>
  </si>
  <si>
    <t>Pirkko</t>
  </si>
  <si>
    <t>981-443655</t>
  </si>
  <si>
    <t>Torikatu 38</t>
  </si>
  <si>
    <t>Oulu</t>
  </si>
  <si>
    <t>Petit Auto</t>
  </si>
  <si>
    <t>Dewey</t>
  </si>
  <si>
    <t xml:space="preserve">Catherine </t>
  </si>
  <si>
    <t>(02) 5554 67</t>
  </si>
  <si>
    <t>Rue Joseph-Bens 532</t>
  </si>
  <si>
    <t>Bruxelles</t>
  </si>
  <si>
    <t>B-1180</t>
  </si>
  <si>
    <t>Belgium</t>
  </si>
  <si>
    <t>Mini Classics</t>
  </si>
  <si>
    <t>Steve</t>
  </si>
  <si>
    <t>3758 North Pendale Street</t>
  </si>
  <si>
    <t>White Plains</t>
  </si>
  <si>
    <t>Mini Creations Ltd.</t>
  </si>
  <si>
    <t>Huang</t>
  </si>
  <si>
    <t>Wing</t>
  </si>
  <si>
    <t>4575 Hillside Dr.</t>
  </si>
  <si>
    <t>New Bedford</t>
  </si>
  <si>
    <t>Corporate Gift Ideas Co.</t>
  </si>
  <si>
    <t>Brown</t>
  </si>
  <si>
    <t>7734 Strong St.</t>
  </si>
  <si>
    <t>Down Under Souveniers, Inc</t>
  </si>
  <si>
    <t>Graham</t>
  </si>
  <si>
    <t>+64 9 312 5555</t>
  </si>
  <si>
    <t>162-164 Grafton Road</t>
  </si>
  <si>
    <t>Level 2</t>
  </si>
  <si>
    <t xml:space="preserve">Auckland  </t>
  </si>
  <si>
    <t>New Zealand</t>
  </si>
  <si>
    <t>Stylish Desk Decors, Co.</t>
  </si>
  <si>
    <t xml:space="preserve">Ann </t>
  </si>
  <si>
    <t>(171) 555-0297</t>
  </si>
  <si>
    <t>35 King George</t>
  </si>
  <si>
    <t>London</t>
  </si>
  <si>
    <t>WX3 6FW</t>
  </si>
  <si>
    <t>Tekni Collectables Inc.</t>
  </si>
  <si>
    <t>William</t>
  </si>
  <si>
    <t>7476 Moss Rd.</t>
  </si>
  <si>
    <t>Newark</t>
  </si>
  <si>
    <t>NJ</t>
  </si>
  <si>
    <t>Australian Gift Network, Co</t>
  </si>
  <si>
    <t>Calaghan</t>
  </si>
  <si>
    <t>Ben</t>
  </si>
  <si>
    <t>61-7-3844-6555</t>
  </si>
  <si>
    <t>31 Duncan St. West End</t>
  </si>
  <si>
    <t>South Brisbane</t>
  </si>
  <si>
    <t>Queensland</t>
  </si>
  <si>
    <t>Suominen Souveniers</t>
  </si>
  <si>
    <t>Suominen</t>
  </si>
  <si>
    <t>Kalle</t>
  </si>
  <si>
    <t>+358 9 8045 555</t>
  </si>
  <si>
    <t>Software Engineering Center</t>
  </si>
  <si>
    <t>SEC Oy</t>
  </si>
  <si>
    <t>Espoo</t>
  </si>
  <si>
    <t>FIN-02271</t>
  </si>
  <si>
    <t>Cramer SpezialitÃ¤ten, Ltd</t>
  </si>
  <si>
    <t>Cramer</t>
  </si>
  <si>
    <t xml:space="preserve">Philip </t>
  </si>
  <si>
    <t>0555-09555</t>
  </si>
  <si>
    <t>Maubelstr. 90</t>
  </si>
  <si>
    <t>Brandenburg</t>
  </si>
  <si>
    <t>Classic Gift Ideas, Inc</t>
  </si>
  <si>
    <t>Cervantes</t>
  </si>
  <si>
    <t>Francisca</t>
  </si>
  <si>
    <t>782 First Street</t>
  </si>
  <si>
    <t>Philadelphia</t>
  </si>
  <si>
    <t>CAF Imports</t>
  </si>
  <si>
    <t>Fernandez</t>
  </si>
  <si>
    <t>Jesus</t>
  </si>
  <si>
    <t>+34 913 728 555</t>
  </si>
  <si>
    <t>Merchants House</t>
  </si>
  <si>
    <t>27-30 Merchant's Quay</t>
  </si>
  <si>
    <t>Men 'R' US Retailers, Ltd.</t>
  </si>
  <si>
    <t>Chandler</t>
  </si>
  <si>
    <t>Brian</t>
  </si>
  <si>
    <t>6047 Douglas Av.</t>
  </si>
  <si>
    <t>Los Angeles</t>
  </si>
  <si>
    <t>Asian Treasures, Inc.</t>
  </si>
  <si>
    <t>McKenna</t>
  </si>
  <si>
    <t xml:space="preserve">Patricia </t>
  </si>
  <si>
    <t>2967 555</t>
  </si>
  <si>
    <t>8 Johnstown Road</t>
  </si>
  <si>
    <t>Cork</t>
  </si>
  <si>
    <t>Co. Cork</t>
  </si>
  <si>
    <t>Marseille Mini Autos</t>
  </si>
  <si>
    <t>Lebihan</t>
  </si>
  <si>
    <t xml:space="preserve">Laurence </t>
  </si>
  <si>
    <t>91.24.4555</t>
  </si>
  <si>
    <t>12, rue des Bouchers</t>
  </si>
  <si>
    <t>Marseille</t>
  </si>
  <si>
    <t>Reims Collectables</t>
  </si>
  <si>
    <t>Henriot</t>
  </si>
  <si>
    <t xml:space="preserve">Paul </t>
  </si>
  <si>
    <t>26.47.1555</t>
  </si>
  <si>
    <t>59 rue de l'Abbaye</t>
  </si>
  <si>
    <t>Reims</t>
  </si>
  <si>
    <t>SAR Distributors, Co</t>
  </si>
  <si>
    <t>Kuger</t>
  </si>
  <si>
    <t>Armand</t>
  </si>
  <si>
    <t>+27 21 550 3555</t>
  </si>
  <si>
    <t>1250 Pretorius Street</t>
  </si>
  <si>
    <t>Hatfield</t>
  </si>
  <si>
    <t>Pretoria</t>
  </si>
  <si>
    <t>South Africa</t>
  </si>
  <si>
    <t>GiftsForHim.com</t>
  </si>
  <si>
    <t>MacKinlay</t>
  </si>
  <si>
    <t>Wales</t>
  </si>
  <si>
    <t>64-9-3763555</t>
  </si>
  <si>
    <t>199 Great North Road</t>
  </si>
  <si>
    <t>Auckland</t>
  </si>
  <si>
    <t>Kommission Auto</t>
  </si>
  <si>
    <t>Josephs</t>
  </si>
  <si>
    <t>Karin</t>
  </si>
  <si>
    <t>0251-555259</t>
  </si>
  <si>
    <t>Luisenstr. 48</t>
  </si>
  <si>
    <t>MÃ¼nster</t>
  </si>
  <si>
    <t>Gifts4AllAges.com</t>
  </si>
  <si>
    <t>Yoshido</t>
  </si>
  <si>
    <t>8616 Spinnaker Dr.</t>
  </si>
  <si>
    <t>Boston</t>
  </si>
  <si>
    <t>Online Diecast Creations Co.</t>
  </si>
  <si>
    <t>Dorothy</t>
  </si>
  <si>
    <t>2304 Long Airport Avenue</t>
  </si>
  <si>
    <t>Nashua</t>
  </si>
  <si>
    <t>NH</t>
  </si>
  <si>
    <t>Lisboa Souveniers, Inc</t>
  </si>
  <si>
    <t>Rodriguez</t>
  </si>
  <si>
    <t xml:space="preserve">Lino </t>
  </si>
  <si>
    <t>(1) 354-2555</t>
  </si>
  <si>
    <t>Jardim das rosas n. 32</t>
  </si>
  <si>
    <t>Precious Collectables</t>
  </si>
  <si>
    <t>Urs</t>
  </si>
  <si>
    <t>Braun</t>
  </si>
  <si>
    <t>0452-076555</t>
  </si>
  <si>
    <t>Hauptstr. 29</t>
  </si>
  <si>
    <t>Bern</t>
  </si>
  <si>
    <t>Collectables For Less Inc.</t>
  </si>
  <si>
    <t>Allen</t>
  </si>
  <si>
    <t>7825 Douglas Av.</t>
  </si>
  <si>
    <t>Royale Belge</t>
  </si>
  <si>
    <t>Cartrain</t>
  </si>
  <si>
    <t xml:space="preserve">Pascale </t>
  </si>
  <si>
    <t>(071) 23 67 2555</t>
  </si>
  <si>
    <t>Boulevard Tirou, 255</t>
  </si>
  <si>
    <t>Charleroi</t>
  </si>
  <si>
    <t>B-6000</t>
  </si>
  <si>
    <t>Salzburg Collectables</t>
  </si>
  <si>
    <t>Pipps</t>
  </si>
  <si>
    <t xml:space="preserve">Georg </t>
  </si>
  <si>
    <t>6562-9555</t>
  </si>
  <si>
    <t>Geislweg 14</t>
  </si>
  <si>
    <t>Salzburg</t>
  </si>
  <si>
    <t>Austria</t>
  </si>
  <si>
    <t>Cruz &amp; Sons Co.</t>
  </si>
  <si>
    <t>Cruz</t>
  </si>
  <si>
    <t>Arnold</t>
  </si>
  <si>
    <t>+63 2 555 3587</t>
  </si>
  <si>
    <t>15 McCallum Street</t>
  </si>
  <si>
    <t>NatWest Center #13-03</t>
  </si>
  <si>
    <t>Makati City</t>
  </si>
  <si>
    <t>1227 MM</t>
  </si>
  <si>
    <t>Philippines</t>
  </si>
  <si>
    <t>L'ordine Souveniers</t>
  </si>
  <si>
    <t>Moroni</t>
  </si>
  <si>
    <t xml:space="preserve">Maurizio </t>
  </si>
  <si>
    <t>0522-556555</t>
  </si>
  <si>
    <t>Strada Provinciale 124</t>
  </si>
  <si>
    <t>Reggio Emilia</t>
  </si>
  <si>
    <t>Tokyo Collectables, Ltd</t>
  </si>
  <si>
    <t>Shimamura</t>
  </si>
  <si>
    <t>Akiko</t>
  </si>
  <si>
    <t>+81 3 3584 0555</t>
  </si>
  <si>
    <t>2-2-8 Roppongi</t>
  </si>
  <si>
    <t>Minato-ku</t>
  </si>
  <si>
    <t>Tokyo</t>
  </si>
  <si>
    <t>106-0032</t>
  </si>
  <si>
    <t>Auto Canal+ Petit</t>
  </si>
  <si>
    <t>Perrier</t>
  </si>
  <si>
    <t>Dominique</t>
  </si>
  <si>
    <t>(1) 47.55.6555</t>
  </si>
  <si>
    <t>25, rue Lauriston</t>
  </si>
  <si>
    <t>Stuttgart Collectable Exchange</t>
  </si>
  <si>
    <t>MÃ¼ller</t>
  </si>
  <si>
    <t xml:space="preserve">Rita </t>
  </si>
  <si>
    <t>0711-555361</t>
  </si>
  <si>
    <t>Adenauerallee 900</t>
  </si>
  <si>
    <t>Stuttgart</t>
  </si>
  <si>
    <t>Extreme Desk Decorations, Ltd</t>
  </si>
  <si>
    <t>McRoy</t>
  </si>
  <si>
    <t>Sarah</t>
  </si>
  <si>
    <t>04 499 9555</t>
  </si>
  <si>
    <t>101 Lambton Quay</t>
  </si>
  <si>
    <t>Level 11</t>
  </si>
  <si>
    <t>Wellington</t>
  </si>
  <si>
    <t>Bavarian Collectables Imports, Co.</t>
  </si>
  <si>
    <t>Donnermeyer</t>
  </si>
  <si>
    <t xml:space="preserve"> +49 89 61 08 9555</t>
  </si>
  <si>
    <t>Hansastr. 15</t>
  </si>
  <si>
    <t>Munich</t>
  </si>
  <si>
    <t>Classic Legends Inc.</t>
  </si>
  <si>
    <t>Maria</t>
  </si>
  <si>
    <t>5905 Pompton St.</t>
  </si>
  <si>
    <t>Suite 750</t>
  </si>
  <si>
    <t>Feuer Online Stores, Inc</t>
  </si>
  <si>
    <t>Feuer</t>
  </si>
  <si>
    <t xml:space="preserve">Alexander </t>
  </si>
  <si>
    <t>0342-555176</t>
  </si>
  <si>
    <t>Heerstr. 22</t>
  </si>
  <si>
    <t>Leipzig</t>
  </si>
  <si>
    <t>Gift Ideas Corp.</t>
  </si>
  <si>
    <t>Lewis</t>
  </si>
  <si>
    <t>Dan</t>
  </si>
  <si>
    <t>2440 Pompton St.</t>
  </si>
  <si>
    <t>Scandinavian Gift Ideas</t>
  </si>
  <si>
    <t>Larsson</t>
  </si>
  <si>
    <t>Martha</t>
  </si>
  <si>
    <t>0695-34 6555</t>
  </si>
  <si>
    <t>Ã…kergatan 24</t>
  </si>
  <si>
    <t>BrÃ¤cke</t>
  </si>
  <si>
    <t>S-844 67</t>
  </si>
  <si>
    <t>The Sharp Gifts Warehouse</t>
  </si>
  <si>
    <t>Sue</t>
  </si>
  <si>
    <t>3086 Ingle Ln.</t>
  </si>
  <si>
    <t>San Jose</t>
  </si>
  <si>
    <t>Mini Auto Werke</t>
  </si>
  <si>
    <t>Mendel</t>
  </si>
  <si>
    <t xml:space="preserve">Roland </t>
  </si>
  <si>
    <t>7675-3555</t>
  </si>
  <si>
    <t>Kirchgasse 6</t>
  </si>
  <si>
    <t>Graz</t>
  </si>
  <si>
    <t>Super Scale Inc.</t>
  </si>
  <si>
    <t>567 North Pendale Street</t>
  </si>
  <si>
    <t>Microscale Inc.</t>
  </si>
  <si>
    <t>Choi</t>
  </si>
  <si>
    <t>Yu</t>
  </si>
  <si>
    <t>5290 North Pendale Street</t>
  </si>
  <si>
    <t>Suite 200</t>
  </si>
  <si>
    <t>Corrida Auto Replicas, Ltd</t>
  </si>
  <si>
    <t>Sommer</t>
  </si>
  <si>
    <t xml:space="preserve">MartÃ­n </t>
  </si>
  <si>
    <t>(91) 555 22 82</t>
  </si>
  <si>
    <t>C/ Araquil, 67</t>
  </si>
  <si>
    <t>Warburg Exchange</t>
  </si>
  <si>
    <t>Ottlieb</t>
  </si>
  <si>
    <t xml:space="preserve">Sven </t>
  </si>
  <si>
    <t>0241-039123</t>
  </si>
  <si>
    <t>Walserweg 21</t>
  </si>
  <si>
    <t>Aachen</t>
  </si>
  <si>
    <t>FunGiftIdeas.com</t>
  </si>
  <si>
    <t>Benitez</t>
  </si>
  <si>
    <t>Violeta</t>
  </si>
  <si>
    <t>1785 First Street</t>
  </si>
  <si>
    <t>Anton Designs, Ltd.</t>
  </si>
  <si>
    <t>Anton</t>
  </si>
  <si>
    <t>Carmen</t>
  </si>
  <si>
    <t>+34 913 728555</t>
  </si>
  <si>
    <t>c/ Gobelas, 19-1 Urb. La Florida</t>
  </si>
  <si>
    <t>Australian Collectables, Ltd</t>
  </si>
  <si>
    <t>Clenahan</t>
  </si>
  <si>
    <t>Sean</t>
  </si>
  <si>
    <t>61-9-3844-6555</t>
  </si>
  <si>
    <t>7 Allen Street</t>
  </si>
  <si>
    <t>Glen Waverly</t>
  </si>
  <si>
    <t>Frau da Collezione</t>
  </si>
  <si>
    <t>Ricotti</t>
  </si>
  <si>
    <t>+39 022515555</t>
  </si>
  <si>
    <t>20093 Cologno Monzese</t>
  </si>
  <si>
    <t>Alessandro Volta 16</t>
  </si>
  <si>
    <t>Milan</t>
  </si>
  <si>
    <t>West Coast Collectables Co.</t>
  </si>
  <si>
    <t>3675 Furth Circle</t>
  </si>
  <si>
    <t>Burbank</t>
  </si>
  <si>
    <t>Mit VergnÃ¼gen &amp; Co.</t>
  </si>
  <si>
    <t>Moos</t>
  </si>
  <si>
    <t xml:space="preserve">Hanna </t>
  </si>
  <si>
    <t>0621-08555</t>
  </si>
  <si>
    <t>Forsterstr. 57</t>
  </si>
  <si>
    <t>Mannheim</t>
  </si>
  <si>
    <t>Kremlin Collectables, Co.</t>
  </si>
  <si>
    <t>Semenov</t>
  </si>
  <si>
    <t>+7 812 293 0521</t>
  </si>
  <si>
    <t>2 Pobedy Square</t>
  </si>
  <si>
    <t>Saint Petersburg</t>
  </si>
  <si>
    <t>Russia</t>
  </si>
  <si>
    <t>Raanan Stores, Inc</t>
  </si>
  <si>
    <t>Altagar,G M</t>
  </si>
  <si>
    <t>Raanan</t>
  </si>
  <si>
    <t>+ 972 9 959 8555</t>
  </si>
  <si>
    <t>3 Hagalim Blv.</t>
  </si>
  <si>
    <t>Herzlia</t>
  </si>
  <si>
    <t>Israel</t>
  </si>
  <si>
    <t>Iberia Gift Imports, Corp.</t>
  </si>
  <si>
    <t>Roel</t>
  </si>
  <si>
    <t xml:space="preserve">JosÃ© Pedro </t>
  </si>
  <si>
    <t>(95) 555 82 82</t>
  </si>
  <si>
    <t>C/ Romero, 33</t>
  </si>
  <si>
    <t>Sevilla</t>
  </si>
  <si>
    <t>Motor Mint Distributors Inc.</t>
  </si>
  <si>
    <t>Salazar</t>
  </si>
  <si>
    <t>Rosa</t>
  </si>
  <si>
    <t>11328 Douglas Av.</t>
  </si>
  <si>
    <t>Signal Collectibles Ltd.</t>
  </si>
  <si>
    <t>2793 Furth Circle</t>
  </si>
  <si>
    <t>Brisbane</t>
  </si>
  <si>
    <t>Double Decker Gift Stores, Ltd</t>
  </si>
  <si>
    <t>Smith</t>
  </si>
  <si>
    <t xml:space="preserve">Thomas </t>
  </si>
  <si>
    <t>(171) 555-7555</t>
  </si>
  <si>
    <t>120 Hanover Sq.</t>
  </si>
  <si>
    <t>WA1 1DP</t>
  </si>
  <si>
    <t>Diecast Collectables</t>
  </si>
  <si>
    <t>6251 Ingle Ln.</t>
  </si>
  <si>
    <t>Kelly's Gift Shop</t>
  </si>
  <si>
    <t>Snowden</t>
  </si>
  <si>
    <t>Tony</t>
  </si>
  <si>
    <t>+64 9 5555500</t>
  </si>
  <si>
    <t>Arenales 1938 3'A'</t>
  </si>
  <si>
    <t>checkNumber</t>
  </si>
  <si>
    <t>paymentDate</t>
  </si>
  <si>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</si>
  <si>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</si>
  <si>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</si>
  <si>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</si>
  <si>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</si>
  <si>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</si>
  <si>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</si>
  <si>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</si>
  <si>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</si>
  <si>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</si>
  <si>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</si>
  <si>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</si>
  <si>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</si>
  <si>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</si>
  <si>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</si>
  <si>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</si>
  <si>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</si>
  <si>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</si>
  <si>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</si>
  <si>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</si>
  <si>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</si>
  <si>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</si>
  <si>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</si>
  <si>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</si>
  <si>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</si>
  <si>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</si>
  <si>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</si>
  <si>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</si>
  <si>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</si>
  <si>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</si>
  <si>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</si>
  <si>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</si>
  <si>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</si>
  <si>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</si>
  <si>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</si>
  <si>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</si>
  <si>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</si>
  <si>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</si>
  <si>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</si>
  <si>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</si>
  <si>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</si>
  <si>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</si>
  <si>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</si>
  <si>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</si>
  <si>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</si>
  <si>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</si>
  <si>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</si>
  <si>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</si>
  <si>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</si>
  <si>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</si>
  <si>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</si>
  <si>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</si>
  <si>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</si>
  <si>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</si>
  <si>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</si>
  <si>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</si>
  <si>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</si>
  <si>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</si>
  <si>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</si>
  <si>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</si>
  <si>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</si>
  <si>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</si>
  <si>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</si>
  <si>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</si>
  <si>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</si>
  <si>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</si>
  <si>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</si>
  <si>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</si>
  <si>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</si>
  <si>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</si>
  <si>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</si>
  <si>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</si>
  <si>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</si>
  <si>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</si>
  <si>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</si>
  <si>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</si>
  <si>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</si>
  <si>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</si>
  <si>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</si>
  <si>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</si>
  <si>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</si>
  <si>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</si>
  <si>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</si>
  <si>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</si>
  <si>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</si>
  <si>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</si>
  <si>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</si>
  <si>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</si>
  <si>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</si>
  <si>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</si>
  <si>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</si>
  <si>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</si>
  <si>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</si>
  <si>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</si>
  <si>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</si>
  <si>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</si>
  <si>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</si>
  <si>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</si>
  <si>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</si>
  <si>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</si>
  <si>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</si>
  <si>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</si>
  <si>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</si>
  <si>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</si>
  <si>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</si>
  <si>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</si>
  <si>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</si>
  <si>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</si>
  <si>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</si>
  <si>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</si>
  <si>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</si>
  <si>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</si>
  <si>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</si>
  <si>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</si>
  <si>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</si>
  <si>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</si>
  <si>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</si>
  <si>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</si>
  <si>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</si>
  <si>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</si>
  <si>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</si>
  <si>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</si>
  <si>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</si>
  <si>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</si>
  <si>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</si>
  <si>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</si>
  <si>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</si>
  <si>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</si>
  <si>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</si>
  <si>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</si>
  <si>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</si>
  <si>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</si>
  <si>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</si>
  <si>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</si>
  <si>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</si>
  <si>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</si>
  <si>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</si>
  <si>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</si>
  <si>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</si>
  <si>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</si>
  <si>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</si>
  <si>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</si>
  <si>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</si>
  <si>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</si>
  <si>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</si>
  <si>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</si>
  <si>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</si>
  <si>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</si>
  <si>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</si>
  <si>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</si>
  <si>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</si>
  <si>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</si>
  <si>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</si>
  <si>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</si>
  <si>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</si>
  <si>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</si>
  <si>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</si>
  <si>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</si>
  <si>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</si>
  <si>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</si>
  <si>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</si>
  <si>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</si>
  <si>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</si>
  <si>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</si>
  <si>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</si>
  <si>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</si>
  <si>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</si>
  <si>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</si>
  <si>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</si>
  <si>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</si>
  <si>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</si>
  <si>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</si>
  <si>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</si>
  <si>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</si>
  <si>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</si>
  <si>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</si>
  <si>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</si>
  <si>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</si>
  <si>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</si>
  <si>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</si>
  <si>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</si>
  <si>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</si>
  <si>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</si>
  <si>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</si>
  <si>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</si>
  <si>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</si>
  <si>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</si>
  <si>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</si>
  <si>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</si>
  <si>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</si>
  <si>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</si>
  <si>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</si>
  <si>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</si>
  <si>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</si>
  <si>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</si>
  <si>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</si>
  <si>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</si>
  <si>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</si>
  <si>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</si>
  <si>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</si>
  <si>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</si>
  <si>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</si>
  <si>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</si>
  <si>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</si>
  <si>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</si>
  <si>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</si>
  <si>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</si>
  <si>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</si>
  <si>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</si>
  <si>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</si>
  <si>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</si>
  <si>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</si>
  <si>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</si>
  <si>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</si>
  <si>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</si>
  <si>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</si>
  <si>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</si>
  <si>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</si>
  <si>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</si>
  <si>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</si>
  <si>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</si>
  <si>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</si>
  <si>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</si>
  <si>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</si>
  <si>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</si>
  <si>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</si>
  <si>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</si>
  <si>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</si>
  <si>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</si>
  <si>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</si>
  <si>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</si>
  <si>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</si>
  <si>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</si>
  <si>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</si>
  <si>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</si>
  <si>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</si>
  <si>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</si>
  <si>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</si>
  <si>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</si>
  <si>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</si>
  <si>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</si>
  <si>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</si>
  <si>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</si>
  <si>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</si>
  <si>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</si>
  <si>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</si>
  <si>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</si>
  <si>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</si>
  <si>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</si>
  <si>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</si>
  <si>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</si>
  <si>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</si>
  <si>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</si>
  <si>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</si>
  <si>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</si>
  <si>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</si>
  <si>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</si>
  <si>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</si>
  <si>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</si>
  <si>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</si>
  <si>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</si>
  <si>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</si>
  <si>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</si>
  <si>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</si>
  <si>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</si>
  <si>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</si>
  <si>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</si>
  <si>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</si>
  <si>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</si>
  <si>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</si>
  <si>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</si>
  <si>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</si>
  <si>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</si>
  <si>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</si>
  <si>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orderNumber</t>
  </si>
  <si>
    <t>orderDate</t>
  </si>
  <si>
    <t>requiredDate</t>
  </si>
  <si>
    <t>shippedDate</t>
  </si>
  <si>
    <t>status</t>
  </si>
  <si>
    <t>comments</t>
  </si>
  <si>
    <t>Shipped</t>
  </si>
  <si>
    <t>Check on availability.</t>
  </si>
  <si>
    <t>Difficult to negotiate with customer. We need more marketing materials</t>
  </si>
  <si>
    <t>Customer requested that FedEx Ground is used for this shipping</t>
  </si>
  <si>
    <t>Customer requested that ad materials (such as posters, pamphlets) be included in the shippment</t>
  </si>
  <si>
    <t>Customer has worked with some of our vendors in the past and is aware of their MSRP</t>
  </si>
  <si>
    <t>Customer very concerned about the exact color of the models. There is high risk that he may dispute the order because there is a slight color mismatch</t>
  </si>
  <si>
    <t>Customer requested special shippment. The instructions were passed along to the warehouse</t>
  </si>
  <si>
    <t>Customer is interested in buying more Ferrari models</t>
  </si>
  <si>
    <t>Can we deliver the new Ford Mustang models by end-of-quarter?</t>
  </si>
  <si>
    <t>They want to reevaluate their terms agreement with Finance.</t>
  </si>
  <si>
    <t>Resolved</t>
  </si>
  <si>
    <t>This order was disputed, but resolved on 11/1/2003; Customer doesn't like the colors and precision of the models.</t>
  </si>
  <si>
    <t>This order was on hold because customers's credit limit had been exceeded. Order will ship when payment is received</t>
  </si>
  <si>
    <t>Cancelled</t>
  </si>
  <si>
    <t>Customer called to cancel. The warehouse was notified in time and the order didn't ship. They have a new VP of Sales and are shifting their sales model. Our VP of Sales should contact them.</t>
  </si>
  <si>
    <t>Cautious optimism. We have happy customers here, if we can keep them well stocked.  I need all the information I can get on the planned shippments of Porches</t>
  </si>
  <si>
    <t>Custom shipping instructions sent to warehouse</t>
  </si>
  <si>
    <t>Customer cancelled due to urgent budgeting issues. Must be cautious when dealing with them in the future. Since order shipped already we must discuss who would cover the shipping charges.</t>
  </si>
  <si>
    <t>We need to keep in close contact with their Marketing VP. He is the decision maker for all their purchases.</t>
  </si>
  <si>
    <t>They want to reevaluate their terms agreement with the VP of Sales</t>
  </si>
  <si>
    <t>We must be cautions with this customer. Their VP of Sales resigned. Company may be heading down.</t>
  </si>
  <si>
    <t>Customer inquired about remote controlled models and gold models.</t>
  </si>
  <si>
    <t xml:space="preserve"> I need all the information I can get on our competitors.</t>
  </si>
  <si>
    <t>Can we renegotiate this one?</t>
  </si>
  <si>
    <t>Order was mistakenly placed. The warehouse noticed the lack of documentation.</t>
  </si>
  <si>
    <t>Customer disputed the order and we agreed to cancel it. We must be more cautions with this customer going forward, since they are very hard to please. We must cover the shipping fees.</t>
  </si>
  <si>
    <t>Customer requested that DHL is used for this shipping</t>
  </si>
  <si>
    <t>Customer heard complaints from their customers and called to cancel this order. Will notify the Sales Manager.</t>
  </si>
  <si>
    <t>This customer found a better offer from one of our competitors. Will call back to renegotiate.</t>
  </si>
  <si>
    <t>Customer will send a truck to our local warehouse on 7/1/2004</t>
  </si>
  <si>
    <t>Order was disputed and resolved on 12/1/04. The Sales Manager was involved. Customer claims the scales of the models don't match what was discussed.</t>
  </si>
  <si>
    <t>On Hold</t>
  </si>
  <si>
    <t>The outstaniding balance for this customer exceeds their credit limit. Order will be shipped when a payment is received.</t>
  </si>
  <si>
    <t>This order was disputed and resolved on 2/1/2005. Customer claimed that container with shipment was damaged. FedEx's investigation proved this wrong.</t>
  </si>
  <si>
    <t>Disputed then Resolved on 3/15/2005. Customer doesn't like the craftsmaship of the models.</t>
  </si>
  <si>
    <t>Customer credit limit exceeded. Will ship when a payment is received.</t>
  </si>
  <si>
    <t>Disputed</t>
  </si>
  <si>
    <t>Customer claims container with shipment was damaged during shipping and some items were missing. I am talking to FedEx about this.</t>
  </si>
  <si>
    <t>Customer claims the scales of the models don't match what was discussed. I keep all the paperwork though to prove otherwise</t>
  </si>
  <si>
    <t>Customer doesn't like the colors and precision of the models.</t>
  </si>
  <si>
    <t>In Process</t>
  </si>
  <si>
    <t>Custom shipping instructions were sent to warehouse</t>
  </si>
  <si>
    <t>productCode</t>
  </si>
  <si>
    <t>quantityOrdered</t>
  </si>
  <si>
    <t>priceEach</t>
  </si>
  <si>
    <t>orderLineNumber</t>
  </si>
  <si>
    <t>S18_1749</t>
  </si>
  <si>
    <t>S18_2248</t>
  </si>
  <si>
    <t>S18_4409</t>
  </si>
  <si>
    <t>S24_3969</t>
  </si>
  <si>
    <t>S18_2325</t>
  </si>
  <si>
    <t>S18_2795</t>
  </si>
  <si>
    <t>S24_1937</t>
  </si>
  <si>
    <t>S24_2022</t>
  </si>
  <si>
    <t>S18_1342</t>
  </si>
  <si>
    <t>S18_1367</t>
  </si>
  <si>
    <t>S10_1949</t>
  </si>
  <si>
    <t>S10_4962</t>
  </si>
  <si>
    <t>S12_1666</t>
  </si>
  <si>
    <t>S18_1097</t>
  </si>
  <si>
    <t>S18_2432</t>
  </si>
  <si>
    <t>S18_2949</t>
  </si>
  <si>
    <t>S18_2957</t>
  </si>
  <si>
    <t>S18_3136</t>
  </si>
  <si>
    <t>S18_3320</t>
  </si>
  <si>
    <t>S18_4600</t>
  </si>
  <si>
    <t>S18_4668</t>
  </si>
  <si>
    <t>S24_2300</t>
  </si>
  <si>
    <t>S24_4258</t>
  </si>
  <si>
    <t>S32_1268</t>
  </si>
  <si>
    <t>S32_3522</t>
  </si>
  <si>
    <t>S700_2824</t>
  </si>
  <si>
    <t>S12_3148</t>
  </si>
  <si>
    <t>S12_4473</t>
  </si>
  <si>
    <t>S18_2238</t>
  </si>
  <si>
    <t>S18_2319</t>
  </si>
  <si>
    <t>S18_3232</t>
  </si>
  <si>
    <t>S18_4027</t>
  </si>
  <si>
    <t>S24_1444</t>
  </si>
  <si>
    <t>S24_2840</t>
  </si>
  <si>
    <t>S24_4048</t>
  </si>
  <si>
    <t>S32_2509</t>
  </si>
  <si>
    <t>S32_3207</t>
  </si>
  <si>
    <t>S50_1392</t>
  </si>
  <si>
    <t>S50_1514</t>
  </si>
  <si>
    <t>S10_4757</t>
  </si>
  <si>
    <t>S12_1108</t>
  </si>
  <si>
    <t>S12_3891</t>
  </si>
  <si>
    <t>S18_3140</t>
  </si>
  <si>
    <t>S18_3259</t>
  </si>
  <si>
    <t>S18_4522</t>
  </si>
  <si>
    <t>S24_2011</t>
  </si>
  <si>
    <t>S24_3151</t>
  </si>
  <si>
    <t>S24_3816</t>
  </si>
  <si>
    <t>S700_1138</t>
  </si>
  <si>
    <t>S700_1938</t>
  </si>
  <si>
    <t>S700_2610</t>
  </si>
  <si>
    <t>S700_3505</t>
  </si>
  <si>
    <t>S700_3962</t>
  </si>
  <si>
    <t>S72_3212</t>
  </si>
  <si>
    <t>S18_1662</t>
  </si>
  <si>
    <t>S18_2581</t>
  </si>
  <si>
    <t>S18_3029</t>
  </si>
  <si>
    <t>S18_3856</t>
  </si>
  <si>
    <t>S24_1785</t>
  </si>
  <si>
    <t>S24_2841</t>
  </si>
  <si>
    <t>S24_3420</t>
  </si>
  <si>
    <t>S24_3949</t>
  </si>
  <si>
    <t>S24_4278</t>
  </si>
  <si>
    <t>S32_4289</t>
  </si>
  <si>
    <t>S50_1341</t>
  </si>
  <si>
    <t>S700_1691</t>
  </si>
  <si>
    <t>S700_2047</t>
  </si>
  <si>
    <t>S700_2466</t>
  </si>
  <si>
    <t>S700_2834</t>
  </si>
  <si>
    <t>S700_3167</t>
  </si>
  <si>
    <t>S700_4002</t>
  </si>
  <si>
    <t>S72_1253</t>
  </si>
  <si>
    <t>S10_1678</t>
  </si>
  <si>
    <t>S10_2016</t>
  </si>
  <si>
    <t>S10_4698</t>
  </si>
  <si>
    <t>S12_2823</t>
  </si>
  <si>
    <t>S18_2625</t>
  </si>
  <si>
    <t>S24_1578</t>
  </si>
  <si>
    <t>S24_2000</t>
  </si>
  <si>
    <t>S32_1374</t>
  </si>
  <si>
    <t>S12_1099</t>
  </si>
  <si>
    <t>S12_3380</t>
  </si>
  <si>
    <t>S12_3990</t>
  </si>
  <si>
    <t>S12_4675</t>
  </si>
  <si>
    <t>S18_1889</t>
  </si>
  <si>
    <t>S18_3278</t>
  </si>
  <si>
    <t>S18_3482</t>
  </si>
  <si>
    <t>S18_3782</t>
  </si>
  <si>
    <t>S18_4721</t>
  </si>
  <si>
    <t>S24_2360</t>
  </si>
  <si>
    <t>S24_3371</t>
  </si>
  <si>
    <t>S24_3856</t>
  </si>
  <si>
    <t>S24_4620</t>
  </si>
  <si>
    <t>S32_2206</t>
  </si>
  <si>
    <t>S32_4485</t>
  </si>
  <si>
    <t>S50_4713</t>
  </si>
  <si>
    <t>S18_1129</t>
  </si>
  <si>
    <t>S18_1984</t>
  </si>
  <si>
    <t>S18_2870</t>
  </si>
  <si>
    <t>S18_3685</t>
  </si>
  <si>
    <t>S24_2972</t>
  </si>
  <si>
    <t>S18_1589</t>
  </si>
  <si>
    <t>S18_4933</t>
  </si>
  <si>
    <t>S24_1046</t>
  </si>
  <si>
    <t>S24_1628</t>
  </si>
  <si>
    <t>S24_2766</t>
  </si>
  <si>
    <t>S24_2887</t>
  </si>
  <si>
    <t>S24_3191</t>
  </si>
  <si>
    <t>S24_3432</t>
  </si>
  <si>
    <t>Customers</t>
  </si>
  <si>
    <t>Payments</t>
  </si>
  <si>
    <t>Orders</t>
  </si>
  <si>
    <t>Order Details</t>
  </si>
  <si>
    <t>employeeNumber</t>
  </si>
  <si>
    <t>lastName</t>
  </si>
  <si>
    <t>firstName</t>
  </si>
  <si>
    <t>extension</t>
  </si>
  <si>
    <t>email</t>
  </si>
  <si>
    <t>officeCode</t>
  </si>
  <si>
    <t>reportsTo</t>
  </si>
  <si>
    <t>jobTitle</t>
  </si>
  <si>
    <t>Diane</t>
  </si>
  <si>
    <t>x5800</t>
  </si>
  <si>
    <t>dmurphy@classicmodelcars.com</t>
  </si>
  <si>
    <t>President</t>
  </si>
  <si>
    <t>Patterson</t>
  </si>
  <si>
    <t>x4611</t>
  </si>
  <si>
    <t>mpatterso@classicmodelcars.com</t>
  </si>
  <si>
    <t>VP Sales</t>
  </si>
  <si>
    <t>Firrelli</t>
  </si>
  <si>
    <t>x9273</t>
  </si>
  <si>
    <t>jfirrelli@classicmodelcars.com</t>
  </si>
  <si>
    <t>VP Marketing</t>
  </si>
  <si>
    <t>x4871</t>
  </si>
  <si>
    <t>wpatterson@classicmodelcars.com</t>
  </si>
  <si>
    <t>Sales Manager (APAC)</t>
  </si>
  <si>
    <t>Bondur</t>
  </si>
  <si>
    <t>Gerard</t>
  </si>
  <si>
    <t>x5408</t>
  </si>
  <si>
    <t>gbondur@classicmodelcars.com</t>
  </si>
  <si>
    <t>Sale Manager (EMEA)</t>
  </si>
  <si>
    <t>Bow</t>
  </si>
  <si>
    <t>Anthony</t>
  </si>
  <si>
    <t>x5428</t>
  </si>
  <si>
    <t>abow@classicmodelcars.com</t>
  </si>
  <si>
    <t>Sales Manager (NA)</t>
  </si>
  <si>
    <t>Jennings</t>
  </si>
  <si>
    <t>x3291</t>
  </si>
  <si>
    <t>ljennings@classicmodelcars.com</t>
  </si>
  <si>
    <t>Sales Rep</t>
  </si>
  <si>
    <t>x4065</t>
  </si>
  <si>
    <t>lthompson@classicmodelcars.com</t>
  </si>
  <si>
    <t>x2173</t>
  </si>
  <si>
    <t>x4334</t>
  </si>
  <si>
    <t>spatterson@classicmodelcars.com</t>
  </si>
  <si>
    <t>Foon Yue</t>
  </si>
  <si>
    <t>x2248</t>
  </si>
  <si>
    <t>ftseng@classicmodelcars.com</t>
  </si>
  <si>
    <t>Vanauf</t>
  </si>
  <si>
    <t>George</t>
  </si>
  <si>
    <t>x4102</t>
  </si>
  <si>
    <t>gvanauf@classicmodelcars.com</t>
  </si>
  <si>
    <t>Loui</t>
  </si>
  <si>
    <t>x6493</t>
  </si>
  <si>
    <t>lbondur@classicmodelcars.com</t>
  </si>
  <si>
    <t>x2028</t>
  </si>
  <si>
    <t>ghernande@classicmodelcars.com</t>
  </si>
  <si>
    <t>Castillo</t>
  </si>
  <si>
    <t>Pamela</t>
  </si>
  <si>
    <t>x2759</t>
  </si>
  <si>
    <t>pcastillo@classicmodelcars.com</t>
  </si>
  <si>
    <t>Bott</t>
  </si>
  <si>
    <t>Larry</t>
  </si>
  <si>
    <t>x2311</t>
  </si>
  <si>
    <t>lbott@classicmodelcars.com</t>
  </si>
  <si>
    <t>Jones</t>
  </si>
  <si>
    <t>Barry</t>
  </si>
  <si>
    <t>x102</t>
  </si>
  <si>
    <t>bjones@classicmodelcars.com</t>
  </si>
  <si>
    <t>Fixter</t>
  </si>
  <si>
    <t>Andy</t>
  </si>
  <si>
    <t>x101</t>
  </si>
  <si>
    <t>afixter@classicmodelcars.com</t>
  </si>
  <si>
    <t>Marsh</t>
  </si>
  <si>
    <t>pmarsh@classicmodelcars.com</t>
  </si>
  <si>
    <t>Tom</t>
  </si>
  <si>
    <t>x103</t>
  </si>
  <si>
    <t>tking@classicmodelcars.com</t>
  </si>
  <si>
    <t>Nishi</t>
  </si>
  <si>
    <t>Mami</t>
  </si>
  <si>
    <t>mnishi@classicmodelcars.com</t>
  </si>
  <si>
    <t>Kato</t>
  </si>
  <si>
    <t>Yoshimi</t>
  </si>
  <si>
    <t>ykato@classicmodelcars.com</t>
  </si>
  <si>
    <t>Martin</t>
  </si>
  <si>
    <t>x2312</t>
  </si>
  <si>
    <t>mgerard@classicmodelcars.com</t>
  </si>
  <si>
    <t>Employees</t>
  </si>
  <si>
    <t>territory</t>
  </si>
  <si>
    <t>Offices</t>
  </si>
  <si>
    <t>+1 650 219 4782</t>
  </si>
  <si>
    <t>100 Market Street</t>
  </si>
  <si>
    <t>Suite 300</t>
  </si>
  <si>
    <t>NA</t>
  </si>
  <si>
    <t>+1 215 837 0825</t>
  </si>
  <si>
    <t>1550 Court Place</t>
  </si>
  <si>
    <t>Suite 102</t>
  </si>
  <si>
    <t>+1 212 555 3000</t>
  </si>
  <si>
    <t>523 East 53rd Street</t>
  </si>
  <si>
    <t>apt. 5A</t>
  </si>
  <si>
    <t>+33 14 723 4404</t>
  </si>
  <si>
    <t>43 Rue Jouffroy D'abbans</t>
  </si>
  <si>
    <t>EMEA</t>
  </si>
  <si>
    <t>+81 33 224 5000</t>
  </si>
  <si>
    <t>4-1 Kioicho</t>
  </si>
  <si>
    <t>Chiyoda-Ku</t>
  </si>
  <si>
    <t>102-8578</t>
  </si>
  <si>
    <t>Sydney</t>
  </si>
  <si>
    <t>+61 2 9264 2451</t>
  </si>
  <si>
    <t>5-11 Wentworth Avenue</t>
  </si>
  <si>
    <t>Floor #2</t>
  </si>
  <si>
    <t>NSW 2010</t>
  </si>
  <si>
    <t>APAC</t>
  </si>
  <si>
    <t>+44 20 7877 2041</t>
  </si>
  <si>
    <t>25 Old Broad Street</t>
  </si>
  <si>
    <t>Level 7</t>
  </si>
  <si>
    <t>EC2N 1HN</t>
  </si>
  <si>
    <t xml:space="preserve">City </t>
  </si>
  <si>
    <t xml:space="preserve">Full Name </t>
  </si>
  <si>
    <t>Reports to</t>
  </si>
  <si>
    <t>Payments Received</t>
  </si>
  <si>
    <t>Sales Person</t>
  </si>
  <si>
    <t>Sales manager</t>
  </si>
  <si>
    <t>Row Labels</t>
  </si>
  <si>
    <t>Grand Total</t>
  </si>
  <si>
    <t>Sum of amount</t>
  </si>
  <si>
    <t>Amount</t>
  </si>
  <si>
    <t>Sum of Amount</t>
  </si>
  <si>
    <t>Sum of quantityOrdered</t>
  </si>
  <si>
    <t>Quantity</t>
  </si>
  <si>
    <t>Qty</t>
  </si>
  <si>
    <t>City</t>
  </si>
  <si>
    <t xml:space="preserve"> </t>
  </si>
  <si>
    <t>sales officer nd manager ka chart banaya h abhi sir ne nd country nd city ko slicer pr lia h. hw ye hi ki sales officer nd manager ko slicer pr laana ah</t>
  </si>
  <si>
    <t>Average of priceEach</t>
  </si>
  <si>
    <t>Sum of Quantity</t>
  </si>
  <si>
    <t>Average</t>
  </si>
  <si>
    <t>sales_Emp_No.</t>
  </si>
  <si>
    <t>Bondur Loui</t>
  </si>
  <si>
    <t>Bott Larry</t>
  </si>
  <si>
    <t>Castillo Pamela</t>
  </si>
  <si>
    <t>Firrelli Julie</t>
  </si>
  <si>
    <t>Fixter Andy</t>
  </si>
  <si>
    <t>Gerard Martin</t>
  </si>
  <si>
    <t>Hernandez Gerard</t>
  </si>
  <si>
    <t>Jennings Leslie</t>
  </si>
  <si>
    <t>Jones Barry</t>
  </si>
  <si>
    <t>Marsh Peter</t>
  </si>
  <si>
    <t>Nishi Mami</t>
  </si>
  <si>
    <t>Patterson Steve</t>
  </si>
  <si>
    <t>Thompson Leslie</t>
  </si>
  <si>
    <t>Tseng Foon Yue</t>
  </si>
  <si>
    <t>Vanauf George</t>
  </si>
  <si>
    <t>Sum of Qty</t>
  </si>
  <si>
    <t>Bondur Gerard</t>
  </si>
  <si>
    <t>Bow Anthony</t>
  </si>
  <si>
    <t>Patterson Mary</t>
  </si>
  <si>
    <t>Patterson William</t>
  </si>
  <si>
    <t>C_city</t>
  </si>
  <si>
    <t>My First Dashboard where We have sales data</t>
  </si>
  <si>
    <t xml:space="preserve">Amount </t>
  </si>
  <si>
    <t>Sum of Average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</si>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</sst>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b/>
      <sz val="35"/>
      <color rgb="FFFF0000"/>
      <name val="Times New Roman"/>
      <family val="1"/>
    </font>
  </fonts>
  <fills count="7">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14" fontId="0" fillId="0" borderId="0" xfId="0" applyNumberFormat="1"/>
    <xf numFmtId="0" fontId="1" fillId="0" borderId="1" xfId="0" applyFont="1" applyBorder="1" applyAlignment="1">
      <alignment horizontal="center"/>
    </xf>
    <xf numFmtId="0" fontId="0" fillId="0" borderId="1" xfId="0" applyBorder="1" applyAlignment="1">
      <alignment horizontal="center"/>
    </xf>
    <xf numFmtId="0" fontId="0" fillId="0" borderId="0" xfId="0" applyBorder="1"/>
    <xf numFmtId="0" fontId="0" fillId="0" borderId="0" xfId="0" applyBorder="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0" xfId="0" applyFill="1"/>
    <xf numFmtId="0" fontId="0" fillId="3" borderId="0" xfId="0" applyFill="1"/>
    <xf numFmtId="0" fontId="0" fillId="4" borderId="0" xfId="0" applyFill="1"/>
    <xf numFmtId="0" fontId="0" fillId="0" borderId="0" xfId="0" pivotButton="1"/>
    <xf numFmtId="0" fontId="0" fillId="0" borderId="0" xfId="0" applyAlignment="1">
      <alignment horizontal="left"/>
    </xf>
    <xf numFmtId="0" fontId="0" fillId="0" borderId="0" xfId="0" applyNumberFormat="1"/>
    <xf numFmtId="0" fontId="0" fillId="6" borderId="0" xfId="0" applyFill="1"/>
    <xf numFmtId="0" fontId="0" fillId="0" borderId="0" xfId="0" applyAlignment="1">
      <alignment horizontal="center" vertical="center"/>
    </xf>
    <xf numFmtId="0" fontId="2" fillId="5"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Lec_7._Dashboard_&amp;_Pivot(1).xlsx]Dashboard Pivot!Salesman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Salesman</a:t>
            </a:r>
            <a:r>
              <a:rPr lang="en-IN" baseline="0"/>
              <a:t> Sales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Pivot'!$B$3</c:f>
              <c:strCache>
                <c:ptCount val="1"/>
                <c:pt idx="0">
                  <c:v>Sum of Amount</c:v>
                </c:pt>
              </c:strCache>
            </c:strRef>
          </c:tx>
          <c:spPr>
            <a:solidFill>
              <a:schemeClr val="accent1"/>
            </a:solidFill>
            <a:ln>
              <a:noFill/>
            </a:ln>
            <a:effectLst/>
          </c:spPr>
          <c:invertIfNegative val="0"/>
          <c:cat>
            <c:strRef>
              <c:f>'Dashboard Pivot'!$A$4:$A$19</c:f>
              <c:strCache>
                <c:ptCount val="15"/>
                <c:pt idx="0">
                  <c:v>Bondur Loui</c:v>
                </c:pt>
                <c:pt idx="1">
                  <c:v>Bott Larry</c:v>
                </c:pt>
                <c:pt idx="2">
                  <c:v>Castillo Pamela</c:v>
                </c:pt>
                <c:pt idx="3">
                  <c:v>Firrelli Julie</c:v>
                </c:pt>
                <c:pt idx="4">
                  <c:v>Fixter Andy</c:v>
                </c:pt>
                <c:pt idx="5">
                  <c:v>Gerard Martin</c:v>
                </c:pt>
                <c:pt idx="6">
                  <c:v>Hernandez Gerard</c:v>
                </c:pt>
                <c:pt idx="7">
                  <c:v>Jennings Leslie</c:v>
                </c:pt>
                <c:pt idx="8">
                  <c:v>Jones Barry</c:v>
                </c:pt>
                <c:pt idx="9">
                  <c:v>Marsh Peter</c:v>
                </c:pt>
                <c:pt idx="10">
                  <c:v>Nishi Mami</c:v>
                </c:pt>
                <c:pt idx="11">
                  <c:v>Patterson Steve</c:v>
                </c:pt>
                <c:pt idx="12">
                  <c:v>Thompson Leslie</c:v>
                </c:pt>
                <c:pt idx="13">
                  <c:v>Tseng Foon Yue</c:v>
                </c:pt>
                <c:pt idx="14">
                  <c:v>Vanauf George</c:v>
                </c:pt>
              </c:strCache>
            </c:strRef>
          </c:cat>
          <c:val>
            <c:numRef>
              <c:f>'Dashboard Pivot'!$B$4:$B$19</c:f>
              <c:numCache>
                <c:formatCode>General</c:formatCode>
                <c:ptCount val="15"/>
                <c:pt idx="0">
                  <c:v>177960.1</c:v>
                </c:pt>
                <c:pt idx="1">
                  <c:v>237628.71000000002</c:v>
                </c:pt>
                <c:pt idx="2">
                  <c:v>317104.78000000003</c:v>
                </c:pt>
                <c:pt idx="3">
                  <c:v>160851.82999999999</c:v>
                </c:pt>
                <c:pt idx="4">
                  <c:v>226808.02999999997</c:v>
                </c:pt>
                <c:pt idx="5">
                  <c:v>179648.58000000002</c:v>
                </c:pt>
                <c:pt idx="6">
                  <c:v>295246.44</c:v>
                </c:pt>
                <c:pt idx="7">
                  <c:v>413219.85000000003</c:v>
                </c:pt>
                <c:pt idx="8">
                  <c:v>227114.3</c:v>
                </c:pt>
                <c:pt idx="9">
                  <c:v>78141.080000000016</c:v>
                </c:pt>
                <c:pt idx="10">
                  <c:v>267249.39999999991</c:v>
                </c:pt>
                <c:pt idx="11">
                  <c:v>81664.409999999989</c:v>
                </c:pt>
                <c:pt idx="12">
                  <c:v>119461.28</c:v>
                </c:pt>
                <c:pt idx="13">
                  <c:v>221887.03</c:v>
                </c:pt>
                <c:pt idx="14">
                  <c:v>132760.89000000001</c:v>
                </c:pt>
              </c:numCache>
            </c:numRef>
          </c:val>
          <c:extLst>
            <c:ext xmlns:c16="http://schemas.microsoft.com/office/drawing/2014/chart" uri="{C3380CC4-5D6E-409C-BE32-E72D297353CC}">
              <c16:uniqueId val="{00000000-5C40-4D03-9B55-C9B3D9E88912}"/>
            </c:ext>
          </c:extLst>
        </c:ser>
        <c:dLbls>
          <c:showLegendKey val="0"/>
          <c:showVal val="0"/>
          <c:showCatName val="0"/>
          <c:showSerName val="0"/>
          <c:showPercent val="0"/>
          <c:showBubbleSize val="0"/>
        </c:dLbls>
        <c:gapWidth val="219"/>
        <c:overlap val="-27"/>
        <c:axId val="1566141999"/>
        <c:axId val="1566145743"/>
      </c:barChart>
      <c:lineChart>
        <c:grouping val="standard"/>
        <c:varyColors val="0"/>
        <c:ser>
          <c:idx val="1"/>
          <c:order val="1"/>
          <c:tx>
            <c:strRef>
              <c:f>'Dashboard Pivot'!$C$3</c:f>
              <c:strCache>
                <c:ptCount val="1"/>
                <c:pt idx="0">
                  <c:v>Sum of Qty</c:v>
                </c:pt>
              </c:strCache>
            </c:strRef>
          </c:tx>
          <c:spPr>
            <a:ln w="28575" cap="rnd">
              <a:solidFill>
                <a:schemeClr val="accent2"/>
              </a:solidFill>
              <a:round/>
            </a:ln>
            <a:effectLst/>
          </c:spPr>
          <c:marker>
            <c:symbol val="none"/>
          </c:marker>
          <c:cat>
            <c:strRef>
              <c:f>'Dashboard Pivot'!$A$4:$A$19</c:f>
              <c:strCache>
                <c:ptCount val="15"/>
                <c:pt idx="0">
                  <c:v>Bondur Loui</c:v>
                </c:pt>
                <c:pt idx="1">
                  <c:v>Bott Larry</c:v>
                </c:pt>
                <c:pt idx="2">
                  <c:v>Castillo Pamela</c:v>
                </c:pt>
                <c:pt idx="3">
                  <c:v>Firrelli Julie</c:v>
                </c:pt>
                <c:pt idx="4">
                  <c:v>Fixter Andy</c:v>
                </c:pt>
                <c:pt idx="5">
                  <c:v>Gerard Martin</c:v>
                </c:pt>
                <c:pt idx="6">
                  <c:v>Hernandez Gerard</c:v>
                </c:pt>
                <c:pt idx="7">
                  <c:v>Jennings Leslie</c:v>
                </c:pt>
                <c:pt idx="8">
                  <c:v>Jones Barry</c:v>
                </c:pt>
                <c:pt idx="9">
                  <c:v>Marsh Peter</c:v>
                </c:pt>
                <c:pt idx="10">
                  <c:v>Nishi Mami</c:v>
                </c:pt>
                <c:pt idx="11">
                  <c:v>Patterson Steve</c:v>
                </c:pt>
                <c:pt idx="12">
                  <c:v>Thompson Leslie</c:v>
                </c:pt>
                <c:pt idx="13">
                  <c:v>Tseng Foon Yue</c:v>
                </c:pt>
                <c:pt idx="14">
                  <c:v>Vanauf George</c:v>
                </c:pt>
              </c:strCache>
            </c:strRef>
          </c:cat>
          <c:val>
            <c:numRef>
              <c:f>'Dashboard Pivot'!$C$4:$C$19</c:f>
              <c:numCache>
                <c:formatCode>General</c:formatCode>
                <c:ptCount val="15"/>
                <c:pt idx="0">
                  <c:v>1842</c:v>
                </c:pt>
                <c:pt idx="1">
                  <c:v>2704</c:v>
                </c:pt>
                <c:pt idx="2">
                  <c:v>3518</c:v>
                </c:pt>
                <c:pt idx="3">
                  <c:v>1776</c:v>
                </c:pt>
                <c:pt idx="4">
                  <c:v>2514</c:v>
                </c:pt>
                <c:pt idx="5">
                  <c:v>2052</c:v>
                </c:pt>
                <c:pt idx="6">
                  <c:v>3282</c:v>
                </c:pt>
                <c:pt idx="7">
                  <c:v>4699</c:v>
                </c:pt>
                <c:pt idx="8">
                  <c:v>2447</c:v>
                </c:pt>
                <c:pt idx="9">
                  <c:v>1015</c:v>
                </c:pt>
                <c:pt idx="10">
                  <c:v>2851</c:v>
                </c:pt>
                <c:pt idx="11">
                  <c:v>907</c:v>
                </c:pt>
                <c:pt idx="12">
                  <c:v>1452</c:v>
                </c:pt>
                <c:pt idx="13">
                  <c:v>2135</c:v>
                </c:pt>
                <c:pt idx="14">
                  <c:v>1409</c:v>
                </c:pt>
              </c:numCache>
            </c:numRef>
          </c:val>
          <c:smooth val="0"/>
          <c:extLst>
            <c:ext xmlns:c16="http://schemas.microsoft.com/office/drawing/2014/chart" uri="{C3380CC4-5D6E-409C-BE32-E72D297353CC}">
              <c16:uniqueId val="{00000001-5C40-4D03-9B55-C9B3D9E88912}"/>
            </c:ext>
          </c:extLst>
        </c:ser>
        <c:dLbls>
          <c:showLegendKey val="0"/>
          <c:showVal val="0"/>
          <c:showCatName val="0"/>
          <c:showSerName val="0"/>
          <c:showPercent val="0"/>
          <c:showBubbleSize val="0"/>
        </c:dLbls>
        <c:marker val="1"/>
        <c:smooth val="0"/>
        <c:axId val="1566141583"/>
        <c:axId val="1566144911"/>
      </c:lineChart>
      <c:catAx>
        <c:axId val="156614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144911"/>
        <c:crosses val="autoZero"/>
        <c:auto val="1"/>
        <c:lblAlgn val="ctr"/>
        <c:lblOffset val="100"/>
        <c:noMultiLvlLbl val="0"/>
      </c:catAx>
      <c:valAx>
        <c:axId val="156614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141583"/>
        <c:crosses val="autoZero"/>
        <c:crossBetween val="between"/>
      </c:valAx>
      <c:valAx>
        <c:axId val="15661457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141999"/>
        <c:crosses val="max"/>
        <c:crossBetween val="between"/>
      </c:valAx>
      <c:catAx>
        <c:axId val="1566141999"/>
        <c:scaling>
          <c:orientation val="minMax"/>
        </c:scaling>
        <c:delete val="1"/>
        <c:axPos val="b"/>
        <c:numFmt formatCode="General" sourceLinked="1"/>
        <c:majorTickMark val="out"/>
        <c:minorTickMark val="none"/>
        <c:tickLblPos val="nextTo"/>
        <c:crossAx val="15661457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bg1">
          <a:lumMod val="95000"/>
        </a:schemeClr>
      </a:bgClr>
    </a:pattFill>
    <a:ln w="44450" cap="flat" cmpd="thickThin" algn="ctr">
      <a:solidFill>
        <a:schemeClr val="accent5">
          <a:lumMod val="50000"/>
        </a:schemeClr>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Lec_7._Dashboard_&amp;_Pivot(1).xlsx]Dashboard Pivot!Manager</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Manager</a:t>
            </a:r>
            <a:r>
              <a:rPr lang="en-IN" baseline="0"/>
              <a:t> Sales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Pivot'!$F$3</c:f>
              <c:strCache>
                <c:ptCount val="1"/>
                <c:pt idx="0">
                  <c:v>Sum of Amount</c:v>
                </c:pt>
              </c:strCache>
            </c:strRef>
          </c:tx>
          <c:spPr>
            <a:solidFill>
              <a:schemeClr val="accent1"/>
            </a:solidFill>
            <a:ln>
              <a:noFill/>
            </a:ln>
            <a:effectLst/>
          </c:spPr>
          <c:invertIfNegative val="0"/>
          <c:cat>
            <c:strRef>
              <c:f>'Dashboard Pivot'!$E$4:$E$9</c:f>
              <c:strCache>
                <c:ptCount val="5"/>
                <c:pt idx="0">
                  <c:v>Bondur Gerard</c:v>
                </c:pt>
                <c:pt idx="1">
                  <c:v>Bow Anthony</c:v>
                </c:pt>
                <c:pt idx="2">
                  <c:v>Patterson Mary</c:v>
                </c:pt>
                <c:pt idx="3">
                  <c:v>Patterson William</c:v>
                </c:pt>
                <c:pt idx="4">
                  <c:v>#N/A</c:v>
                </c:pt>
              </c:strCache>
            </c:strRef>
          </c:cat>
          <c:val>
            <c:numRef>
              <c:f>'Dashboard Pivot'!$F$4:$F$9</c:f>
              <c:numCache>
                <c:formatCode>General</c:formatCode>
                <c:ptCount val="5"/>
                <c:pt idx="0">
                  <c:v>1434702.91</c:v>
                </c:pt>
                <c:pt idx="1">
                  <c:v>1129845.29</c:v>
                </c:pt>
                <c:pt idx="2">
                  <c:v>267249.39999999991</c:v>
                </c:pt>
                <c:pt idx="3">
                  <c:v>304949.11</c:v>
                </c:pt>
                <c:pt idx="4">
                  <c:v>0</c:v>
                </c:pt>
              </c:numCache>
            </c:numRef>
          </c:val>
          <c:extLst>
            <c:ext xmlns:c16="http://schemas.microsoft.com/office/drawing/2014/chart" uri="{C3380CC4-5D6E-409C-BE32-E72D297353CC}">
              <c16:uniqueId val="{00000000-5720-455B-B0A4-4E44517D4409}"/>
            </c:ext>
          </c:extLst>
        </c:ser>
        <c:dLbls>
          <c:showLegendKey val="0"/>
          <c:showVal val="0"/>
          <c:showCatName val="0"/>
          <c:showSerName val="0"/>
          <c:showPercent val="0"/>
          <c:showBubbleSize val="0"/>
        </c:dLbls>
        <c:gapWidth val="219"/>
        <c:overlap val="-27"/>
        <c:axId val="1575833359"/>
        <c:axId val="1575836687"/>
      </c:barChart>
      <c:lineChart>
        <c:grouping val="standard"/>
        <c:varyColors val="0"/>
        <c:ser>
          <c:idx val="1"/>
          <c:order val="1"/>
          <c:tx>
            <c:strRef>
              <c:f>'Dashboard Pivot'!$G$3</c:f>
              <c:strCache>
                <c:ptCount val="1"/>
                <c:pt idx="0">
                  <c:v>Sum of Qty</c:v>
                </c:pt>
              </c:strCache>
            </c:strRef>
          </c:tx>
          <c:spPr>
            <a:ln w="28575" cap="rnd">
              <a:solidFill>
                <a:schemeClr val="accent2"/>
              </a:solidFill>
              <a:round/>
            </a:ln>
            <a:effectLst/>
          </c:spPr>
          <c:marker>
            <c:symbol val="none"/>
          </c:marker>
          <c:cat>
            <c:strRef>
              <c:f>'Dashboard Pivot'!$E$4:$E$9</c:f>
              <c:strCache>
                <c:ptCount val="5"/>
                <c:pt idx="0">
                  <c:v>Bondur Gerard</c:v>
                </c:pt>
                <c:pt idx="1">
                  <c:v>Bow Anthony</c:v>
                </c:pt>
                <c:pt idx="2">
                  <c:v>Patterson Mary</c:v>
                </c:pt>
                <c:pt idx="3">
                  <c:v>Patterson William</c:v>
                </c:pt>
                <c:pt idx="4">
                  <c:v>#N/A</c:v>
                </c:pt>
              </c:strCache>
            </c:strRef>
          </c:cat>
          <c:val>
            <c:numRef>
              <c:f>'Dashboard Pivot'!$G$4:$G$9</c:f>
              <c:numCache>
                <c:formatCode>General</c:formatCode>
                <c:ptCount val="5"/>
                <c:pt idx="0">
                  <c:v>15845</c:v>
                </c:pt>
                <c:pt idx="1">
                  <c:v>12378</c:v>
                </c:pt>
                <c:pt idx="2">
                  <c:v>2851</c:v>
                </c:pt>
                <c:pt idx="3">
                  <c:v>3529</c:v>
                </c:pt>
                <c:pt idx="4">
                  <c:v>0</c:v>
                </c:pt>
              </c:numCache>
            </c:numRef>
          </c:val>
          <c:smooth val="0"/>
          <c:extLst>
            <c:ext xmlns:c16="http://schemas.microsoft.com/office/drawing/2014/chart" uri="{C3380CC4-5D6E-409C-BE32-E72D297353CC}">
              <c16:uniqueId val="{00000001-5720-455B-B0A4-4E44517D4409}"/>
            </c:ext>
          </c:extLst>
        </c:ser>
        <c:dLbls>
          <c:showLegendKey val="0"/>
          <c:showVal val="0"/>
          <c:showCatName val="0"/>
          <c:showSerName val="0"/>
          <c:showPercent val="0"/>
          <c:showBubbleSize val="0"/>
        </c:dLbls>
        <c:marker val="1"/>
        <c:smooth val="0"/>
        <c:axId val="1575833775"/>
        <c:axId val="1575836271"/>
      </c:lineChart>
      <c:catAx>
        <c:axId val="157583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836271"/>
        <c:crosses val="autoZero"/>
        <c:auto val="1"/>
        <c:lblAlgn val="ctr"/>
        <c:lblOffset val="100"/>
        <c:noMultiLvlLbl val="0"/>
      </c:catAx>
      <c:valAx>
        <c:axId val="157583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833775"/>
        <c:crosses val="autoZero"/>
        <c:crossBetween val="between"/>
      </c:valAx>
      <c:valAx>
        <c:axId val="157583668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833359"/>
        <c:crosses val="max"/>
        <c:crossBetween val="between"/>
      </c:valAx>
      <c:catAx>
        <c:axId val="1575833359"/>
        <c:scaling>
          <c:orientation val="minMax"/>
        </c:scaling>
        <c:delete val="1"/>
        <c:axPos val="b"/>
        <c:numFmt formatCode="General" sourceLinked="1"/>
        <c:majorTickMark val="out"/>
        <c:minorTickMark val="none"/>
        <c:tickLblPos val="nextTo"/>
        <c:crossAx val="15758366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bg1">
          <a:lumMod val="95000"/>
        </a:schemeClr>
      </a:bgClr>
    </a:pattFill>
    <a:ln w="44450" cap="flat" cmpd="thickThin" algn="ctr">
      <a:solidFill>
        <a:schemeClr val="accent5">
          <a:lumMod val="50000"/>
        </a:schemeClr>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Lec_7._Dashboard_&amp;_Pivot(1).xlsx]Dashboard Pivot!Country-Wise Sales</c:name>
    <c:fmtId val="18"/>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marker>
          <c:symbol val="none"/>
        </c:marker>
        <c:dLbl>
          <c:idx val="0"/>
          <c:spPr>
            <a:noFill/>
            <a:ln>
              <a:gradFill>
                <a:gsLst>
                  <a:gs pos="0">
                    <a:schemeClr val="accent4">
                      <a:lumMod val="40000"/>
                      <a:lumOff val="60000"/>
                    </a:schemeClr>
                  </a:gs>
                  <a:gs pos="36000">
                    <a:srgbClr val="FFC000"/>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dLbl>
          <c:idx val="0"/>
          <c:spPr>
            <a:noFill/>
            <a:ln>
              <a:gradFill>
                <a:gsLst>
                  <a:gs pos="0">
                    <a:schemeClr val="accent4">
                      <a:lumMod val="40000"/>
                      <a:lumOff val="60000"/>
                    </a:schemeClr>
                  </a:gs>
                  <a:gs pos="36000">
                    <a:srgbClr val="FFC000"/>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836149356332379E-2"/>
          <c:y val="6.661060062888359E-2"/>
          <c:w val="0.7583505701870793"/>
          <c:h val="0.69631980811684624"/>
        </c:manualLayout>
      </c:layout>
      <c:pie3DChart>
        <c:varyColors val="1"/>
        <c:ser>
          <c:idx val="0"/>
          <c:order val="0"/>
          <c:tx>
            <c:strRef>
              <c:f>'Dashboard Pivot'!$F$12</c:f>
              <c:strCache>
                <c:ptCount val="1"/>
                <c:pt idx="0">
                  <c:v>Total</c:v>
                </c:pt>
              </c:strCache>
            </c:strRef>
          </c:tx>
          <c:explosion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6AF-4CE9-8B0F-826DD9AE0D6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6AF-4CE9-8B0F-826DD9AE0D6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6AF-4CE9-8B0F-826DD9AE0D6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6AF-4CE9-8B0F-826DD9AE0D6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6AF-4CE9-8B0F-826DD9AE0D6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6AF-4CE9-8B0F-826DD9AE0D6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6AF-4CE9-8B0F-826DD9AE0D6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6AF-4CE9-8B0F-826DD9AE0D6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6AF-4CE9-8B0F-826DD9AE0D6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C6AF-4CE9-8B0F-826DD9AE0D6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C6AF-4CE9-8B0F-826DD9AE0D6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C6AF-4CE9-8B0F-826DD9AE0D63}"/>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C6AF-4CE9-8B0F-826DD9AE0D63}"/>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C6AF-4CE9-8B0F-826DD9AE0D63}"/>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C6AF-4CE9-8B0F-826DD9AE0D63}"/>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C6AF-4CE9-8B0F-826DD9AE0D63}"/>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C6AF-4CE9-8B0F-826DD9AE0D63}"/>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C6AF-4CE9-8B0F-826DD9AE0D63}"/>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C6AF-4CE9-8B0F-826DD9AE0D63}"/>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C6AF-4CE9-8B0F-826DD9AE0D63}"/>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C6AF-4CE9-8B0F-826DD9AE0D63}"/>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C6AF-4CE9-8B0F-826DD9AE0D63}"/>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C6AF-4CE9-8B0F-826DD9AE0D63}"/>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C6AF-4CE9-8B0F-826DD9AE0D63}"/>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C6AF-4CE9-8B0F-826DD9AE0D63}"/>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C6AF-4CE9-8B0F-826DD9AE0D63}"/>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C6AF-4CE9-8B0F-826DD9AE0D63}"/>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C6AF-4CE9-8B0F-826DD9AE0D63}"/>
              </c:ext>
            </c:extLst>
          </c:dPt>
          <c:dLbls>
            <c:dLbl>
              <c:idx val="16"/>
              <c:delete val="1"/>
              <c:extLst>
                <c:ext xmlns:c15="http://schemas.microsoft.com/office/drawing/2012/chart" uri="{CE6537A1-D6FC-4f65-9D91-7224C49458BB}"/>
                <c:ext xmlns:c16="http://schemas.microsoft.com/office/drawing/2014/chart" uri="{C3380CC4-5D6E-409C-BE32-E72D297353CC}">
                  <c16:uniqueId val="{00000021-C6AF-4CE9-8B0F-826DD9AE0D63}"/>
                </c:ext>
              </c:extLst>
            </c:dLbl>
            <c:spPr>
              <a:noFill/>
              <a:ln>
                <a:gradFill>
                  <a:gsLst>
                    <a:gs pos="0">
                      <a:schemeClr val="accent4">
                        <a:lumMod val="40000"/>
                        <a:lumOff val="60000"/>
                      </a:schemeClr>
                    </a:gs>
                    <a:gs pos="36000">
                      <a:srgbClr val="FFC000"/>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Pivot'!$E$13:$E$41</c:f>
              <c:strCache>
                <c:ptCount val="28"/>
                <c:pt idx="0">
                  <c:v>Australia</c:v>
                </c:pt>
                <c:pt idx="1">
                  <c:v>Austria</c:v>
                </c:pt>
                <c:pt idx="2">
                  <c:v>Belgium</c:v>
                </c:pt>
                <c:pt idx="3">
                  <c:v>Canada</c:v>
                </c:pt>
                <c:pt idx="4">
                  <c:v>Denmark</c:v>
                </c:pt>
                <c:pt idx="5">
                  <c:v>Finland</c:v>
                </c:pt>
                <c:pt idx="6">
                  <c:v>France</c:v>
                </c:pt>
                <c:pt idx="7">
                  <c:v>Germany</c:v>
                </c:pt>
                <c:pt idx="8">
                  <c:v>Hong Kong</c:v>
                </c:pt>
                <c:pt idx="9">
                  <c:v>Ireland</c:v>
                </c:pt>
                <c:pt idx="10">
                  <c:v>Israel</c:v>
                </c:pt>
                <c:pt idx="11">
                  <c:v>Italy</c:v>
                </c:pt>
                <c:pt idx="12">
                  <c:v>Japan</c:v>
                </c:pt>
                <c:pt idx="13">
                  <c:v>Netherlands</c:v>
                </c:pt>
                <c:pt idx="14">
                  <c:v>New Zealand</c:v>
                </c:pt>
                <c:pt idx="15">
                  <c:v>Norway</c:v>
                </c:pt>
                <c:pt idx="16">
                  <c:v>Norway  </c:v>
                </c:pt>
                <c:pt idx="17">
                  <c:v>Philippines</c:v>
                </c:pt>
                <c:pt idx="18">
                  <c:v>Poland</c:v>
                </c:pt>
                <c:pt idx="19">
                  <c:v>Portugal</c:v>
                </c:pt>
                <c:pt idx="20">
                  <c:v>Russia</c:v>
                </c:pt>
                <c:pt idx="21">
                  <c:v>Singapore</c:v>
                </c:pt>
                <c:pt idx="22">
                  <c:v>South Africa</c:v>
                </c:pt>
                <c:pt idx="23">
                  <c:v>Spain</c:v>
                </c:pt>
                <c:pt idx="24">
                  <c:v>Sweden</c:v>
                </c:pt>
                <c:pt idx="25">
                  <c:v>Switzerland</c:v>
                </c:pt>
                <c:pt idx="26">
                  <c:v>UK</c:v>
                </c:pt>
                <c:pt idx="27">
                  <c:v>USA</c:v>
                </c:pt>
              </c:strCache>
            </c:strRef>
          </c:cat>
          <c:val>
            <c:numRef>
              <c:f>'Dashboard Pivot'!$F$13:$F$41</c:f>
              <c:numCache>
                <c:formatCode>General</c:formatCode>
                <c:ptCount val="28"/>
                <c:pt idx="0">
                  <c:v>226808.02999999997</c:v>
                </c:pt>
                <c:pt idx="1">
                  <c:v>78079.199999999997</c:v>
                </c:pt>
                <c:pt idx="2">
                  <c:v>2755.7599999999998</c:v>
                </c:pt>
                <c:pt idx="3">
                  <c:v>16909.84</c:v>
                </c:pt>
                <c:pt idx="4">
                  <c:v>90123.67</c:v>
                </c:pt>
                <c:pt idx="5">
                  <c:v>100042.38</c:v>
                </c:pt>
                <c:pt idx="6">
                  <c:v>283366.39</c:v>
                </c:pt>
                <c:pt idx="7">
                  <c:v>38537.480000000003</c:v>
                </c:pt>
                <c:pt idx="8">
                  <c:v>45480.789999999994</c:v>
                </c:pt>
                <c:pt idx="9">
                  <c:v>0</c:v>
                </c:pt>
                <c:pt idx="10">
                  <c:v>0</c:v>
                </c:pt>
                <c:pt idx="11">
                  <c:v>146146.15000000002</c:v>
                </c:pt>
                <c:pt idx="12">
                  <c:v>0</c:v>
                </c:pt>
                <c:pt idx="13">
                  <c:v>0</c:v>
                </c:pt>
                <c:pt idx="14">
                  <c:v>78141.080000000016</c:v>
                </c:pt>
                <c:pt idx="15">
                  <c:v>51710.33</c:v>
                </c:pt>
                <c:pt idx="16">
                  <c:v>85024.459999999992</c:v>
                </c:pt>
                <c:pt idx="17">
                  <c:v>71645.459999999992</c:v>
                </c:pt>
                <c:pt idx="18">
                  <c:v>0</c:v>
                </c:pt>
                <c:pt idx="19">
                  <c:v>0</c:v>
                </c:pt>
                <c:pt idx="20">
                  <c:v>0</c:v>
                </c:pt>
                <c:pt idx="21">
                  <c:v>150123.14999999997</c:v>
                </c:pt>
                <c:pt idx="22">
                  <c:v>0</c:v>
                </c:pt>
                <c:pt idx="23">
                  <c:v>369488.73</c:v>
                </c:pt>
                <c:pt idx="24">
                  <c:v>51842.030000000006</c:v>
                </c:pt>
                <c:pt idx="25">
                  <c:v>0</c:v>
                </c:pt>
                <c:pt idx="26">
                  <c:v>137586.33000000002</c:v>
                </c:pt>
                <c:pt idx="27">
                  <c:v>1112935.4500000002</c:v>
                </c:pt>
              </c:numCache>
            </c:numRef>
          </c:val>
          <c:extLst>
            <c:ext xmlns:c16="http://schemas.microsoft.com/office/drawing/2014/chart" uri="{C3380CC4-5D6E-409C-BE32-E72D297353CC}">
              <c16:uniqueId val="{00000038-C6AF-4CE9-8B0F-826DD9AE0D63}"/>
            </c:ext>
          </c:extLst>
        </c:ser>
        <c:dLbls>
          <c:showLegendKey val="0"/>
          <c:showVal val="0"/>
          <c:showCatName val="0"/>
          <c:showSerName val="0"/>
          <c:showPercent val="0"/>
          <c:showBubbleSize val="0"/>
          <c:showLeaderLines val="1"/>
        </c:dLbls>
      </c:pie3DChart>
      <c:spPr>
        <a:pattFill prst="pct5">
          <a:fgClr>
            <a:schemeClr val="accent1"/>
          </a:fgClr>
          <a:bgClr>
            <a:schemeClr val="bg1">
              <a:lumMod val="95000"/>
            </a:schemeClr>
          </a:bgClr>
        </a:pattFill>
        <a:ln w="15875" cmpd="dbl">
          <a:noFill/>
          <a:prstDash val="sysDot"/>
        </a:ln>
        <a:effectLst/>
      </c:spPr>
    </c:plotArea>
    <c:legend>
      <c:legendPos val="r"/>
      <c:layout>
        <c:manualLayout>
          <c:xMode val="edge"/>
          <c:yMode val="edge"/>
          <c:x val="1.3925853018372753E-2"/>
          <c:y val="0.7713291046952464"/>
          <c:w val="0.9694074803149606"/>
          <c:h val="0.225256270049577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bg1">
          <a:lumMod val="95000"/>
        </a:schemeClr>
      </a:bgClr>
    </a:pattFill>
    <a:ln w="44450" cap="flat" cmpd="thickThin" algn="ctr">
      <a:solidFill>
        <a:schemeClr val="accent5">
          <a:lumMod val="50000"/>
        </a:schemeClr>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Lec_7._Dashboard_&amp;_Pivot(1).xlsx]Dashboard Pivot!Top 10 Customers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Customers By Sales </a:t>
            </a:r>
          </a:p>
        </c:rich>
      </c:tx>
      <c:layout>
        <c:manualLayout>
          <c:xMode val="edge"/>
          <c:yMode val="edge"/>
          <c:x val="0.29149999999999998"/>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a:solidFill>
              <a:schemeClr val="tx1">
                <a:lumMod val="75000"/>
                <a:lumOff val="25000"/>
              </a:schemeClr>
            </a:solidFill>
          </a:ln>
          <a:effectLst>
            <a:outerShdw blurRad="50800" dist="38100" dir="18900000" algn="bl" rotWithShape="0">
              <a:prstClr val="black">
                <a:alpha val="57000"/>
              </a:prstClr>
            </a:outerShdw>
          </a:effectLst>
          <a:scene3d>
            <a:camera prst="orthographicFront"/>
            <a:lightRig rig="threePt" dir="t"/>
          </a:scene3d>
          <a:sp3d contourW="15875" prstMaterial="softEdge">
            <a:contourClr>
              <a:schemeClr val="tx1">
                <a:lumMod val="75000"/>
                <a:lumOff val="2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a:solidFill>
              <a:schemeClr val="tx1">
                <a:lumMod val="75000"/>
                <a:lumOff val="25000"/>
              </a:schemeClr>
            </a:solidFill>
          </a:ln>
          <a:effectLst>
            <a:outerShdw blurRad="50800" dist="38100" dir="18900000" algn="bl" rotWithShape="0">
              <a:prstClr val="black">
                <a:alpha val="57000"/>
              </a:prstClr>
            </a:outerShdw>
          </a:effectLst>
          <a:scene3d>
            <a:camera prst="orthographicFront"/>
            <a:lightRig rig="threePt" dir="t"/>
          </a:scene3d>
          <a:sp3d contourW="15875" prstMaterial="softEdge">
            <a:contourClr>
              <a:schemeClr val="tx1">
                <a:lumMod val="75000"/>
                <a:lumOff val="25000"/>
              </a:schemeClr>
            </a:contourClr>
          </a:sp3d>
        </c:spPr>
      </c:pivotFmt>
      <c:pivotFmt>
        <c:idx val="4"/>
        <c:spPr>
          <a:solidFill>
            <a:schemeClr val="accent1"/>
          </a:solidFill>
          <a:ln w="15875">
            <a:solidFill>
              <a:schemeClr val="tx1">
                <a:lumMod val="75000"/>
                <a:lumOff val="25000"/>
              </a:schemeClr>
            </a:solidFill>
          </a:ln>
          <a:effectLst>
            <a:outerShdw blurRad="50800" dist="38100" dir="18900000" algn="bl" rotWithShape="0">
              <a:prstClr val="black">
                <a:alpha val="57000"/>
              </a:prstClr>
            </a:outerShdw>
          </a:effectLst>
          <a:scene3d>
            <a:camera prst="orthographicFront"/>
            <a:lightRig rig="threePt" dir="t"/>
          </a:scene3d>
          <a:sp3d contourW="15875" prstMaterial="softEdge">
            <a:contourClr>
              <a:schemeClr val="tx1">
                <a:lumMod val="75000"/>
                <a:lumOff val="25000"/>
              </a:schemeClr>
            </a:contourClr>
          </a:sp3d>
        </c:spPr>
      </c:pivotFmt>
      <c:pivotFmt>
        <c:idx val="5"/>
        <c:spPr>
          <a:solidFill>
            <a:schemeClr val="accent1"/>
          </a:solidFill>
          <a:ln w="15875">
            <a:solidFill>
              <a:schemeClr val="tx1">
                <a:lumMod val="75000"/>
                <a:lumOff val="25000"/>
              </a:schemeClr>
            </a:solidFill>
          </a:ln>
          <a:effectLst>
            <a:outerShdw blurRad="50800" dist="38100" dir="18900000" algn="bl" rotWithShape="0">
              <a:prstClr val="black">
                <a:alpha val="57000"/>
              </a:prstClr>
            </a:outerShdw>
          </a:effectLst>
          <a:scene3d>
            <a:camera prst="orthographicFront"/>
            <a:lightRig rig="threePt" dir="t"/>
          </a:scene3d>
          <a:sp3d contourW="15875" prstMaterial="softEdge">
            <a:contourClr>
              <a:schemeClr val="tx1">
                <a:lumMod val="75000"/>
                <a:lumOff val="25000"/>
              </a:schemeClr>
            </a:contourClr>
          </a:sp3d>
        </c:spPr>
      </c:pivotFmt>
      <c:pivotFmt>
        <c:idx val="6"/>
        <c:spPr>
          <a:solidFill>
            <a:schemeClr val="accent1"/>
          </a:solidFill>
          <a:ln w="15875">
            <a:solidFill>
              <a:schemeClr val="tx1">
                <a:lumMod val="75000"/>
                <a:lumOff val="25000"/>
              </a:schemeClr>
            </a:solidFill>
          </a:ln>
          <a:effectLst>
            <a:outerShdw blurRad="50800" dist="38100" dir="18900000" algn="bl" rotWithShape="0">
              <a:prstClr val="black">
                <a:alpha val="57000"/>
              </a:prstClr>
            </a:outerShdw>
          </a:effectLst>
          <a:scene3d>
            <a:camera prst="orthographicFront"/>
            <a:lightRig rig="threePt" dir="t"/>
          </a:scene3d>
          <a:sp3d contourW="15875" prstMaterial="softEdge">
            <a:contourClr>
              <a:schemeClr val="tx1">
                <a:lumMod val="75000"/>
                <a:lumOff val="25000"/>
              </a:schemeClr>
            </a:contourClr>
          </a:sp3d>
        </c:spPr>
      </c:pivotFmt>
      <c:pivotFmt>
        <c:idx val="7"/>
        <c:spPr>
          <a:solidFill>
            <a:schemeClr val="accent1"/>
          </a:solidFill>
          <a:ln w="15875">
            <a:solidFill>
              <a:schemeClr val="tx1">
                <a:lumMod val="75000"/>
                <a:lumOff val="25000"/>
              </a:schemeClr>
            </a:solidFill>
          </a:ln>
          <a:effectLst>
            <a:outerShdw blurRad="50800" dist="38100" dir="18900000" algn="bl" rotWithShape="0">
              <a:prstClr val="black">
                <a:alpha val="57000"/>
              </a:prstClr>
            </a:outerShdw>
          </a:effectLst>
          <a:scene3d>
            <a:camera prst="orthographicFront"/>
            <a:lightRig rig="threePt" dir="t"/>
          </a:scene3d>
          <a:sp3d contourW="15875" prstMaterial="softEdge">
            <a:contourClr>
              <a:schemeClr val="tx1">
                <a:lumMod val="75000"/>
                <a:lumOff val="25000"/>
              </a:schemeClr>
            </a:contourClr>
          </a:sp3d>
        </c:spPr>
      </c:pivotFmt>
      <c:pivotFmt>
        <c:idx val="8"/>
        <c:spPr>
          <a:solidFill>
            <a:schemeClr val="accent1"/>
          </a:solidFill>
          <a:ln w="15875">
            <a:solidFill>
              <a:schemeClr val="tx1">
                <a:lumMod val="75000"/>
                <a:lumOff val="25000"/>
              </a:schemeClr>
            </a:solidFill>
          </a:ln>
          <a:effectLst>
            <a:outerShdw blurRad="50800" dist="38100" dir="18900000" algn="bl" rotWithShape="0">
              <a:prstClr val="black">
                <a:alpha val="57000"/>
              </a:prstClr>
            </a:outerShdw>
          </a:effectLst>
          <a:scene3d>
            <a:camera prst="orthographicFront"/>
            <a:lightRig rig="threePt" dir="t"/>
          </a:scene3d>
          <a:sp3d contourW="15875" prstMaterial="softEdge">
            <a:contourClr>
              <a:schemeClr val="tx1">
                <a:lumMod val="75000"/>
                <a:lumOff val="25000"/>
              </a:schemeClr>
            </a:contourClr>
          </a:sp3d>
        </c:spPr>
      </c:pivotFmt>
      <c:pivotFmt>
        <c:idx val="9"/>
        <c:spPr>
          <a:solidFill>
            <a:schemeClr val="accent1"/>
          </a:solidFill>
          <a:ln w="15875">
            <a:solidFill>
              <a:schemeClr val="tx1">
                <a:lumMod val="75000"/>
                <a:lumOff val="25000"/>
              </a:schemeClr>
            </a:solidFill>
          </a:ln>
          <a:effectLst>
            <a:outerShdw blurRad="50800" dist="38100" dir="18900000" algn="bl" rotWithShape="0">
              <a:prstClr val="black">
                <a:alpha val="57000"/>
              </a:prstClr>
            </a:outerShdw>
          </a:effectLst>
          <a:scene3d>
            <a:camera prst="orthographicFront"/>
            <a:lightRig rig="threePt" dir="t"/>
          </a:scene3d>
          <a:sp3d contourW="15875" prstMaterial="softEdge">
            <a:contourClr>
              <a:schemeClr val="tx1">
                <a:lumMod val="75000"/>
                <a:lumOff val="25000"/>
              </a:schemeClr>
            </a:contourClr>
          </a:sp3d>
        </c:spPr>
      </c:pivotFmt>
      <c:pivotFmt>
        <c:idx val="10"/>
        <c:spPr>
          <a:solidFill>
            <a:schemeClr val="accent1"/>
          </a:solidFill>
          <a:ln w="15875">
            <a:solidFill>
              <a:schemeClr val="tx1">
                <a:lumMod val="75000"/>
                <a:lumOff val="25000"/>
              </a:schemeClr>
            </a:solidFill>
          </a:ln>
          <a:effectLst>
            <a:outerShdw blurRad="50800" dist="38100" dir="18900000" algn="bl" rotWithShape="0">
              <a:prstClr val="black">
                <a:alpha val="57000"/>
              </a:prstClr>
            </a:outerShdw>
          </a:effectLst>
          <a:scene3d>
            <a:camera prst="orthographicFront"/>
            <a:lightRig rig="threePt" dir="t"/>
          </a:scene3d>
          <a:sp3d contourW="15875" prstMaterial="softEdge">
            <a:contourClr>
              <a:schemeClr val="tx1">
                <a:lumMod val="75000"/>
                <a:lumOff val="25000"/>
              </a:schemeClr>
            </a:contourClr>
          </a:sp3d>
        </c:spPr>
      </c:pivotFmt>
      <c:pivotFmt>
        <c:idx val="11"/>
        <c:spPr>
          <a:solidFill>
            <a:schemeClr val="accent1"/>
          </a:solidFill>
          <a:ln w="15875">
            <a:solidFill>
              <a:schemeClr val="tx1">
                <a:lumMod val="75000"/>
                <a:lumOff val="25000"/>
              </a:schemeClr>
            </a:solidFill>
          </a:ln>
          <a:effectLst>
            <a:outerShdw blurRad="50800" dist="38100" dir="18900000" algn="bl" rotWithShape="0">
              <a:prstClr val="black">
                <a:alpha val="57000"/>
              </a:prstClr>
            </a:outerShdw>
          </a:effectLst>
          <a:scene3d>
            <a:camera prst="orthographicFront"/>
            <a:lightRig rig="threePt" dir="t"/>
          </a:scene3d>
          <a:sp3d contourW="15875" prstMaterial="softEdge">
            <a:contourClr>
              <a:schemeClr val="tx1">
                <a:lumMod val="75000"/>
                <a:lumOff val="25000"/>
              </a:schemeClr>
            </a:contourClr>
          </a:sp3d>
        </c:spPr>
      </c:pivotFmt>
      <c:pivotFmt>
        <c:idx val="12"/>
        <c:spPr>
          <a:solidFill>
            <a:schemeClr val="accent1"/>
          </a:solidFill>
          <a:ln w="15875">
            <a:solidFill>
              <a:schemeClr val="tx1">
                <a:lumMod val="75000"/>
                <a:lumOff val="25000"/>
              </a:schemeClr>
            </a:solidFill>
          </a:ln>
          <a:effectLst>
            <a:outerShdw blurRad="50800" dist="38100" dir="18900000" algn="bl" rotWithShape="0">
              <a:prstClr val="black">
                <a:alpha val="57000"/>
              </a:prstClr>
            </a:outerShdw>
          </a:effectLst>
          <a:scene3d>
            <a:camera prst="orthographicFront"/>
            <a:lightRig rig="threePt" dir="t"/>
          </a:scene3d>
          <a:sp3d contourW="15875" prstMaterial="softEdge">
            <a:contourClr>
              <a:schemeClr val="tx1">
                <a:lumMod val="75000"/>
                <a:lumOff val="25000"/>
              </a:schemeClr>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50457130358705"/>
          <c:y val="0.20309966462525517"/>
          <c:w val="0.84439873140857391"/>
          <c:h val="0.37389690871974335"/>
        </c:manualLayout>
      </c:layout>
      <c:bar3DChart>
        <c:barDir val="col"/>
        <c:grouping val="clustered"/>
        <c:varyColors val="1"/>
        <c:ser>
          <c:idx val="0"/>
          <c:order val="0"/>
          <c:tx>
            <c:strRef>
              <c:f>'Dashboard Pivot'!$J$3</c:f>
              <c:strCache>
                <c:ptCount val="1"/>
                <c:pt idx="0">
                  <c:v>Total</c:v>
                </c:pt>
              </c:strCache>
            </c:strRef>
          </c:tx>
          <c:spPr>
            <a:ln w="15875">
              <a:solidFill>
                <a:schemeClr val="tx1">
                  <a:lumMod val="75000"/>
                  <a:lumOff val="25000"/>
                </a:schemeClr>
              </a:solidFill>
            </a:ln>
            <a:effectLst>
              <a:outerShdw blurRad="50800" dist="38100" dir="18900000" algn="bl" rotWithShape="0">
                <a:prstClr val="black">
                  <a:alpha val="57000"/>
                </a:prstClr>
              </a:outerShdw>
            </a:effectLst>
            <a:scene3d>
              <a:camera prst="orthographicFront"/>
              <a:lightRig rig="threePt" dir="t"/>
            </a:scene3d>
            <a:sp3d prstMaterial="softEdge">
              <a:contourClr>
                <a:srgbClr val="000000"/>
              </a:contourClr>
            </a:sp3d>
          </c:spPr>
          <c:invertIfNegative val="0"/>
          <c:dPt>
            <c:idx val="0"/>
            <c:invertIfNegative val="0"/>
            <c:bubble3D val="0"/>
            <c:spPr>
              <a:solidFill>
                <a:schemeClr val="accent1"/>
              </a:solidFill>
              <a:ln w="15875">
                <a:solidFill>
                  <a:schemeClr val="tx1">
                    <a:lumMod val="75000"/>
                    <a:lumOff val="25000"/>
                  </a:schemeClr>
                </a:solidFill>
              </a:ln>
              <a:effectLst>
                <a:outerShdw blurRad="50800" dist="38100" dir="18900000" algn="bl" rotWithShape="0">
                  <a:prstClr val="black">
                    <a:alpha val="57000"/>
                  </a:prstClr>
                </a:outerShdw>
              </a:effectLst>
              <a:scene3d>
                <a:camera prst="orthographicFront"/>
                <a:lightRig rig="threePt" dir="t"/>
              </a:scene3d>
              <a:sp3d contourW="15875" prstMaterial="softEdge">
                <a:contourClr>
                  <a:schemeClr val="tx1">
                    <a:lumMod val="75000"/>
                    <a:lumOff val="25000"/>
                  </a:schemeClr>
                </a:contourClr>
              </a:sp3d>
            </c:spPr>
            <c:extLst>
              <c:ext xmlns:c16="http://schemas.microsoft.com/office/drawing/2014/chart" uri="{C3380CC4-5D6E-409C-BE32-E72D297353CC}">
                <c16:uniqueId val="{00000001-612A-4104-847E-531FFD8039C4}"/>
              </c:ext>
            </c:extLst>
          </c:dPt>
          <c:dPt>
            <c:idx val="1"/>
            <c:invertIfNegative val="0"/>
            <c:bubble3D val="0"/>
            <c:spPr>
              <a:solidFill>
                <a:schemeClr val="accent2"/>
              </a:solidFill>
              <a:ln w="15875">
                <a:solidFill>
                  <a:schemeClr val="tx1">
                    <a:lumMod val="75000"/>
                    <a:lumOff val="25000"/>
                  </a:schemeClr>
                </a:solidFill>
              </a:ln>
              <a:effectLst>
                <a:outerShdw blurRad="50800" dist="38100" dir="18900000" algn="bl" rotWithShape="0">
                  <a:prstClr val="black">
                    <a:alpha val="57000"/>
                  </a:prstClr>
                </a:outerShdw>
              </a:effectLst>
              <a:scene3d>
                <a:camera prst="orthographicFront"/>
                <a:lightRig rig="threePt" dir="t"/>
              </a:scene3d>
              <a:sp3d contourW="15875" prstMaterial="softEdge">
                <a:contourClr>
                  <a:schemeClr val="tx1">
                    <a:lumMod val="75000"/>
                    <a:lumOff val="25000"/>
                  </a:schemeClr>
                </a:contourClr>
              </a:sp3d>
            </c:spPr>
            <c:extLst>
              <c:ext xmlns:c16="http://schemas.microsoft.com/office/drawing/2014/chart" uri="{C3380CC4-5D6E-409C-BE32-E72D297353CC}">
                <c16:uniqueId val="{00000003-612A-4104-847E-531FFD8039C4}"/>
              </c:ext>
            </c:extLst>
          </c:dPt>
          <c:dPt>
            <c:idx val="2"/>
            <c:invertIfNegative val="0"/>
            <c:bubble3D val="0"/>
            <c:spPr>
              <a:solidFill>
                <a:schemeClr val="accent3"/>
              </a:solidFill>
              <a:ln w="15875">
                <a:solidFill>
                  <a:schemeClr val="tx1">
                    <a:lumMod val="75000"/>
                    <a:lumOff val="25000"/>
                  </a:schemeClr>
                </a:solidFill>
              </a:ln>
              <a:effectLst>
                <a:outerShdw blurRad="50800" dist="38100" dir="18900000" algn="bl" rotWithShape="0">
                  <a:prstClr val="black">
                    <a:alpha val="57000"/>
                  </a:prstClr>
                </a:outerShdw>
              </a:effectLst>
              <a:scene3d>
                <a:camera prst="orthographicFront"/>
                <a:lightRig rig="threePt" dir="t"/>
              </a:scene3d>
              <a:sp3d contourW="15875" prstMaterial="softEdge">
                <a:contourClr>
                  <a:schemeClr val="tx1">
                    <a:lumMod val="75000"/>
                    <a:lumOff val="25000"/>
                  </a:schemeClr>
                </a:contourClr>
              </a:sp3d>
            </c:spPr>
            <c:extLst>
              <c:ext xmlns:c16="http://schemas.microsoft.com/office/drawing/2014/chart" uri="{C3380CC4-5D6E-409C-BE32-E72D297353CC}">
                <c16:uniqueId val="{00000005-612A-4104-847E-531FFD8039C4}"/>
              </c:ext>
            </c:extLst>
          </c:dPt>
          <c:dPt>
            <c:idx val="3"/>
            <c:invertIfNegative val="0"/>
            <c:bubble3D val="0"/>
            <c:spPr>
              <a:solidFill>
                <a:schemeClr val="accent4"/>
              </a:solidFill>
              <a:ln w="15875">
                <a:solidFill>
                  <a:schemeClr val="tx1">
                    <a:lumMod val="75000"/>
                    <a:lumOff val="25000"/>
                  </a:schemeClr>
                </a:solidFill>
              </a:ln>
              <a:effectLst>
                <a:outerShdw blurRad="50800" dist="38100" dir="18900000" algn="bl" rotWithShape="0">
                  <a:prstClr val="black">
                    <a:alpha val="57000"/>
                  </a:prstClr>
                </a:outerShdw>
              </a:effectLst>
              <a:scene3d>
                <a:camera prst="orthographicFront"/>
                <a:lightRig rig="threePt" dir="t"/>
              </a:scene3d>
              <a:sp3d contourW="15875" prstMaterial="softEdge">
                <a:contourClr>
                  <a:schemeClr val="tx1">
                    <a:lumMod val="75000"/>
                    <a:lumOff val="25000"/>
                  </a:schemeClr>
                </a:contourClr>
              </a:sp3d>
            </c:spPr>
            <c:extLst>
              <c:ext xmlns:c16="http://schemas.microsoft.com/office/drawing/2014/chart" uri="{C3380CC4-5D6E-409C-BE32-E72D297353CC}">
                <c16:uniqueId val="{00000007-612A-4104-847E-531FFD8039C4}"/>
              </c:ext>
            </c:extLst>
          </c:dPt>
          <c:dPt>
            <c:idx val="4"/>
            <c:invertIfNegative val="0"/>
            <c:bubble3D val="0"/>
            <c:spPr>
              <a:solidFill>
                <a:schemeClr val="accent5"/>
              </a:solidFill>
              <a:ln w="15875">
                <a:solidFill>
                  <a:schemeClr val="tx1">
                    <a:lumMod val="75000"/>
                    <a:lumOff val="25000"/>
                  </a:schemeClr>
                </a:solidFill>
              </a:ln>
              <a:effectLst>
                <a:outerShdw blurRad="50800" dist="38100" dir="18900000" algn="bl" rotWithShape="0">
                  <a:prstClr val="black">
                    <a:alpha val="57000"/>
                  </a:prstClr>
                </a:outerShdw>
              </a:effectLst>
              <a:scene3d>
                <a:camera prst="orthographicFront"/>
                <a:lightRig rig="threePt" dir="t"/>
              </a:scene3d>
              <a:sp3d contourW="15875" prstMaterial="softEdge">
                <a:contourClr>
                  <a:schemeClr val="tx1">
                    <a:lumMod val="75000"/>
                    <a:lumOff val="25000"/>
                  </a:schemeClr>
                </a:contourClr>
              </a:sp3d>
            </c:spPr>
            <c:extLst>
              <c:ext xmlns:c16="http://schemas.microsoft.com/office/drawing/2014/chart" uri="{C3380CC4-5D6E-409C-BE32-E72D297353CC}">
                <c16:uniqueId val="{00000009-612A-4104-847E-531FFD8039C4}"/>
              </c:ext>
            </c:extLst>
          </c:dPt>
          <c:dPt>
            <c:idx val="5"/>
            <c:invertIfNegative val="0"/>
            <c:bubble3D val="0"/>
            <c:spPr>
              <a:solidFill>
                <a:schemeClr val="accent6"/>
              </a:solidFill>
              <a:ln w="15875">
                <a:solidFill>
                  <a:schemeClr val="tx1">
                    <a:lumMod val="75000"/>
                    <a:lumOff val="25000"/>
                  </a:schemeClr>
                </a:solidFill>
              </a:ln>
              <a:effectLst>
                <a:outerShdw blurRad="50800" dist="38100" dir="18900000" algn="bl" rotWithShape="0">
                  <a:prstClr val="black">
                    <a:alpha val="57000"/>
                  </a:prstClr>
                </a:outerShdw>
              </a:effectLst>
              <a:scene3d>
                <a:camera prst="orthographicFront"/>
                <a:lightRig rig="threePt" dir="t"/>
              </a:scene3d>
              <a:sp3d contourW="15875" prstMaterial="softEdge">
                <a:contourClr>
                  <a:schemeClr val="tx1">
                    <a:lumMod val="75000"/>
                    <a:lumOff val="25000"/>
                  </a:schemeClr>
                </a:contourClr>
              </a:sp3d>
            </c:spPr>
            <c:extLst>
              <c:ext xmlns:c16="http://schemas.microsoft.com/office/drawing/2014/chart" uri="{C3380CC4-5D6E-409C-BE32-E72D297353CC}">
                <c16:uniqueId val="{0000000B-612A-4104-847E-531FFD8039C4}"/>
              </c:ext>
            </c:extLst>
          </c:dPt>
          <c:dPt>
            <c:idx val="6"/>
            <c:invertIfNegative val="0"/>
            <c:bubble3D val="0"/>
            <c:spPr>
              <a:solidFill>
                <a:schemeClr val="accent1">
                  <a:lumMod val="60000"/>
                </a:schemeClr>
              </a:solidFill>
              <a:ln w="15875">
                <a:solidFill>
                  <a:schemeClr val="tx1">
                    <a:lumMod val="75000"/>
                    <a:lumOff val="25000"/>
                  </a:schemeClr>
                </a:solidFill>
              </a:ln>
              <a:effectLst>
                <a:outerShdw blurRad="50800" dist="38100" dir="18900000" algn="bl" rotWithShape="0">
                  <a:prstClr val="black">
                    <a:alpha val="57000"/>
                  </a:prstClr>
                </a:outerShdw>
              </a:effectLst>
              <a:scene3d>
                <a:camera prst="orthographicFront"/>
                <a:lightRig rig="threePt" dir="t"/>
              </a:scene3d>
              <a:sp3d contourW="15875" prstMaterial="softEdge">
                <a:contourClr>
                  <a:schemeClr val="tx1">
                    <a:lumMod val="75000"/>
                    <a:lumOff val="25000"/>
                  </a:schemeClr>
                </a:contourClr>
              </a:sp3d>
            </c:spPr>
            <c:extLst>
              <c:ext xmlns:c16="http://schemas.microsoft.com/office/drawing/2014/chart" uri="{C3380CC4-5D6E-409C-BE32-E72D297353CC}">
                <c16:uniqueId val="{0000000D-612A-4104-847E-531FFD8039C4}"/>
              </c:ext>
            </c:extLst>
          </c:dPt>
          <c:dPt>
            <c:idx val="7"/>
            <c:invertIfNegative val="0"/>
            <c:bubble3D val="0"/>
            <c:spPr>
              <a:solidFill>
                <a:schemeClr val="accent2">
                  <a:lumMod val="60000"/>
                </a:schemeClr>
              </a:solidFill>
              <a:ln w="15875">
                <a:solidFill>
                  <a:schemeClr val="tx1">
                    <a:lumMod val="75000"/>
                    <a:lumOff val="25000"/>
                  </a:schemeClr>
                </a:solidFill>
              </a:ln>
              <a:effectLst>
                <a:outerShdw blurRad="50800" dist="38100" dir="18900000" algn="bl" rotWithShape="0">
                  <a:prstClr val="black">
                    <a:alpha val="57000"/>
                  </a:prstClr>
                </a:outerShdw>
              </a:effectLst>
              <a:scene3d>
                <a:camera prst="orthographicFront"/>
                <a:lightRig rig="threePt" dir="t"/>
              </a:scene3d>
              <a:sp3d contourW="15875" prstMaterial="softEdge">
                <a:contourClr>
                  <a:schemeClr val="tx1">
                    <a:lumMod val="75000"/>
                    <a:lumOff val="25000"/>
                  </a:schemeClr>
                </a:contourClr>
              </a:sp3d>
            </c:spPr>
            <c:extLst>
              <c:ext xmlns:c16="http://schemas.microsoft.com/office/drawing/2014/chart" uri="{C3380CC4-5D6E-409C-BE32-E72D297353CC}">
                <c16:uniqueId val="{0000000F-612A-4104-847E-531FFD8039C4}"/>
              </c:ext>
            </c:extLst>
          </c:dPt>
          <c:dPt>
            <c:idx val="8"/>
            <c:invertIfNegative val="0"/>
            <c:bubble3D val="0"/>
            <c:spPr>
              <a:solidFill>
                <a:schemeClr val="accent3">
                  <a:lumMod val="60000"/>
                </a:schemeClr>
              </a:solidFill>
              <a:ln w="15875">
                <a:solidFill>
                  <a:schemeClr val="tx1">
                    <a:lumMod val="75000"/>
                    <a:lumOff val="25000"/>
                  </a:schemeClr>
                </a:solidFill>
              </a:ln>
              <a:effectLst>
                <a:outerShdw blurRad="50800" dist="38100" dir="18900000" algn="bl" rotWithShape="0">
                  <a:prstClr val="black">
                    <a:alpha val="57000"/>
                  </a:prstClr>
                </a:outerShdw>
              </a:effectLst>
              <a:scene3d>
                <a:camera prst="orthographicFront"/>
                <a:lightRig rig="threePt" dir="t"/>
              </a:scene3d>
              <a:sp3d contourW="15875" prstMaterial="softEdge">
                <a:contourClr>
                  <a:schemeClr val="tx1">
                    <a:lumMod val="75000"/>
                    <a:lumOff val="25000"/>
                  </a:schemeClr>
                </a:contourClr>
              </a:sp3d>
            </c:spPr>
            <c:extLst>
              <c:ext xmlns:c16="http://schemas.microsoft.com/office/drawing/2014/chart" uri="{C3380CC4-5D6E-409C-BE32-E72D297353CC}">
                <c16:uniqueId val="{00000011-612A-4104-847E-531FFD8039C4}"/>
              </c:ext>
            </c:extLst>
          </c:dPt>
          <c:dPt>
            <c:idx val="9"/>
            <c:invertIfNegative val="0"/>
            <c:bubble3D val="0"/>
            <c:spPr>
              <a:solidFill>
                <a:schemeClr val="accent4">
                  <a:lumMod val="60000"/>
                </a:schemeClr>
              </a:solidFill>
              <a:ln w="15875">
                <a:solidFill>
                  <a:schemeClr val="tx1">
                    <a:lumMod val="75000"/>
                    <a:lumOff val="25000"/>
                  </a:schemeClr>
                </a:solidFill>
              </a:ln>
              <a:effectLst>
                <a:outerShdw blurRad="50800" dist="38100" dir="18900000" algn="bl" rotWithShape="0">
                  <a:prstClr val="black">
                    <a:alpha val="57000"/>
                  </a:prstClr>
                </a:outerShdw>
              </a:effectLst>
              <a:scene3d>
                <a:camera prst="orthographicFront"/>
                <a:lightRig rig="threePt" dir="t"/>
              </a:scene3d>
              <a:sp3d contourW="15875" prstMaterial="softEdge">
                <a:contourClr>
                  <a:schemeClr val="tx1">
                    <a:lumMod val="75000"/>
                    <a:lumOff val="25000"/>
                  </a:schemeClr>
                </a:contourClr>
              </a:sp3d>
            </c:spPr>
            <c:extLst>
              <c:ext xmlns:c16="http://schemas.microsoft.com/office/drawing/2014/chart" uri="{C3380CC4-5D6E-409C-BE32-E72D297353CC}">
                <c16:uniqueId val="{00000013-612A-4104-847E-531FFD8039C4}"/>
              </c:ext>
            </c:extLst>
          </c:dPt>
          <c:cat>
            <c:strRef>
              <c:f>'Dashboard Pivot'!$I$4:$I$14</c:f>
              <c:strCache>
                <c:ptCount val="10"/>
                <c:pt idx="0">
                  <c:v>Anna's Decorations, Ltd</c:v>
                </c:pt>
                <c:pt idx="1">
                  <c:v>Herkku Gifts</c:v>
                </c:pt>
                <c:pt idx="2">
                  <c:v>Corporate Gift Ideas Co.</c:v>
                </c:pt>
                <c:pt idx="3">
                  <c:v>Technics Stores Inc.</c:v>
                </c:pt>
                <c:pt idx="4">
                  <c:v>Rovelli Gifts</c:v>
                </c:pt>
                <c:pt idx="5">
                  <c:v>Mini Creations Ltd.</c:v>
                </c:pt>
                <c:pt idx="6">
                  <c:v>Muscle Machine Inc</c:v>
                </c:pt>
                <c:pt idx="7">
                  <c:v>Dragon Souveniers, Ltd.</c:v>
                </c:pt>
                <c:pt idx="8">
                  <c:v>Mini Gifts Distributors Ltd.</c:v>
                </c:pt>
                <c:pt idx="9">
                  <c:v>Euro+ Shopping Channel</c:v>
                </c:pt>
              </c:strCache>
            </c:strRef>
          </c:cat>
          <c:val>
            <c:numRef>
              <c:f>'Dashboard Pivot'!$J$4:$J$14</c:f>
              <c:numCache>
                <c:formatCode>General</c:formatCode>
                <c:ptCount val="10"/>
                <c:pt idx="0">
                  <c:v>80101.919999999984</c:v>
                </c:pt>
                <c:pt idx="1">
                  <c:v>85024.459999999992</c:v>
                </c:pt>
                <c:pt idx="2">
                  <c:v>85559.12</c:v>
                </c:pt>
                <c:pt idx="3">
                  <c:v>89418.78</c:v>
                </c:pt>
                <c:pt idx="4">
                  <c:v>89875.6</c:v>
                </c:pt>
                <c:pt idx="5">
                  <c:v>93565.239999999991</c:v>
                </c:pt>
                <c:pt idx="6">
                  <c:v>117634.88</c:v>
                </c:pt>
                <c:pt idx="7">
                  <c:v>150123.14999999997</c:v>
                </c:pt>
                <c:pt idx="8">
                  <c:v>167783.08000000002</c:v>
                </c:pt>
                <c:pt idx="9">
                  <c:v>189840.15</c:v>
                </c:pt>
              </c:numCache>
            </c:numRef>
          </c:val>
          <c:shape val="pyramid"/>
          <c:extLst>
            <c:ext xmlns:c16="http://schemas.microsoft.com/office/drawing/2014/chart" uri="{C3380CC4-5D6E-409C-BE32-E72D297353CC}">
              <c16:uniqueId val="{00000000-5D1E-43CE-8122-64FD7897AE99}"/>
            </c:ext>
          </c:extLst>
        </c:ser>
        <c:dLbls>
          <c:showLegendKey val="0"/>
          <c:showVal val="0"/>
          <c:showCatName val="0"/>
          <c:showSerName val="0"/>
          <c:showPercent val="0"/>
          <c:showBubbleSize val="0"/>
        </c:dLbls>
        <c:gapWidth val="150"/>
        <c:shape val="box"/>
        <c:axId val="118925024"/>
        <c:axId val="118941664"/>
        <c:axId val="0"/>
      </c:bar3DChart>
      <c:catAx>
        <c:axId val="118925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41664"/>
        <c:crosses val="autoZero"/>
        <c:auto val="1"/>
        <c:lblAlgn val="ctr"/>
        <c:lblOffset val="100"/>
        <c:noMultiLvlLbl val="0"/>
      </c:catAx>
      <c:valAx>
        <c:axId val="118941664"/>
        <c:scaling>
          <c:orientation val="minMax"/>
          <c:max val="190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2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bg1">
          <a:lumMod val="95000"/>
        </a:schemeClr>
      </a:bgClr>
    </a:pattFill>
    <a:ln w="44450" cap="flat" cmpd="thickThin" algn="ctr">
      <a:solidFill>
        <a:schemeClr val="accent5">
          <a:lumMod val="50000"/>
        </a:schemeClr>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Quantity vs Amount Relationship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tx>
            <c:strRef>
              <c:f>'Dashboard Pivot'!$F$85</c:f>
              <c:strCache>
                <c:ptCount val="1"/>
                <c:pt idx="0">
                  <c:v>Amount </c:v>
                </c:pt>
              </c:strCache>
            </c:strRef>
          </c:tx>
          <c:spPr>
            <a:ln w="25400" cap="rnd">
              <a:noFill/>
              <a:round/>
            </a:ln>
            <a:effectLst/>
          </c:spPr>
          <c:marker>
            <c:symbol val="diamond"/>
            <c:size val="6"/>
            <c:spPr>
              <a:solidFill>
                <a:schemeClr val="lt1"/>
              </a:solidFill>
              <a:ln w="15875">
                <a:solidFill>
                  <a:schemeClr val="accent1"/>
                </a:solidFill>
                <a:round/>
              </a:ln>
              <a:effectLst/>
            </c:spPr>
          </c:marker>
          <c:xVal>
            <c:numRef>
              <c:f>'Dashboard Pivot'!$G$86:$G$153</c:f>
              <c:numCache>
                <c:formatCode>General</c:formatCode>
                <c:ptCount val="68"/>
                <c:pt idx="0">
                  <c:v>36</c:v>
                </c:pt>
                <c:pt idx="1">
                  <c:v>47</c:v>
                </c:pt>
                <c:pt idx="2">
                  <c:v>52</c:v>
                </c:pt>
                <c:pt idx="3">
                  <c:v>67</c:v>
                </c:pt>
                <c:pt idx="4">
                  <c:v>73</c:v>
                </c:pt>
                <c:pt idx="5">
                  <c:v>80</c:v>
                </c:pt>
                <c:pt idx="6">
                  <c:v>98</c:v>
                </c:pt>
                <c:pt idx="7">
                  <c:v>115</c:v>
                </c:pt>
                <c:pt idx="8">
                  <c:v>142</c:v>
                </c:pt>
                <c:pt idx="9">
                  <c:v>145</c:v>
                </c:pt>
                <c:pt idx="10">
                  <c:v>156</c:v>
                </c:pt>
                <c:pt idx="11">
                  <c:v>212</c:v>
                </c:pt>
                <c:pt idx="12">
                  <c:v>216</c:v>
                </c:pt>
                <c:pt idx="13">
                  <c:v>227</c:v>
                </c:pt>
                <c:pt idx="14">
                  <c:v>229</c:v>
                </c:pt>
                <c:pt idx="15">
                  <c:v>231</c:v>
                </c:pt>
                <c:pt idx="16">
                  <c:v>263</c:v>
                </c:pt>
                <c:pt idx="17">
                  <c:v>266</c:v>
                </c:pt>
                <c:pt idx="18">
                  <c:v>267</c:v>
                </c:pt>
                <c:pt idx="19">
                  <c:v>271</c:v>
                </c:pt>
                <c:pt idx="20">
                  <c:v>290</c:v>
                </c:pt>
                <c:pt idx="21">
                  <c:v>316</c:v>
                </c:pt>
                <c:pt idx="22">
                  <c:v>317</c:v>
                </c:pt>
                <c:pt idx="23">
                  <c:v>320</c:v>
                </c:pt>
                <c:pt idx="24">
                  <c:v>323</c:v>
                </c:pt>
                <c:pt idx="25">
                  <c:v>325</c:v>
                </c:pt>
                <c:pt idx="26">
                  <c:v>336</c:v>
                </c:pt>
                <c:pt idx="27">
                  <c:v>341</c:v>
                </c:pt>
                <c:pt idx="28">
                  <c:v>342</c:v>
                </c:pt>
                <c:pt idx="29">
                  <c:v>351</c:v>
                </c:pt>
                <c:pt idx="30">
                  <c:v>358</c:v>
                </c:pt>
                <c:pt idx="31">
                  <c:v>367</c:v>
                </c:pt>
                <c:pt idx="32">
                  <c:v>377</c:v>
                </c:pt>
                <c:pt idx="33">
                  <c:v>385</c:v>
                </c:pt>
                <c:pt idx="34">
                  <c:v>391</c:v>
                </c:pt>
                <c:pt idx="35">
                  <c:v>396</c:v>
                </c:pt>
                <c:pt idx="36">
                  <c:v>430</c:v>
                </c:pt>
                <c:pt idx="37">
                  <c:v>431</c:v>
                </c:pt>
                <c:pt idx="38">
                  <c:v>435</c:v>
                </c:pt>
                <c:pt idx="39">
                  <c:v>442</c:v>
                </c:pt>
                <c:pt idx="40">
                  <c:v>447</c:v>
                </c:pt>
                <c:pt idx="41">
                  <c:v>448</c:v>
                </c:pt>
                <c:pt idx="42">
                  <c:v>454</c:v>
                </c:pt>
                <c:pt idx="43">
                  <c:v>458</c:v>
                </c:pt>
                <c:pt idx="44">
                  <c:v>515</c:v>
                </c:pt>
                <c:pt idx="45">
                  <c:v>519</c:v>
                </c:pt>
                <c:pt idx="46">
                  <c:v>539</c:v>
                </c:pt>
                <c:pt idx="47">
                  <c:v>545</c:v>
                </c:pt>
                <c:pt idx="48">
                  <c:v>550</c:v>
                </c:pt>
                <c:pt idx="49">
                  <c:v>563</c:v>
                </c:pt>
                <c:pt idx="50">
                  <c:v>570</c:v>
                </c:pt>
                <c:pt idx="51">
                  <c:v>591</c:v>
                </c:pt>
                <c:pt idx="52">
                  <c:v>596</c:v>
                </c:pt>
                <c:pt idx="53">
                  <c:v>617</c:v>
                </c:pt>
                <c:pt idx="54">
                  <c:v>708</c:v>
                </c:pt>
                <c:pt idx="55">
                  <c:v>736</c:v>
                </c:pt>
                <c:pt idx="56">
                  <c:v>781</c:v>
                </c:pt>
                <c:pt idx="57">
                  <c:v>803</c:v>
                </c:pt>
                <c:pt idx="58">
                  <c:v>823</c:v>
                </c:pt>
                <c:pt idx="59">
                  <c:v>874</c:v>
                </c:pt>
                <c:pt idx="60">
                  <c:v>976</c:v>
                </c:pt>
                <c:pt idx="61">
                  <c:v>1027</c:v>
                </c:pt>
                <c:pt idx="62">
                  <c:v>1044</c:v>
                </c:pt>
                <c:pt idx="63">
                  <c:v>1155</c:v>
                </c:pt>
                <c:pt idx="64">
                  <c:v>1159</c:v>
                </c:pt>
                <c:pt idx="65">
                  <c:v>1452</c:v>
                </c:pt>
                <c:pt idx="66">
                  <c:v>1898</c:v>
                </c:pt>
                <c:pt idx="67">
                  <c:v>2153</c:v>
                </c:pt>
              </c:numCache>
            </c:numRef>
          </c:xVal>
          <c:yVal>
            <c:numRef>
              <c:f>'Dashboard Pivot'!$F$86:$F$153</c:f>
              <c:numCache>
                <c:formatCode>General</c:formatCode>
                <c:ptCount val="68"/>
                <c:pt idx="0">
                  <c:v>2880</c:v>
                </c:pt>
                <c:pt idx="1">
                  <c:v>2755.7599999999998</c:v>
                </c:pt>
                <c:pt idx="2">
                  <c:v>7674.9400000000005</c:v>
                </c:pt>
                <c:pt idx="3">
                  <c:v>4465.8500000000004</c:v>
                </c:pt>
                <c:pt idx="4">
                  <c:v>6036.9599999999991</c:v>
                </c:pt>
                <c:pt idx="5">
                  <c:v>5494.78</c:v>
                </c:pt>
                <c:pt idx="6">
                  <c:v>9977.8499999999985</c:v>
                </c:pt>
                <c:pt idx="7">
                  <c:v>7678.25</c:v>
                </c:pt>
                <c:pt idx="8">
                  <c:v>10549.01</c:v>
                </c:pt>
                <c:pt idx="9">
                  <c:v>16909.84</c:v>
                </c:pt>
                <c:pt idx="10">
                  <c:v>14571.44</c:v>
                </c:pt>
                <c:pt idx="11">
                  <c:v>25833.14</c:v>
                </c:pt>
                <c:pt idx="12">
                  <c:v>17746.260000000002</c:v>
                </c:pt>
                <c:pt idx="13">
                  <c:v>23419.47</c:v>
                </c:pt>
                <c:pt idx="14">
                  <c:v>22292.620000000003</c:v>
                </c:pt>
                <c:pt idx="15">
                  <c:v>20452.5</c:v>
                </c:pt>
                <c:pt idx="16">
                  <c:v>24879.08</c:v>
                </c:pt>
                <c:pt idx="17">
                  <c:v>24013.519999999997</c:v>
                </c:pt>
                <c:pt idx="18">
                  <c:v>22275.73</c:v>
                </c:pt>
                <c:pt idx="19">
                  <c:v>20220.04</c:v>
                </c:pt>
                <c:pt idx="20">
                  <c:v>29716.860000000004</c:v>
                </c:pt>
                <c:pt idx="21">
                  <c:v>38139.18</c:v>
                </c:pt>
                <c:pt idx="22">
                  <c:v>27988.47</c:v>
                </c:pt>
                <c:pt idx="23">
                  <c:v>23663.65</c:v>
                </c:pt>
                <c:pt idx="24">
                  <c:v>30620.730000000003</c:v>
                </c:pt>
                <c:pt idx="25">
                  <c:v>38524.29</c:v>
                </c:pt>
                <c:pt idx="26">
                  <c:v>33757.85</c:v>
                </c:pt>
                <c:pt idx="27">
                  <c:v>32680.31</c:v>
                </c:pt>
                <c:pt idx="28">
                  <c:v>32723.040000000001</c:v>
                </c:pt>
                <c:pt idx="29">
                  <c:v>33383.140000000007</c:v>
                </c:pt>
                <c:pt idx="30">
                  <c:v>36164.46</c:v>
                </c:pt>
                <c:pt idx="31">
                  <c:v>29997.090000000004</c:v>
                </c:pt>
                <c:pt idx="32">
                  <c:v>31428.210000000006</c:v>
                </c:pt>
                <c:pt idx="33">
                  <c:v>36092.400000000009</c:v>
                </c:pt>
                <c:pt idx="34">
                  <c:v>34606.28</c:v>
                </c:pt>
                <c:pt idx="35">
                  <c:v>39712.1</c:v>
                </c:pt>
                <c:pt idx="36">
                  <c:v>42252.869999999995</c:v>
                </c:pt>
                <c:pt idx="37">
                  <c:v>40461.78</c:v>
                </c:pt>
                <c:pt idx="38">
                  <c:v>43708.350000000006</c:v>
                </c:pt>
                <c:pt idx="39">
                  <c:v>35826.33</c:v>
                </c:pt>
                <c:pt idx="40">
                  <c:v>35505.629999999997</c:v>
                </c:pt>
                <c:pt idx="41">
                  <c:v>32641.980000000003</c:v>
                </c:pt>
                <c:pt idx="42">
                  <c:v>37602.480000000003</c:v>
                </c:pt>
                <c:pt idx="43">
                  <c:v>42783.80999999999</c:v>
                </c:pt>
                <c:pt idx="44">
                  <c:v>48051.040000000008</c:v>
                </c:pt>
                <c:pt idx="45">
                  <c:v>47513.19</c:v>
                </c:pt>
                <c:pt idx="46">
                  <c:v>43575.259999999995</c:v>
                </c:pt>
                <c:pt idx="47">
                  <c:v>104783.87</c:v>
                </c:pt>
                <c:pt idx="48">
                  <c:v>44167.090000000004</c:v>
                </c:pt>
                <c:pt idx="49">
                  <c:v>51710.33</c:v>
                </c:pt>
                <c:pt idx="50">
                  <c:v>48425.69</c:v>
                </c:pt>
                <c:pt idx="51">
                  <c:v>107651.81</c:v>
                </c:pt>
                <c:pt idx="52">
                  <c:v>45480.789999999994</c:v>
                </c:pt>
                <c:pt idx="53">
                  <c:v>57131.92</c:v>
                </c:pt>
                <c:pt idx="54">
                  <c:v>55041.040000000008</c:v>
                </c:pt>
                <c:pt idx="55">
                  <c:v>65649.599999999991</c:v>
                </c:pt>
                <c:pt idx="56">
                  <c:v>66884.91</c:v>
                </c:pt>
                <c:pt idx="57">
                  <c:v>71645.459999999992</c:v>
                </c:pt>
                <c:pt idx="58">
                  <c:v>85024.459999999992</c:v>
                </c:pt>
                <c:pt idx="59">
                  <c:v>80101.919999999984</c:v>
                </c:pt>
                <c:pt idx="60">
                  <c:v>85559.12</c:v>
                </c:pt>
                <c:pt idx="61">
                  <c:v>89418.78</c:v>
                </c:pt>
                <c:pt idx="62">
                  <c:v>93565.239999999991</c:v>
                </c:pt>
                <c:pt idx="63">
                  <c:v>89875.6</c:v>
                </c:pt>
                <c:pt idx="64">
                  <c:v>117634.88</c:v>
                </c:pt>
                <c:pt idx="65">
                  <c:v>150123.14999999997</c:v>
                </c:pt>
                <c:pt idx="66">
                  <c:v>167783.08000000002</c:v>
                </c:pt>
                <c:pt idx="67">
                  <c:v>189840.15</c:v>
                </c:pt>
              </c:numCache>
            </c:numRef>
          </c:yVal>
          <c:smooth val="0"/>
          <c:extLst>
            <c:ext xmlns:c16="http://schemas.microsoft.com/office/drawing/2014/chart" uri="{C3380CC4-5D6E-409C-BE32-E72D297353CC}">
              <c16:uniqueId val="{00000000-0DD9-40C3-B3D4-093375AB57D9}"/>
            </c:ext>
          </c:extLst>
        </c:ser>
        <c:dLbls>
          <c:showLegendKey val="0"/>
          <c:showVal val="0"/>
          <c:showCatName val="0"/>
          <c:showSerName val="0"/>
          <c:showPercent val="0"/>
          <c:showBubbleSize val="0"/>
        </c:dLbls>
        <c:axId val="205906512"/>
        <c:axId val="205921488"/>
      </c:scatterChart>
      <c:valAx>
        <c:axId val="20590651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Quanity Sold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05921488"/>
        <c:crosses val="autoZero"/>
        <c:crossBetween val="midCat"/>
      </c:valAx>
      <c:valAx>
        <c:axId val="205921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Amount in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5906512"/>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bg1">
          <a:lumMod val="95000"/>
        </a:schemeClr>
      </a:bgClr>
    </a:pattFill>
    <a:ln w="44450" cap="rnd" cmpd="thickThin" algn="ctr">
      <a:solidFill>
        <a:schemeClr val="accent5">
          <a:lumMod val="50000"/>
        </a:schemeClr>
      </a:solidFill>
      <a:prstDash val="sysDot"/>
      <a:beve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Lec_7._Dashboard_&amp;_Pivot(1).xlsx]Dashboard Pivot!Salesman Avg</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Salesman</a:t>
            </a:r>
            <a:r>
              <a:rPr lang="en-US" baseline="0"/>
              <a:t> Average Sales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'Dashboard Pivot'!$B$22</c:f>
              <c:strCache>
                <c:ptCount val="1"/>
                <c:pt idx="0">
                  <c:v>Total</c:v>
                </c:pt>
              </c:strCache>
            </c:strRef>
          </c:tx>
          <c:spPr>
            <a:solidFill>
              <a:schemeClr val="accent1"/>
            </a:solidFill>
            <a:ln>
              <a:noFill/>
            </a:ln>
            <a:effectLst/>
            <a:sp3d/>
          </c:spPr>
          <c:invertIfNegative val="0"/>
          <c:cat>
            <c:strRef>
              <c:f>'Dashboard Pivot'!$A$23:$A$38</c:f>
              <c:strCache>
                <c:ptCount val="15"/>
                <c:pt idx="0">
                  <c:v>Bondur Loui</c:v>
                </c:pt>
                <c:pt idx="1">
                  <c:v>Bott Larry</c:v>
                </c:pt>
                <c:pt idx="2">
                  <c:v>Castillo Pamela</c:v>
                </c:pt>
                <c:pt idx="3">
                  <c:v>Firrelli Julie</c:v>
                </c:pt>
                <c:pt idx="4">
                  <c:v>Fixter Andy</c:v>
                </c:pt>
                <c:pt idx="5">
                  <c:v>Gerard Martin</c:v>
                </c:pt>
                <c:pt idx="6">
                  <c:v>Hernandez Gerard</c:v>
                </c:pt>
                <c:pt idx="7">
                  <c:v>Jennings Leslie</c:v>
                </c:pt>
                <c:pt idx="8">
                  <c:v>Jones Barry</c:v>
                </c:pt>
                <c:pt idx="9">
                  <c:v>Marsh Peter</c:v>
                </c:pt>
                <c:pt idx="10">
                  <c:v>Nishi Mami</c:v>
                </c:pt>
                <c:pt idx="11">
                  <c:v>Patterson Steve</c:v>
                </c:pt>
                <c:pt idx="12">
                  <c:v>Thompson Leslie</c:v>
                </c:pt>
                <c:pt idx="13">
                  <c:v>Tseng Foon Yue</c:v>
                </c:pt>
                <c:pt idx="14">
                  <c:v>Vanauf George</c:v>
                </c:pt>
              </c:strCache>
            </c:strRef>
          </c:cat>
          <c:val>
            <c:numRef>
              <c:f>'Dashboard Pivot'!$B$23:$B$38</c:f>
              <c:numCache>
                <c:formatCode>General</c:formatCode>
                <c:ptCount val="15"/>
                <c:pt idx="0">
                  <c:v>486.6184916949411</c:v>
                </c:pt>
                <c:pt idx="1">
                  <c:v>535.00532123863866</c:v>
                </c:pt>
                <c:pt idx="2">
                  <c:v>716.48575490226335</c:v>
                </c:pt>
                <c:pt idx="3">
                  <c:v>273.96567358606933</c:v>
                </c:pt>
                <c:pt idx="4">
                  <c:v>452.23150174016149</c:v>
                </c:pt>
                <c:pt idx="5">
                  <c:v>348.35246742806316</c:v>
                </c:pt>
                <c:pt idx="6">
                  <c:v>368.29879897972432</c:v>
                </c:pt>
                <c:pt idx="7">
                  <c:v>438.74569499637624</c:v>
                </c:pt>
                <c:pt idx="8">
                  <c:v>585.6375402962866</c:v>
                </c:pt>
                <c:pt idx="9">
                  <c:v>232.35427564784123</c:v>
                </c:pt>
                <c:pt idx="10">
                  <c:v>268.92289110314658</c:v>
                </c:pt>
                <c:pt idx="11">
                  <c:v>273.71070419710469</c:v>
                </c:pt>
                <c:pt idx="12">
                  <c:v>386.56976978181433</c:v>
                </c:pt>
                <c:pt idx="13">
                  <c:v>507.97378593684857</c:v>
                </c:pt>
                <c:pt idx="14">
                  <c:v>481.49478166569179</c:v>
                </c:pt>
              </c:numCache>
            </c:numRef>
          </c:val>
          <c:extLst>
            <c:ext xmlns:c16="http://schemas.microsoft.com/office/drawing/2014/chart" uri="{C3380CC4-5D6E-409C-BE32-E72D297353CC}">
              <c16:uniqueId val="{00000000-7F3A-424D-8E75-FBEA7ACD0F5A}"/>
            </c:ext>
          </c:extLst>
        </c:ser>
        <c:dLbls>
          <c:showLegendKey val="0"/>
          <c:showVal val="0"/>
          <c:showCatName val="0"/>
          <c:showSerName val="0"/>
          <c:showPercent val="0"/>
          <c:showBubbleSize val="0"/>
        </c:dLbls>
        <c:gapWidth val="150"/>
        <c:shape val="box"/>
        <c:axId val="200298000"/>
        <c:axId val="200294672"/>
        <c:axId val="0"/>
      </c:bar3DChart>
      <c:catAx>
        <c:axId val="2002980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Salesman</a:t>
                </a:r>
                <a:r>
                  <a:rPr lang="en-IN" baseline="0"/>
                  <a:t> Name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94672"/>
        <c:crosses val="autoZero"/>
        <c:auto val="1"/>
        <c:lblAlgn val="ctr"/>
        <c:lblOffset val="100"/>
        <c:noMultiLvlLbl val="0"/>
      </c:catAx>
      <c:valAx>
        <c:axId val="20029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Average</a:t>
                </a:r>
                <a:r>
                  <a:rPr lang="en-IN" baseline="0"/>
                  <a:t> Price</a:t>
                </a:r>
                <a:endParaRPr lang="en-IN"/>
              </a:p>
            </c:rich>
          </c:tx>
          <c:overlay val="0"/>
          <c:spPr>
            <a:pattFill prst="pct5">
              <a:fgClr>
                <a:schemeClr val="accent1"/>
              </a:fgClr>
              <a:bgClr>
                <a:schemeClr val="bg1">
                  <a:lumMod val="95000"/>
                </a:schemeClr>
              </a:bgClr>
            </a:patt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9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bg1">
          <a:lumMod val="95000"/>
        </a:schemeClr>
      </a:bgClr>
    </a:pattFill>
    <a:ln w="44450" cap="flat" cmpd="thickThin" algn="ctr">
      <a:solidFill>
        <a:schemeClr val="accent5">
          <a:lumMod val="50000"/>
        </a:schemeClr>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Lec_7._Dashboard_&amp;_Pivot(1).xlsx]Dashboard Pivot!Manager Average</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Manager</a:t>
            </a:r>
            <a:r>
              <a:rPr lang="en-IN" baseline="0"/>
              <a:t> Average  and total Sales Price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'Dashboard Pivot'!$J$19</c:f>
              <c:strCache>
                <c:ptCount val="1"/>
                <c:pt idx="0">
                  <c:v>Sum of Amount</c:v>
                </c:pt>
              </c:strCache>
            </c:strRef>
          </c:tx>
          <c:spPr>
            <a:solidFill>
              <a:schemeClr val="accent2"/>
            </a:solidFill>
            <a:ln>
              <a:noFill/>
            </a:ln>
            <a:effectLst/>
          </c:spPr>
          <c:invertIfNegative val="1"/>
          <c:cat>
            <c:strRef>
              <c:f>'Dashboard Pivot'!$H$20:$H$25</c:f>
              <c:strCache>
                <c:ptCount val="5"/>
                <c:pt idx="0">
                  <c:v>Bondur Gerard</c:v>
                </c:pt>
                <c:pt idx="1">
                  <c:v>Bow Anthony</c:v>
                </c:pt>
                <c:pt idx="2">
                  <c:v>Patterson Mary</c:v>
                </c:pt>
                <c:pt idx="3">
                  <c:v>Patterson William</c:v>
                </c:pt>
                <c:pt idx="4">
                  <c:v>#N/A</c:v>
                </c:pt>
              </c:strCache>
            </c:strRef>
          </c:cat>
          <c:val>
            <c:numRef>
              <c:f>'Dashboard Pivot'!$J$20:$J$25</c:f>
              <c:numCache>
                <c:formatCode>General</c:formatCode>
                <c:ptCount val="5"/>
                <c:pt idx="0">
                  <c:v>1434702.91</c:v>
                </c:pt>
                <c:pt idx="1">
                  <c:v>1129845.29</c:v>
                </c:pt>
                <c:pt idx="2">
                  <c:v>267249.39999999991</c:v>
                </c:pt>
                <c:pt idx="3">
                  <c:v>304949.11</c:v>
                </c:pt>
                <c:pt idx="4">
                  <c:v>0</c:v>
                </c:pt>
              </c:numCache>
            </c:numRef>
          </c:val>
          <c:extLst>
            <c:ext xmlns:c16="http://schemas.microsoft.com/office/drawing/2014/chart" uri="{C3380CC4-5D6E-409C-BE32-E72D297353CC}">
              <c16:uniqueId val="{00000000-E3F9-48BE-8C3A-B50D4F5ABC52}"/>
            </c:ext>
          </c:extLst>
        </c:ser>
        <c:dLbls>
          <c:showLegendKey val="0"/>
          <c:showVal val="0"/>
          <c:showCatName val="0"/>
          <c:showSerName val="0"/>
          <c:showPercent val="0"/>
          <c:showBubbleSize val="0"/>
        </c:dLbls>
        <c:gapWidth val="219"/>
        <c:axId val="370675776"/>
        <c:axId val="370677024"/>
      </c:barChart>
      <c:lineChart>
        <c:grouping val="stacked"/>
        <c:varyColors val="0"/>
        <c:ser>
          <c:idx val="0"/>
          <c:order val="0"/>
          <c:tx>
            <c:strRef>
              <c:f>'Dashboard Pivot'!$I$19</c:f>
              <c:strCache>
                <c:ptCount val="1"/>
                <c:pt idx="0">
                  <c:v>Sum of Average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'Dashboard Pivot'!$H$20:$H$25</c:f>
              <c:strCache>
                <c:ptCount val="5"/>
                <c:pt idx="0">
                  <c:v>Bondur Gerard</c:v>
                </c:pt>
                <c:pt idx="1">
                  <c:v>Bow Anthony</c:v>
                </c:pt>
                <c:pt idx="2">
                  <c:v>Patterson Mary</c:v>
                </c:pt>
                <c:pt idx="3">
                  <c:v>Patterson William</c:v>
                </c:pt>
                <c:pt idx="4">
                  <c:v>#N/A</c:v>
                </c:pt>
              </c:strCache>
            </c:strRef>
          </c:cat>
          <c:val>
            <c:numRef>
              <c:f>'Dashboard Pivot'!$I$20:$I$25</c:f>
              <c:numCache>
                <c:formatCode>General</c:formatCode>
                <c:ptCount val="5"/>
                <c:pt idx="0">
                  <c:v>3040.3983745399173</c:v>
                </c:pt>
                <c:pt idx="1">
                  <c:v>2362.4604101639052</c:v>
                </c:pt>
                <c:pt idx="2">
                  <c:v>268.92289110314658</c:v>
                </c:pt>
                <c:pt idx="3">
                  <c:v>684.58577738800273</c:v>
                </c:pt>
                <c:pt idx="4">
                  <c:v>0</c:v>
                </c:pt>
              </c:numCache>
            </c:numRef>
          </c:val>
          <c:smooth val="0"/>
          <c:extLst>
            <c:ext xmlns:c16="http://schemas.microsoft.com/office/drawing/2014/chart" uri="{C3380CC4-5D6E-409C-BE32-E72D297353CC}">
              <c16:uniqueId val="{00000001-E3F9-48BE-8C3A-B50D4F5ABC52}"/>
            </c:ext>
          </c:extLst>
        </c:ser>
        <c:dLbls>
          <c:showLegendKey val="0"/>
          <c:showVal val="0"/>
          <c:showCatName val="0"/>
          <c:showSerName val="0"/>
          <c:showPercent val="0"/>
          <c:showBubbleSize val="0"/>
        </c:dLbls>
        <c:marker val="1"/>
        <c:smooth val="0"/>
        <c:axId val="370666624"/>
        <c:axId val="370666208"/>
      </c:lineChart>
      <c:catAx>
        <c:axId val="37067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Manager's</a:t>
                </a:r>
                <a:r>
                  <a:rPr lang="en-IN" baseline="0"/>
                  <a:t> Name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77024"/>
        <c:crosses val="autoZero"/>
        <c:auto val="1"/>
        <c:lblAlgn val="ctr"/>
        <c:lblOffset val="100"/>
        <c:noMultiLvlLbl val="0"/>
      </c:catAx>
      <c:valAx>
        <c:axId val="37067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Sales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75776"/>
        <c:crosses val="autoZero"/>
        <c:crossBetween val="between"/>
      </c:valAx>
      <c:valAx>
        <c:axId val="37066620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Averae</a:t>
                </a:r>
                <a:r>
                  <a:rPr lang="en-IN" baseline="0"/>
                  <a:t> Sales Amount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66624"/>
        <c:crosses val="max"/>
        <c:crossBetween val="between"/>
      </c:valAx>
      <c:catAx>
        <c:axId val="370666624"/>
        <c:scaling>
          <c:orientation val="minMax"/>
        </c:scaling>
        <c:delete val="1"/>
        <c:axPos val="b"/>
        <c:numFmt formatCode="General" sourceLinked="1"/>
        <c:majorTickMark val="out"/>
        <c:minorTickMark val="none"/>
        <c:tickLblPos val="nextTo"/>
        <c:crossAx val="3706662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bg1">
          <a:lumMod val="95000"/>
        </a:schemeClr>
      </a:bgClr>
    </a:pattFill>
    <a:ln w="44450" cap="flat" cmpd="thickThin" algn="ctr">
      <a:solidFill>
        <a:schemeClr val="accent5">
          <a:lumMod val="50000"/>
        </a:schemeClr>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5</xdr:col>
      <xdr:colOff>297180</xdr:colOff>
      <xdr:row>4</xdr:row>
      <xdr:rowOff>129540</xdr:rowOff>
    </xdr:from>
    <xdr:ext cx="1584960" cy="2766060"/>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5180" y="861060"/>
          <a:ext cx="1584960" cy="2766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175260</xdr:colOff>
      <xdr:row>0</xdr:row>
      <xdr:rowOff>160020</xdr:rowOff>
    </xdr:from>
    <xdr:ext cx="1287780" cy="1485900"/>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42460" y="160020"/>
          <a:ext cx="1287780" cy="1485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182880</xdr:colOff>
      <xdr:row>13</xdr:row>
      <xdr:rowOff>91440</xdr:rowOff>
    </xdr:from>
    <xdr:ext cx="1242060" cy="1668780"/>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50080" y="2468880"/>
          <a:ext cx="1242060" cy="16687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121920</xdr:colOff>
      <xdr:row>7</xdr:row>
      <xdr:rowOff>0</xdr:rowOff>
    </xdr:from>
    <xdr:ext cx="1318260" cy="1485900"/>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608320" y="1280160"/>
          <a:ext cx="1318260" cy="1485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xdr:col>
      <xdr:colOff>236220</xdr:colOff>
      <xdr:row>3</xdr:row>
      <xdr:rowOff>91440</xdr:rowOff>
    </xdr:from>
    <xdr:to>
      <xdr:col>7</xdr:col>
      <xdr:colOff>304800</xdr:colOff>
      <xdr:row>7</xdr:row>
      <xdr:rowOff>68580</xdr:rowOff>
    </xdr:to>
    <xdr:cxnSp macro="">
      <xdr:nvCxnSpPr>
        <xdr:cNvPr id="6" name="Elbow Connector 5">
          <a:extLst>
            <a:ext uri="{FF2B5EF4-FFF2-40B4-BE49-F238E27FC236}">
              <a16:creationId xmlns:a16="http://schemas.microsoft.com/office/drawing/2014/main" id="{00000000-0008-0000-0600-000006000000}"/>
            </a:ext>
          </a:extLst>
        </xdr:cNvPr>
        <xdr:cNvCxnSpPr/>
      </xdr:nvCxnSpPr>
      <xdr:spPr>
        <a:xfrm flipV="1">
          <a:off x="3893820" y="640080"/>
          <a:ext cx="678180" cy="708660"/>
        </a:xfrm>
        <a:prstGeom prst="bentConnector3">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906780</xdr:colOff>
      <xdr:row>7</xdr:row>
      <xdr:rowOff>76200</xdr:rowOff>
    </xdr:from>
    <xdr:to>
      <xdr:col>6</xdr:col>
      <xdr:colOff>922020</xdr:colOff>
      <xdr:row>22</xdr:row>
      <xdr:rowOff>15240</xdr:rowOff>
    </xdr:to>
    <xdr:cxnSp macro="">
      <xdr:nvCxnSpPr>
        <xdr:cNvPr id="7" name="Straight Arrow Connector 6">
          <a:extLst>
            <a:ext uri="{FF2B5EF4-FFF2-40B4-BE49-F238E27FC236}">
              <a16:creationId xmlns:a16="http://schemas.microsoft.com/office/drawing/2014/main" id="{00000000-0008-0000-0600-000007000000}"/>
            </a:ext>
          </a:extLst>
        </xdr:cNvPr>
        <xdr:cNvCxnSpPr/>
      </xdr:nvCxnSpPr>
      <xdr:spPr>
        <a:xfrm>
          <a:off x="4267200" y="1356360"/>
          <a:ext cx="0" cy="268224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906780</xdr:colOff>
      <xdr:row>21</xdr:row>
      <xdr:rowOff>167640</xdr:rowOff>
    </xdr:from>
    <xdr:to>
      <xdr:col>7</xdr:col>
      <xdr:colOff>167640</xdr:colOff>
      <xdr:row>21</xdr:row>
      <xdr:rowOff>175260</xdr:rowOff>
    </xdr:to>
    <xdr:cxnSp macro="">
      <xdr:nvCxnSpPr>
        <xdr:cNvPr id="8" name="Straight Arrow Connector 7">
          <a:extLst>
            <a:ext uri="{FF2B5EF4-FFF2-40B4-BE49-F238E27FC236}">
              <a16:creationId xmlns:a16="http://schemas.microsoft.com/office/drawing/2014/main" id="{00000000-0008-0000-0600-000008000000}"/>
            </a:ext>
          </a:extLst>
        </xdr:cNvPr>
        <xdr:cNvCxnSpPr/>
      </xdr:nvCxnSpPr>
      <xdr:spPr>
        <a:xfrm>
          <a:off x="4267200" y="4008120"/>
          <a:ext cx="167640" cy="76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121920</xdr:colOff>
      <xdr:row>9</xdr:row>
      <xdr:rowOff>121920</xdr:rowOff>
    </xdr:from>
    <xdr:to>
      <xdr:col>9</xdr:col>
      <xdr:colOff>266700</xdr:colOff>
      <xdr:row>16</xdr:row>
      <xdr:rowOff>22860</xdr:rowOff>
    </xdr:to>
    <xdr:cxnSp macro="">
      <xdr:nvCxnSpPr>
        <xdr:cNvPr id="9" name="Elbow Connector 8">
          <a:extLst>
            <a:ext uri="{FF2B5EF4-FFF2-40B4-BE49-F238E27FC236}">
              <a16:creationId xmlns:a16="http://schemas.microsoft.com/office/drawing/2014/main" id="{00000000-0008-0000-0600-000009000000}"/>
            </a:ext>
          </a:extLst>
        </xdr:cNvPr>
        <xdr:cNvCxnSpPr/>
      </xdr:nvCxnSpPr>
      <xdr:spPr>
        <a:xfrm flipV="1">
          <a:off x="4998720" y="1767840"/>
          <a:ext cx="754380" cy="1181100"/>
        </a:xfrm>
        <a:prstGeom prst="bentConnector3">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198120</xdr:colOff>
      <xdr:row>0</xdr:row>
      <xdr:rowOff>137160</xdr:rowOff>
    </xdr:from>
    <xdr:ext cx="1082040" cy="2217420"/>
    <xdr:pic>
      <xdr:nvPicPr>
        <xdr:cNvPr id="10" name="Picture 9">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07720" y="137160"/>
          <a:ext cx="1082040" cy="22174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xdr:col>
      <xdr:colOff>388620</xdr:colOff>
      <xdr:row>3</xdr:row>
      <xdr:rowOff>60960</xdr:rowOff>
    </xdr:from>
    <xdr:to>
      <xdr:col>4</xdr:col>
      <xdr:colOff>411480</xdr:colOff>
      <xdr:row>18</xdr:row>
      <xdr:rowOff>60960</xdr:rowOff>
    </xdr:to>
    <xdr:cxnSp macro="">
      <xdr:nvCxnSpPr>
        <xdr:cNvPr id="11" name="Straight Arrow Connector 10">
          <a:extLst>
            <a:ext uri="{FF2B5EF4-FFF2-40B4-BE49-F238E27FC236}">
              <a16:creationId xmlns:a16="http://schemas.microsoft.com/office/drawing/2014/main" id="{00000000-0008-0000-0600-00000B000000}"/>
            </a:ext>
          </a:extLst>
        </xdr:cNvPr>
        <xdr:cNvCxnSpPr/>
      </xdr:nvCxnSpPr>
      <xdr:spPr>
        <a:xfrm flipH="1">
          <a:off x="2827020" y="609600"/>
          <a:ext cx="22860" cy="27432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373380</xdr:colOff>
      <xdr:row>18</xdr:row>
      <xdr:rowOff>53340</xdr:rowOff>
    </xdr:from>
    <xdr:to>
      <xdr:col>5</xdr:col>
      <xdr:colOff>320040</xdr:colOff>
      <xdr:row>18</xdr:row>
      <xdr:rowOff>53340</xdr:rowOff>
    </xdr:to>
    <xdr:cxnSp macro="">
      <xdr:nvCxnSpPr>
        <xdr:cNvPr id="12" name="Straight Arrow Connector 11">
          <a:extLst>
            <a:ext uri="{FF2B5EF4-FFF2-40B4-BE49-F238E27FC236}">
              <a16:creationId xmlns:a16="http://schemas.microsoft.com/office/drawing/2014/main" id="{00000000-0008-0000-0600-00000C000000}"/>
            </a:ext>
          </a:extLst>
        </xdr:cNvPr>
        <xdr:cNvCxnSpPr/>
      </xdr:nvCxnSpPr>
      <xdr:spPr>
        <a:xfrm>
          <a:off x="2811780" y="3345180"/>
          <a:ext cx="55626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22860</xdr:colOff>
      <xdr:row>3</xdr:row>
      <xdr:rowOff>68580</xdr:rowOff>
    </xdr:from>
    <xdr:to>
      <xdr:col>4</xdr:col>
      <xdr:colOff>388620</xdr:colOff>
      <xdr:row>3</xdr:row>
      <xdr:rowOff>68580</xdr:rowOff>
    </xdr:to>
    <xdr:cxnSp macro="">
      <xdr:nvCxnSpPr>
        <xdr:cNvPr id="13" name="Straight Arrow Connector 12">
          <a:extLst>
            <a:ext uri="{FF2B5EF4-FFF2-40B4-BE49-F238E27FC236}">
              <a16:creationId xmlns:a16="http://schemas.microsoft.com/office/drawing/2014/main" id="{00000000-0008-0000-0600-00000D000000}"/>
            </a:ext>
          </a:extLst>
        </xdr:cNvPr>
        <xdr:cNvCxnSpPr/>
      </xdr:nvCxnSpPr>
      <xdr:spPr>
        <a:xfrm flipH="1">
          <a:off x="1851660" y="617220"/>
          <a:ext cx="97536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358140</xdr:colOff>
      <xdr:row>13</xdr:row>
      <xdr:rowOff>68580</xdr:rowOff>
    </xdr:from>
    <xdr:ext cx="800100" cy="2034540"/>
    <xdr:pic>
      <xdr:nvPicPr>
        <xdr:cNvPr id="14" name="Picture 13">
          <a:extLst>
            <a:ext uri="{FF2B5EF4-FFF2-40B4-BE49-F238E27FC236}">
              <a16:creationId xmlns:a16="http://schemas.microsoft.com/office/drawing/2014/main" id="{00000000-0008-0000-0600-00000E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67740" y="2446020"/>
          <a:ext cx="800100" cy="20345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xdr:col>
      <xdr:colOff>533400</xdr:colOff>
      <xdr:row>8</xdr:row>
      <xdr:rowOff>76200</xdr:rowOff>
    </xdr:from>
    <xdr:to>
      <xdr:col>3</xdr:col>
      <xdr:colOff>464820</xdr:colOff>
      <xdr:row>8</xdr:row>
      <xdr:rowOff>83820</xdr:rowOff>
    </xdr:to>
    <xdr:cxnSp macro="">
      <xdr:nvCxnSpPr>
        <xdr:cNvPr id="15" name="Straight Arrow Connector 14">
          <a:extLst>
            <a:ext uri="{FF2B5EF4-FFF2-40B4-BE49-F238E27FC236}">
              <a16:creationId xmlns:a16="http://schemas.microsoft.com/office/drawing/2014/main" id="{00000000-0008-0000-0600-00000F000000}"/>
            </a:ext>
          </a:extLst>
        </xdr:cNvPr>
        <xdr:cNvCxnSpPr/>
      </xdr:nvCxnSpPr>
      <xdr:spPr>
        <a:xfrm flipH="1">
          <a:off x="1752600" y="1539240"/>
          <a:ext cx="541020" cy="76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441960</xdr:colOff>
      <xdr:row>15</xdr:row>
      <xdr:rowOff>144780</xdr:rowOff>
    </xdr:from>
    <xdr:to>
      <xdr:col>3</xdr:col>
      <xdr:colOff>464820</xdr:colOff>
      <xdr:row>15</xdr:row>
      <xdr:rowOff>175260</xdr:rowOff>
    </xdr:to>
    <xdr:cxnSp macro="">
      <xdr:nvCxnSpPr>
        <xdr:cNvPr id="16" name="Straight Arrow Connector 15">
          <a:extLst>
            <a:ext uri="{FF2B5EF4-FFF2-40B4-BE49-F238E27FC236}">
              <a16:creationId xmlns:a16="http://schemas.microsoft.com/office/drawing/2014/main" id="{00000000-0008-0000-0600-000010000000}"/>
            </a:ext>
          </a:extLst>
        </xdr:cNvPr>
        <xdr:cNvCxnSpPr/>
      </xdr:nvCxnSpPr>
      <xdr:spPr>
        <a:xfrm flipH="1">
          <a:off x="1661160" y="2887980"/>
          <a:ext cx="632460" cy="304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457200</xdr:colOff>
      <xdr:row>8</xdr:row>
      <xdr:rowOff>83820</xdr:rowOff>
    </xdr:from>
    <xdr:to>
      <xdr:col>3</xdr:col>
      <xdr:colOff>480060</xdr:colOff>
      <xdr:row>16</xdr:row>
      <xdr:rowOff>0</xdr:rowOff>
    </xdr:to>
    <xdr:cxnSp macro="">
      <xdr:nvCxnSpPr>
        <xdr:cNvPr id="17" name="Straight Arrow Connector 16">
          <a:extLst>
            <a:ext uri="{FF2B5EF4-FFF2-40B4-BE49-F238E27FC236}">
              <a16:creationId xmlns:a16="http://schemas.microsoft.com/office/drawing/2014/main" id="{00000000-0008-0000-0600-000011000000}"/>
            </a:ext>
          </a:extLst>
        </xdr:cNvPr>
        <xdr:cNvCxnSpPr/>
      </xdr:nvCxnSpPr>
      <xdr:spPr>
        <a:xfrm flipH="1">
          <a:off x="2286000" y="1546860"/>
          <a:ext cx="22860" cy="13792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77286</xdr:colOff>
      <xdr:row>10</xdr:row>
      <xdr:rowOff>69668</xdr:rowOff>
    </xdr:from>
    <xdr:to>
      <xdr:col>8</xdr:col>
      <xdr:colOff>229686</xdr:colOff>
      <xdr:row>27</xdr:row>
      <xdr:rowOff>124096</xdr:rowOff>
    </xdr:to>
    <xdr:graphicFrame macro="">
      <xdr:nvGraphicFramePr>
        <xdr:cNvPr id="2" name="Chart 1">
          <a:extLst>
            <a:ext uri="{FF2B5EF4-FFF2-40B4-BE49-F238E27FC236}">
              <a16:creationId xmlns:a16="http://schemas.microsoft.com/office/drawing/2014/main" id="{EF3E727A-A4DD-4A09-AED4-339A85511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530673</xdr:colOff>
      <xdr:row>10</xdr:row>
      <xdr:rowOff>69668</xdr:rowOff>
    </xdr:from>
    <xdr:to>
      <xdr:col>17</xdr:col>
      <xdr:colOff>73473</xdr:colOff>
      <xdr:row>27</xdr:row>
      <xdr:rowOff>124096</xdr:rowOff>
    </xdr:to>
    <xdr:graphicFrame macro="">
      <xdr:nvGraphicFramePr>
        <xdr:cNvPr id="3" name="Chart 2">
          <a:extLst>
            <a:ext uri="{FF2B5EF4-FFF2-40B4-BE49-F238E27FC236}">
              <a16:creationId xmlns:a16="http://schemas.microsoft.com/office/drawing/2014/main" id="{2D22F544-7603-4119-99EC-1C9898BBB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68580</xdr:colOff>
      <xdr:row>3</xdr:row>
      <xdr:rowOff>56389</xdr:rowOff>
    </xdr:from>
    <xdr:to>
      <xdr:col>8</xdr:col>
      <xdr:colOff>243840</xdr:colOff>
      <xdr:row>9</xdr:row>
      <xdr:rowOff>116478</xdr:rowOff>
    </xdr:to>
    <mc:AlternateContent xmlns:mc="http://schemas.openxmlformats.org/markup-compatibility/2006">
      <mc:Choice xmlns:a14="http://schemas.microsoft.com/office/drawing/2010/main" Requires="a14">
        <xdr:graphicFrame macro="">
          <xdr:nvGraphicFramePr>
            <xdr:cNvPr id="4" name="City2">
              <a:extLst>
                <a:ext uri="{FF2B5EF4-FFF2-40B4-BE49-F238E27FC236}">
                  <a16:creationId xmlns:a16="http://schemas.microsoft.com/office/drawing/2014/main" id="{9574850C-B9B9-463A-A878-5499FF7FFD41}"/>
                </a:ext>
              </a:extLst>
            </xdr:cNvPr>
            <xdr:cNvGraphicFramePr/>
          </xdr:nvGraphicFramePr>
          <xdr:xfrm>
            <a:off x="0" y="0"/>
            <a:ext cx="0" cy="0"/>
          </xdr:xfrm>
          <a:graphic>
            <a:graphicData uri="http://schemas.microsoft.com/office/drawing/2010/slicer">
              <sle:slicer xmlns:sle="http://schemas.microsoft.com/office/drawing/2010/slicer" name="City2"/>
            </a:graphicData>
          </a:graphic>
        </xdr:graphicFrame>
      </mc:Choice>
      <mc:Fallback>
        <xdr:sp macro="" textlink="">
          <xdr:nvSpPr>
            <xdr:cNvPr id="0" name=""/>
            <xdr:cNvSpPr>
              <a:spLocks noTextEdit="1"/>
            </xdr:cNvSpPr>
          </xdr:nvSpPr>
          <xdr:spPr>
            <a:xfrm>
              <a:off x="68580" y="587068"/>
              <a:ext cx="5073831" cy="11214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351911</xdr:colOff>
      <xdr:row>3</xdr:row>
      <xdr:rowOff>55519</xdr:rowOff>
    </xdr:from>
    <xdr:to>
      <xdr:col>19</xdr:col>
      <xdr:colOff>565271</xdr:colOff>
      <xdr:row>9</xdr:row>
      <xdr:rowOff>116478</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3F082D8E-6863-48D8-B9B6-FE67AFC18CA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250482" y="586198"/>
              <a:ext cx="6948896" cy="1122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374460</xdr:colOff>
      <xdr:row>10</xdr:row>
      <xdr:rowOff>69668</xdr:rowOff>
    </xdr:from>
    <xdr:to>
      <xdr:col>25</xdr:col>
      <xdr:colOff>526860</xdr:colOff>
      <xdr:row>27</xdr:row>
      <xdr:rowOff>124096</xdr:rowOff>
    </xdr:to>
    <xdr:graphicFrame macro="">
      <xdr:nvGraphicFramePr>
        <xdr:cNvPr id="7" name="Chart 6">
          <a:extLst>
            <a:ext uri="{FF2B5EF4-FFF2-40B4-BE49-F238E27FC236}">
              <a16:creationId xmlns:a16="http://schemas.microsoft.com/office/drawing/2014/main" id="{CD2BC1EA-0915-469B-88DA-33431908B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75039</xdr:colOff>
      <xdr:row>29</xdr:row>
      <xdr:rowOff>64576</xdr:rowOff>
    </xdr:from>
    <xdr:to>
      <xdr:col>8</xdr:col>
      <xdr:colOff>248103</xdr:colOff>
      <xdr:row>47</xdr:row>
      <xdr:rowOff>10332</xdr:rowOff>
    </xdr:to>
    <xdr:graphicFrame macro="">
      <xdr:nvGraphicFramePr>
        <xdr:cNvPr id="8" name="Chart 7">
          <a:extLst>
            <a:ext uri="{FF2B5EF4-FFF2-40B4-BE49-F238E27FC236}">
              <a16:creationId xmlns:a16="http://schemas.microsoft.com/office/drawing/2014/main" id="{25C3512A-CCE7-436C-82A4-E5608F48F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347346</xdr:colOff>
      <xdr:row>12</xdr:row>
      <xdr:rowOff>115278</xdr:rowOff>
    </xdr:from>
    <xdr:to>
      <xdr:col>36</xdr:col>
      <xdr:colOff>499746</xdr:colOff>
      <xdr:row>29</xdr:row>
      <xdr:rowOff>169705</xdr:rowOff>
    </xdr:to>
    <xdr:graphicFrame macro="">
      <xdr:nvGraphicFramePr>
        <xdr:cNvPr id="9" name="Chart 8">
          <a:extLst>
            <a:ext uri="{FF2B5EF4-FFF2-40B4-BE49-F238E27FC236}">
              <a16:creationId xmlns:a16="http://schemas.microsoft.com/office/drawing/2014/main" id="{A3703887-7559-465A-8975-A56EC68E6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435568</xdr:colOff>
      <xdr:row>29</xdr:row>
      <xdr:rowOff>64576</xdr:rowOff>
    </xdr:from>
    <xdr:to>
      <xdr:col>17</xdr:col>
      <xdr:colOff>161248</xdr:colOff>
      <xdr:row>47</xdr:row>
      <xdr:rowOff>23013</xdr:rowOff>
    </xdr:to>
    <xdr:graphicFrame macro="">
      <xdr:nvGraphicFramePr>
        <xdr:cNvPr id="10" name="Chart 9">
          <a:extLst>
            <a:ext uri="{FF2B5EF4-FFF2-40B4-BE49-F238E27FC236}">
              <a16:creationId xmlns:a16="http://schemas.microsoft.com/office/drawing/2014/main" id="{13AC0F73-E5C4-4C39-8C7D-A568232F3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348712</xdr:colOff>
      <xdr:row>29</xdr:row>
      <xdr:rowOff>64576</xdr:rowOff>
    </xdr:from>
    <xdr:to>
      <xdr:col>25</xdr:col>
      <xdr:colOff>521776</xdr:colOff>
      <xdr:row>47</xdr:row>
      <xdr:rowOff>10332</xdr:rowOff>
    </xdr:to>
    <xdr:graphicFrame macro="">
      <xdr:nvGraphicFramePr>
        <xdr:cNvPr id="11" name="Chart 10">
          <a:extLst>
            <a:ext uri="{FF2B5EF4-FFF2-40B4-BE49-F238E27FC236}">
              <a16:creationId xmlns:a16="http://schemas.microsoft.com/office/drawing/2014/main" id="{D3BFD40B-1DC7-4E9E-BC02-2C373AB6A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68579</xdr:colOff>
      <xdr:row>3</xdr:row>
      <xdr:rowOff>56389</xdr:rowOff>
    </xdr:from>
    <xdr:to>
      <xdr:col>25</xdr:col>
      <xdr:colOff>522514</xdr:colOff>
      <xdr:row>9</xdr:row>
      <xdr:rowOff>116478</xdr:rowOff>
    </xdr:to>
    <mc:AlternateContent xmlns:mc="http://schemas.openxmlformats.org/markup-compatibility/2006">
      <mc:Choice xmlns:a14="http://schemas.microsoft.com/office/drawing/2010/main" Requires="a14">
        <xdr:graphicFrame macro="">
          <xdr:nvGraphicFramePr>
            <xdr:cNvPr id="12" name="Sales manager">
              <a:extLst>
                <a:ext uri="{FF2B5EF4-FFF2-40B4-BE49-F238E27FC236}">
                  <a16:creationId xmlns:a16="http://schemas.microsoft.com/office/drawing/2014/main" id="{2DAE9ED7-A3D3-41DE-BF43-FBF720A7E55D}"/>
                </a:ext>
              </a:extLst>
            </xdr:cNvPr>
            <xdr:cNvGraphicFramePr/>
          </xdr:nvGraphicFramePr>
          <xdr:xfrm>
            <a:off x="0" y="0"/>
            <a:ext cx="0" cy="0"/>
          </xdr:xfrm>
          <a:graphic>
            <a:graphicData uri="http://schemas.microsoft.com/office/drawing/2010/slicer">
              <sle:slicer xmlns:sle="http://schemas.microsoft.com/office/drawing/2010/slicer" name="Sales manager"/>
            </a:graphicData>
          </a:graphic>
        </xdr:graphicFrame>
      </mc:Choice>
      <mc:Fallback>
        <xdr:sp macro="" textlink="">
          <xdr:nvSpPr>
            <xdr:cNvPr id="0" name=""/>
            <xdr:cNvSpPr>
              <a:spLocks noTextEdit="1"/>
            </xdr:cNvSpPr>
          </xdr:nvSpPr>
          <xdr:spPr>
            <a:xfrm>
              <a:off x="12315008" y="587068"/>
              <a:ext cx="3515542" cy="11214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Faizal" refreshedDate="45302.630066898149" createdVersion="7" refreshedVersion="7" minRefreshableVersion="3" recordCount="273" xr:uid="{B70CCC04-86C0-45FA-81EE-A5DD0C968DE4}">
  <cacheSource type="worksheet">
    <worksheetSource ref="A1:D274" sheet="Payments"/>
  </cacheSource>
  <cacheFields count="4">
    <cacheField name="customerNumber" numFmtId="0">
      <sharedItems containsSemiMixedTypes="0" containsString="0" containsNumber="1" containsInteger="1" minValue="103" maxValue="496" count="98">
        <n v="103"/>
        <n v="112"/>
        <n v="114"/>
        <n v="119"/>
        <n v="121"/>
        <n v="124"/>
        <n v="128"/>
        <n v="129"/>
        <n v="131"/>
        <n v="141"/>
        <n v="144"/>
        <n v="145"/>
        <n v="146"/>
        <n v="148"/>
        <n v="151"/>
        <n v="157"/>
        <n v="161"/>
        <n v="166"/>
        <n v="167"/>
        <n v="171"/>
        <n v="172"/>
        <n v="173"/>
        <n v="175"/>
        <n v="177"/>
        <n v="181"/>
        <n v="186"/>
        <n v="187"/>
        <n v="189"/>
        <n v="198"/>
        <n v="201"/>
        <n v="202"/>
        <n v="204"/>
        <n v="205"/>
        <n v="209"/>
        <n v="211"/>
        <n v="216"/>
        <n v="219"/>
        <n v="227"/>
        <n v="233"/>
        <n v="239"/>
        <n v="240"/>
        <n v="242"/>
        <n v="249"/>
        <n v="250"/>
        <n v="256"/>
        <n v="259"/>
        <n v="260"/>
        <n v="276"/>
        <n v="278"/>
        <n v="282"/>
        <n v="286"/>
        <n v="298"/>
        <n v="299"/>
        <n v="311"/>
        <n v="314"/>
        <n v="319"/>
        <n v="320"/>
        <n v="321"/>
        <n v="323"/>
        <n v="324"/>
        <n v="328"/>
        <n v="333"/>
        <n v="334"/>
        <n v="339"/>
        <n v="344"/>
        <n v="347"/>
        <n v="350"/>
        <n v="353"/>
        <n v="357"/>
        <n v="362"/>
        <n v="363"/>
        <n v="379"/>
        <n v="381"/>
        <n v="382"/>
        <n v="385"/>
        <n v="386"/>
        <n v="398"/>
        <n v="406"/>
        <n v="412"/>
        <n v="415"/>
        <n v="424"/>
        <n v="447"/>
        <n v="448"/>
        <n v="450"/>
        <n v="452"/>
        <n v="455"/>
        <n v="456"/>
        <n v="458"/>
        <n v="462"/>
        <n v="471"/>
        <n v="473"/>
        <n v="475"/>
        <n v="484"/>
        <n v="486"/>
        <n v="487"/>
        <n v="489"/>
        <n v="495"/>
        <n v="496"/>
      </sharedItems>
    </cacheField>
    <cacheField name="checkNumber" numFmtId="0">
      <sharedItems/>
    </cacheField>
    <cacheField name="paymentDate" numFmtId="14">
      <sharedItems containsSemiMixedTypes="0" containsNonDate="0" containsDate="1" containsString="0" minDate="2003-01-16T00:00:00" maxDate="2005-06-10T00:00:00"/>
    </cacheField>
    <cacheField name="amount" numFmtId="0">
      <sharedItems containsSemiMixedTypes="0" containsString="0" containsNumber="1" minValue="615.45000000000005" maxValue="120166.5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Faizal" refreshedDate="45302.633236921298" createdVersion="7" refreshedVersion="7" minRefreshableVersion="3" recordCount="1000" xr:uid="{E24E4CED-19E8-483D-8441-4AB5EF332BB0}">
  <cacheSource type="worksheet">
    <worksheetSource ref="A1:F1001" sheet="Order Details"/>
  </cacheSource>
  <cacheFields count="6">
    <cacheField name="orderNumber" numFmtId="0">
      <sharedItems containsSemiMixedTypes="0" containsString="0" containsNumber="1" containsInteger="1" minValue="10100" maxValue="10205" count="106">
        <n v="10100"/>
        <n v="10101"/>
        <n v="10102"/>
        <n v="10103"/>
        <n v="10104"/>
        <n v="10105"/>
        <n v="10106"/>
        <n v="10107"/>
        <n v="10108"/>
        <n v="10109"/>
        <n v="10110"/>
        <n v="10111"/>
        <n v="10112"/>
        <n v="10113"/>
        <n v="10114"/>
        <n v="10115"/>
        <n v="10116"/>
        <n v="10117"/>
        <n v="10118"/>
        <n v="10119"/>
        <n v="10120"/>
        <n v="10121"/>
        <n v="10122"/>
        <n v="10123"/>
        <n v="10124"/>
        <n v="10125"/>
        <n v="10126"/>
        <n v="10127"/>
        <n v="10128"/>
        <n v="10129"/>
        <n v="10130"/>
        <n v="10131"/>
        <n v="10132"/>
        <n v="10133"/>
        <n v="10134"/>
        <n v="10135"/>
        <n v="10136"/>
        <n v="10137"/>
        <n v="10138"/>
        <n v="10139"/>
        <n v="10140"/>
        <n v="10141"/>
        <n v="10142"/>
        <n v="10143"/>
        <n v="10144"/>
        <n v="10145"/>
        <n v="10146"/>
        <n v="10147"/>
        <n v="10148"/>
        <n v="10149"/>
        <n v="10150"/>
        <n v="10151"/>
        <n v="10152"/>
        <n v="10153"/>
        <n v="10154"/>
        <n v="10155"/>
        <n v="10156"/>
        <n v="10157"/>
        <n v="10158"/>
        <n v="10159"/>
        <n v="10160"/>
        <n v="10161"/>
        <n v="10162"/>
        <n v="10163"/>
        <n v="10164"/>
        <n v="10165"/>
        <n v="10166"/>
        <n v="10167"/>
        <n v="10168"/>
        <n v="10169"/>
        <n v="10170"/>
        <n v="10171"/>
        <n v="10172"/>
        <n v="10173"/>
        <n v="10174"/>
        <n v="10175"/>
        <n v="10176"/>
        <n v="10177"/>
        <n v="10178"/>
        <n v="10179"/>
        <n v="10180"/>
        <n v="10181"/>
        <n v="10182"/>
        <n v="10183"/>
        <n v="10184"/>
        <n v="10185"/>
        <n v="10186"/>
        <n v="10187"/>
        <n v="10188"/>
        <n v="10189"/>
        <n v="10190"/>
        <n v="10191"/>
        <n v="10192"/>
        <n v="10193"/>
        <n v="10194"/>
        <n v="10195"/>
        <n v="10196"/>
        <n v="10197"/>
        <n v="10198"/>
        <n v="10199"/>
        <n v="10200"/>
        <n v="10201"/>
        <n v="10202"/>
        <n v="10203"/>
        <n v="10204"/>
        <n v="10205"/>
      </sharedItems>
    </cacheField>
    <cacheField name="productCode" numFmtId="0">
      <sharedItems/>
    </cacheField>
    <cacheField name="quantityOrdered" numFmtId="0">
      <sharedItems containsSemiMixedTypes="0" containsString="0" containsNumber="1" containsInteger="1" minValue="20" maxValue="50"/>
    </cacheField>
    <cacheField name="priceEach" numFmtId="0">
      <sharedItems containsSemiMixedTypes="0" containsString="0" containsNumber="1" minValue="27.55" maxValue="214.3"/>
    </cacheField>
    <cacheField name="orderLineNumber" numFmtId="0">
      <sharedItems containsSemiMixedTypes="0" containsString="0" containsNumber="1" containsInteger="1" minValue="1" maxValue="18"/>
    </cacheField>
    <cacheField name="Amount" numFmtId="0">
      <sharedItems containsSemiMixedTypes="0" containsString="0" containsNumber="1" minValue="577.6" maxValue="9571.0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Faizal" refreshedDate="45302.734599768519" createdVersion="7" refreshedVersion="7" minRefreshableVersion="3" recordCount="326" xr:uid="{D00187D8-F3ED-41E6-A08C-A0C03A8870FB}">
  <cacheSource type="worksheet">
    <worksheetSource ref="A1:I327" sheet="Orders"/>
  </cacheSource>
  <cacheFields count="9">
    <cacheField name="orderNumber" numFmtId="0">
      <sharedItems containsSemiMixedTypes="0" containsString="0" containsNumber="1" containsInteger="1" minValue="10100" maxValue="10425"/>
    </cacheField>
    <cacheField name="orderDate" numFmtId="14">
      <sharedItems containsSemiMixedTypes="0" containsNonDate="0" containsDate="1" containsString="0" minDate="2003-01-06T00:00:00" maxDate="2005-06-01T00:00:00"/>
    </cacheField>
    <cacheField name="requiredDate" numFmtId="14">
      <sharedItems containsSemiMixedTypes="0" containsNonDate="0" containsDate="1" containsString="0" minDate="2003-01-13T00:00:00" maxDate="2005-06-12T00:00:00"/>
    </cacheField>
    <cacheField name="shippedDate" numFmtId="0">
      <sharedItems containsDate="1" containsMixedTypes="1" minDate="2003-01-10T00:00:00" maxDate="2005-05-21T00:00:00"/>
    </cacheField>
    <cacheField name="status" numFmtId="0">
      <sharedItems/>
    </cacheField>
    <cacheField name="comments" numFmtId="0">
      <sharedItems/>
    </cacheField>
    <cacheField name="customerNumber" numFmtId="0">
      <sharedItems containsSemiMixedTypes="0" containsString="0" containsNumber="1" containsInteger="1" minValue="103" maxValue="496" count="98">
        <n v="363"/>
        <n v="128"/>
        <n v="181"/>
        <n v="121"/>
        <n v="141"/>
        <n v="145"/>
        <n v="278"/>
        <n v="131"/>
        <n v="385"/>
        <n v="486"/>
        <n v="187"/>
        <n v="129"/>
        <n v="144"/>
        <n v="124"/>
        <n v="172"/>
        <n v="424"/>
        <n v="381"/>
        <n v="148"/>
        <n v="216"/>
        <n v="382"/>
        <n v="114"/>
        <n v="353"/>
        <n v="350"/>
        <n v="103"/>
        <n v="112"/>
        <n v="458"/>
        <n v="151"/>
        <n v="324"/>
        <n v="198"/>
        <n v="447"/>
        <n v="323"/>
        <n v="250"/>
        <n v="242"/>
        <n v="496"/>
        <n v="282"/>
        <n v="161"/>
        <n v="334"/>
        <n v="320"/>
        <n v="205"/>
        <n v="379"/>
        <n v="276"/>
        <n v="487"/>
        <n v="311"/>
        <n v="333"/>
        <n v="219"/>
        <n v="186"/>
        <n v="473"/>
        <n v="321"/>
        <n v="347"/>
        <n v="227"/>
        <n v="452"/>
        <n v="462"/>
        <n v="448"/>
        <n v="233"/>
        <n v="175"/>
        <n v="386"/>
        <n v="344"/>
        <n v="171"/>
        <n v="167"/>
        <n v="339"/>
        <n v="484"/>
        <n v="489"/>
        <n v="211"/>
        <n v="259"/>
        <n v="471"/>
        <n v="146"/>
        <n v="319"/>
        <n v="455"/>
        <n v="475"/>
        <n v="357"/>
        <n v="202"/>
        <n v="495"/>
        <n v="177"/>
        <n v="406"/>
        <n v="256"/>
        <n v="166"/>
        <n v="189"/>
        <n v="314"/>
        <n v="239"/>
        <n v="298"/>
        <n v="173"/>
        <n v="240"/>
        <n v="328"/>
        <n v="412"/>
        <n v="260"/>
        <n v="209"/>
        <n v="456"/>
        <n v="450"/>
        <n v="201"/>
        <n v="398"/>
        <n v="362"/>
        <n v="157"/>
        <n v="119"/>
        <n v="204"/>
        <n v="249"/>
        <n v="299"/>
        <n v="286"/>
        <n v="415"/>
      </sharedItems>
    </cacheField>
    <cacheField name="Amount" numFmtId="0">
      <sharedItems containsSemiMixedTypes="0" containsString="0" containsNumber="1" minValue="0" maxValue="67392.849999999991"/>
    </cacheField>
    <cacheField name="Quantity" numFmtId="0">
      <sharedItems containsSemiMixedTypes="0" containsString="0" containsNumber="1" containsInteger="1" minValue="0" maxValue="67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Faizal" refreshedDate="45302.757767939816" createdVersion="7" refreshedVersion="7" minRefreshableVersion="3" recordCount="122" xr:uid="{FF33887B-B891-4061-93CD-76137B8D5FC3}">
  <cacheSource type="worksheet">
    <worksheetSource ref="A1:M123" sheet="Master Sheet F"/>
  </cacheSource>
  <cacheFields count="13">
    <cacheField name="customerNumber" numFmtId="0">
      <sharedItems containsSemiMixedTypes="0" containsString="0" containsNumber="1" containsInteger="1" minValue="103" maxValue="496" count="122">
        <n v="103"/>
        <n v="112"/>
        <n v="114"/>
        <n v="119"/>
        <n v="121"/>
        <n v="124"/>
        <n v="125"/>
        <n v="128"/>
        <n v="129"/>
        <n v="131"/>
        <n v="141"/>
        <n v="144"/>
        <n v="145"/>
        <n v="146"/>
        <n v="148"/>
        <n v="151"/>
        <n v="157"/>
        <n v="161"/>
        <n v="166"/>
        <n v="167"/>
        <n v="168"/>
        <n v="169"/>
        <n v="171"/>
        <n v="172"/>
        <n v="173"/>
        <n v="175"/>
        <n v="177"/>
        <n v="181"/>
        <n v="186"/>
        <n v="187"/>
        <n v="189"/>
        <n v="198"/>
        <n v="201"/>
        <n v="202"/>
        <n v="204"/>
        <n v="205"/>
        <n v="206"/>
        <n v="209"/>
        <n v="211"/>
        <n v="216"/>
        <n v="219"/>
        <n v="223"/>
        <n v="227"/>
        <n v="233"/>
        <n v="237"/>
        <n v="239"/>
        <n v="240"/>
        <n v="242"/>
        <n v="247"/>
        <n v="249"/>
        <n v="250"/>
        <n v="256"/>
        <n v="259"/>
        <n v="260"/>
        <n v="273"/>
        <n v="276"/>
        <n v="278"/>
        <n v="282"/>
        <n v="286"/>
        <n v="293"/>
        <n v="298"/>
        <n v="299"/>
        <n v="303"/>
        <n v="307"/>
        <n v="311"/>
        <n v="314"/>
        <n v="319"/>
        <n v="320"/>
        <n v="321"/>
        <n v="323"/>
        <n v="324"/>
        <n v="328"/>
        <n v="333"/>
        <n v="334"/>
        <n v="335"/>
        <n v="339"/>
        <n v="344"/>
        <n v="347"/>
        <n v="348"/>
        <n v="350"/>
        <n v="353"/>
        <n v="356"/>
        <n v="357"/>
        <n v="361"/>
        <n v="362"/>
        <n v="363"/>
        <n v="369"/>
        <n v="376"/>
        <n v="379"/>
        <n v="381"/>
        <n v="382"/>
        <n v="385"/>
        <n v="386"/>
        <n v="398"/>
        <n v="406"/>
        <n v="409"/>
        <n v="412"/>
        <n v="415"/>
        <n v="424"/>
        <n v="443"/>
        <n v="447"/>
        <n v="448"/>
        <n v="450"/>
        <n v="452"/>
        <n v="455"/>
        <n v="456"/>
        <n v="458"/>
        <n v="459"/>
        <n v="462"/>
        <n v="465"/>
        <n v="471"/>
        <n v="473"/>
        <n v="475"/>
        <n v="477"/>
        <n v="480"/>
        <n v="481"/>
        <n v="484"/>
        <n v="486"/>
        <n v="487"/>
        <n v="489"/>
        <n v="495"/>
        <n v="496"/>
      </sharedItems>
    </cacheField>
    <cacheField name="customerName" numFmtId="0">
      <sharedItems count="122">
        <s v="Atelier graphique"/>
        <s v="Signal Gift Stores"/>
        <s v="Australian Collectors, Co."/>
        <s v="La Rochelle Gifts"/>
        <s v="Baane Mini Imports"/>
        <s v="Mini Gifts Distributors Ltd."/>
        <s v="Havel &amp; Zbyszek Co"/>
        <s v="Blauer See Auto, Co."/>
        <s v="Mini Wheels Co."/>
        <s v="Land of Toys Inc."/>
        <s v="Euro+ Shopping Channel"/>
        <s v="Volvo Model Replicas, Co"/>
        <s v="Danish Wholesale Imports"/>
        <s v="Saveley &amp; Henriot, Co."/>
        <s v="Dragon Souveniers, Ltd."/>
        <s v="Muscle Machine Inc"/>
        <s v="Diecast Classics Inc."/>
        <s v="Technics Stores Inc."/>
        <s v="Handji Gifts&amp; Co"/>
        <s v="Herkku Gifts"/>
        <s v="American Souvenirs Inc"/>
        <s v="Porto Imports Co."/>
        <s v="Daedalus Designs Imports"/>
        <s v="La Corne D'abondance, Co."/>
        <s v="Cambridge Collectables Co."/>
        <s v="Gift Depot Inc."/>
        <s v="Osaka Souveniers Co."/>
        <s v="Vitachrome Inc."/>
        <s v="Toys of Finland, Co."/>
        <s v="AV Stores, Co."/>
        <s v="Clover Collections, Co."/>
        <s v="Auto-Moto Classics Inc."/>
        <s v="UK Collectables, Ltd."/>
        <s v="Canadian Gift Exchange Network"/>
        <s v="Online Mini Collectables"/>
        <s v="Toys4GrownUps.com"/>
        <s v="Asian Shopping Network, Co"/>
        <s v="Mini Caravy"/>
        <s v="King Kong Collectables, Co."/>
        <s v="Enaco Distributors"/>
        <s v="Boards &amp; Toys Co."/>
        <s v="NatÃ¼rlich Autos"/>
        <s v="Heintze Collectables"/>
        <s v="QuÃ©bec Home Shopping Network"/>
        <s v="ANG Resellers"/>
        <s v="Collectable Mini Designs Co."/>
        <s v="giftsbymail.co.uk"/>
        <s v="Alpha Cognac"/>
        <s v="Messner Shopping Network"/>
        <s v="Amica Models &amp; Co."/>
        <s v="Lyon Souveniers"/>
        <s v="Auto AssociÃ©s &amp; Cie."/>
        <s v="Toms SpezialitÃ¤ten, Ltd"/>
        <s v="Royal Canadian Collectables, Ltd."/>
        <s v="Franken Gifts, Co"/>
        <s v="Anna's Decorations, Ltd"/>
        <s v="Rovelli Gifts"/>
        <s v="Souveniers And Things Co."/>
        <s v="Marta's Replicas Co."/>
        <s v="BG&amp;E Collectables"/>
        <s v="Vida Sport, Ltd"/>
        <s v="Norway Gifts By Mail, Co."/>
        <s v="Schuyler Imports"/>
        <s v="Der Hund Imports"/>
        <s v="Oulu Toy Supplies, Inc."/>
        <s v="Petit Auto"/>
        <s v="Mini Classics"/>
        <s v="Mini Creations Ltd."/>
        <s v="Corporate Gift Ideas Co."/>
        <s v="Down Under Souveniers, Inc"/>
        <s v="Stylish Desk Decors, Co."/>
        <s v="Tekni Collectables Inc."/>
        <s v="Australian Gift Network, Co"/>
        <s v="Suominen Souveniers"/>
        <s v="Cramer SpezialitÃ¤ten, Ltd"/>
        <s v="Classic Gift Ideas, Inc"/>
        <s v="CAF Imports"/>
        <s v="Men 'R' US Retailers, Ltd."/>
        <s v="Asian Treasures, Inc."/>
        <s v="Marseille Mini Autos"/>
        <s v="Reims Collectables"/>
        <s v="SAR Distributors, Co"/>
        <s v="GiftsForHim.com"/>
        <s v="Kommission Auto"/>
        <s v="Gifts4AllAges.com"/>
        <s v="Online Diecast Creations Co."/>
        <s v="Lisboa Souveniers, Inc"/>
        <s v="Precious Collectables"/>
        <s v="Collectables For Less Inc."/>
        <s v="Royale Belge"/>
        <s v="Salzburg Collectables"/>
        <s v="Cruz &amp; Sons Co."/>
        <s v="L'ordine Souveniers"/>
        <s v="Tokyo Collectables, Ltd"/>
        <s v="Auto Canal+ Petit"/>
        <s v="Stuttgart Collectable Exchange"/>
        <s v="Extreme Desk Decorations, Ltd"/>
        <s v="Bavarian Collectables Imports, Co."/>
        <s v="Classic Legends Inc."/>
        <s v="Feuer Online Stores, Inc"/>
        <s v="Gift Ideas Corp."/>
        <s v="Scandinavian Gift Ideas"/>
        <s v="The Sharp Gifts Warehouse"/>
        <s v="Mini Auto Werke"/>
        <s v="Super Scale Inc."/>
        <s v="Microscale Inc."/>
        <s v="Corrida Auto Replicas, Ltd"/>
        <s v="Warburg Exchange"/>
        <s v="FunGiftIdeas.com"/>
        <s v="Anton Designs, Ltd."/>
        <s v="Australian Collectables, Ltd"/>
        <s v="Frau da Collezione"/>
        <s v="West Coast Collectables Co."/>
        <s v="Mit VergnÃ¼gen &amp; Co."/>
        <s v="Kremlin Collectables, Co."/>
        <s v="Raanan Stores, Inc"/>
        <s v="Iberia Gift Imports, Corp."/>
        <s v="Motor Mint Distributors Inc."/>
        <s v="Signal Collectibles Ltd."/>
        <s v="Double Decker Gift Stores, Ltd"/>
        <s v="Diecast Collectables"/>
        <s v="Kelly's Gift Shop"/>
      </sharedItems>
    </cacheField>
    <cacheField name="city" numFmtId="0">
      <sharedItems count="96">
        <s v="Nantes"/>
        <s v="Las Vegas"/>
        <s v="Melbourne"/>
        <s v="Stavern"/>
        <s v="San Rafael"/>
        <s v="Warszawa"/>
        <s v="Frankfurt"/>
        <s v="San Francisco"/>
        <s v="NYC"/>
        <s v="Madrid"/>
        <s v="LuleÃ¥"/>
        <s v="Kobenhavn"/>
        <s v="Lyon"/>
        <s v="Singapore"/>
        <s v="Allentown"/>
        <s v="Burlingame"/>
        <s v="Bergen"/>
        <s v="New Haven"/>
        <s v="Lisboa"/>
        <s v="Lille"/>
        <s v="Paris"/>
        <s v="Cambridge"/>
        <s v="Bridgewater"/>
        <s v="Kita-ku"/>
        <s v="Helsinki"/>
        <s v="Manchester"/>
        <s v="Dublin"/>
        <s v="Brickhaven"/>
        <s v="Liverpool"/>
        <s v="Vancouver"/>
        <s v="Pasadena"/>
        <s v="Strasbourg"/>
        <s v="Central Hong Kong"/>
        <s v="Barcelona"/>
        <s v="Glendale"/>
        <s v="Cunewalde"/>
        <s v="Ã…rhus"/>
        <s v="MontrÃ©al"/>
        <s v="San Diego"/>
        <s v="Cowes"/>
        <s v="Toulouse"/>
        <s v="Torino"/>
        <s v="Versailles"/>
        <s v="KÃ¶ln"/>
        <s v="Tsawassen"/>
        <s v="MÃ¼nchen"/>
        <s v="North Sydney"/>
        <s v="Bergamo"/>
        <s v="Chatswood"/>
        <s v="Fribourg"/>
        <s v="GenÃ¨ve"/>
        <s v="Oslo"/>
        <s v="Amsterdam"/>
        <s v="Berlin"/>
        <s v="Oulu"/>
        <s v="Bruxelles"/>
        <s v="White Plains"/>
        <s v="New Bedford"/>
        <s v="Auckland  "/>
        <s v="London"/>
        <s v="Newark"/>
        <s v="South Brisbane"/>
        <s v="Espoo"/>
        <s v="Brandenburg"/>
        <s v="Philadelphia"/>
        <s v="Los Angeles"/>
        <s v="Cork"/>
        <s v="Marseille"/>
        <s v="Reims"/>
        <s v="Hatfield"/>
        <s v="Auckland"/>
        <s v="MÃ¼nster"/>
        <s v="Boston"/>
        <s v="Nashua"/>
        <s v="Bern"/>
        <s v="Charleroi"/>
        <s v="Salzburg"/>
        <s v="Makati City"/>
        <s v="Reggio Emilia"/>
        <s v="Minato-ku"/>
        <s v="Stuttgart"/>
        <s v="Wellington"/>
        <s v="Munich"/>
        <s v="Leipzig"/>
        <s v="BrÃ¤cke"/>
        <s v="San Jose"/>
        <s v="Graz"/>
        <s v="Aachen"/>
        <s v="Glen Waverly"/>
        <s v="Milan"/>
        <s v="Burbank"/>
        <s v="Mannheim"/>
        <s v="Saint Petersburg"/>
        <s v="Herzlia"/>
        <s v="Sevilla"/>
        <s v="Brisbane"/>
      </sharedItems>
    </cacheField>
    <cacheField name="country" numFmtId="0">
      <sharedItems count="28">
        <s v="France"/>
        <s v="USA"/>
        <s v="Australia"/>
        <s v="Norway"/>
        <s v="Poland"/>
        <s v="Germany"/>
        <s v="Spain"/>
        <s v="Sweden"/>
        <s v="Denmark"/>
        <s v="Singapore"/>
        <s v="Norway  "/>
        <s v="Portugal"/>
        <s v="Japan"/>
        <s v="Finland"/>
        <s v="UK"/>
        <s v="Ireland"/>
        <s v="Canada"/>
        <s v="Hong Kong"/>
        <s v="Italy"/>
        <s v="Switzerland"/>
        <s v="Netherlands"/>
        <s v="Belgium"/>
        <s v="New Zealand"/>
        <s v="South Africa"/>
        <s v="Austria"/>
        <s v="Philippines"/>
        <s v="Russia"/>
        <s v="Israel"/>
      </sharedItems>
    </cacheField>
    <cacheField name="sales_Emp_No." numFmtId="0">
      <sharedItems containsMixedTypes="1" containsNumber="1" containsInteger="1" minValue="1165" maxValue="1702" count="16">
        <n v="1370"/>
        <n v="1166"/>
        <n v="1611"/>
        <n v="1504"/>
        <n v="1165"/>
        <s v="NULL"/>
        <n v="1323"/>
        <n v="1401"/>
        <n v="1337"/>
        <n v="1621"/>
        <n v="1286"/>
        <n v="1216"/>
        <n v="1612"/>
        <n v="1188"/>
        <n v="1501"/>
        <n v="1702"/>
      </sharedItems>
    </cacheField>
    <cacheField name="creditLimit" numFmtId="0">
      <sharedItems containsSemiMixedTypes="0" containsString="0" containsNumber="1" containsInteger="1" minValue="0" maxValue="227600"/>
    </cacheField>
    <cacheField name="Sales Person" numFmtId="0">
      <sharedItems containsMixedTypes="1" containsNumber="1" containsInteger="1" minValue="0" maxValue="0" count="16">
        <s v="Hernandez Gerard"/>
        <s v="Thompson Leslie"/>
        <s v="Fixter Andy"/>
        <s v="Jones Barry"/>
        <s v="Jennings Leslie"/>
        <n v="0"/>
        <s v="Vanauf George"/>
        <s v="Castillo Pamela"/>
        <s v="Bondur Loui"/>
        <s v="Nishi Mami"/>
        <s v="Tseng Foon Yue"/>
        <s v="Patterson Steve"/>
        <s v="Marsh Peter"/>
        <s v="Firrelli Julie"/>
        <s v="Bott Larry"/>
        <s v="Gerard Martin"/>
      </sharedItems>
    </cacheField>
    <cacheField name="City2" numFmtId="0">
      <sharedItems count="8">
        <s v="Paris"/>
        <s v="San Francisco"/>
        <s v="Sydney"/>
        <s v="London"/>
        <e v="#N/A"/>
        <s v="NYC"/>
        <s v="Tokyo"/>
        <s v="Boston"/>
      </sharedItems>
    </cacheField>
    <cacheField name="Sales manager" numFmtId="0">
      <sharedItems count="5">
        <s v="Bondur Gerard"/>
        <s v="Bow Anthony"/>
        <s v="Patterson William"/>
        <e v="#N/A"/>
        <s v="Patterson Mary"/>
      </sharedItems>
    </cacheField>
    <cacheField name="Payments Received" numFmtId="0">
      <sharedItems containsMixedTypes="1" containsNumber="1" minValue="7918.6" maxValue="715738.9800000001" count="99">
        <n v="22314.36"/>
        <n v="80180.98"/>
        <n v="180585.06999999998"/>
        <n v="116949.68000000001"/>
        <n v="104224.79"/>
        <n v="584188.24000000011"/>
        <e v="#N/A"/>
        <n v="75937.760000000009"/>
        <n v="66710.559999999998"/>
        <n v="107639.94"/>
        <n v="715738.9800000001"/>
        <n v="43680.65"/>
        <n v="107446.5"/>
        <n v="130305.35"/>
        <n v="156251.03"/>
        <n v="177913.95"/>
        <n v="98509.25"/>
        <n v="104545.22"/>
        <n v="105420.56999999999"/>
        <n v="97562.47"/>
        <n v="61781.7"/>
        <n v="86553.52"/>
        <n v="32198.690000000002"/>
        <n v="95424.63"/>
        <n v="62361.219999999994"/>
        <n v="72497.64"/>
        <n v="95546.46"/>
        <n v="148410.09"/>
        <n v="49898.270000000004"/>
        <n v="21554.260000000002"/>
        <n v="61167.180000000008"/>
        <n v="70122.19"/>
        <n v="55577.26"/>
        <n v="93803.299999999988"/>
        <n v="75859.320000000007"/>
        <n v="45480.79"/>
        <n v="68520.47"/>
        <n v="7918.6"/>
        <n v="89909.799999999988"/>
        <n v="68977.67"/>
        <n v="80375.240000000005"/>
        <n v="71783.75"/>
        <n v="60483.360000000001"/>
        <n v="82223.23"/>
        <n v="67659.19"/>
        <n v="58876.409999999996"/>
        <n v="89223.14"/>
        <n v="66812"/>
        <n v="137034.22"/>
        <n v="127529.69"/>
        <n v="91655.61"/>
        <n v="90545.37"/>
        <n v="108777.92"/>
        <n v="69059.039999999994"/>
        <n v="95706.15"/>
        <n v="62253.850000000006"/>
        <n v="78432.160000000003"/>
        <n v="101872.51999999999"/>
        <n v="132340.78"/>
        <n v="154622.08000000002"/>
        <n v="80556.73"/>
        <n v="38281.509999999995"/>
        <n v="55190.16"/>
        <n v="103896.73999999999"/>
        <n v="57939.34"/>
        <n v="46751.14"/>
        <n v="41506.19"/>
        <n v="71547.53"/>
        <n v="126983.19"/>
        <n v="56662.38"/>
        <n v="33533.47"/>
        <n v="116449.29000000001"/>
        <n v="73533.649999999994"/>
        <n v="29217.18"/>
        <n v="85060"/>
        <n v="87468.3"/>
        <n v="90143.31"/>
        <n v="105548.73"/>
        <n v="86436.97"/>
        <n v="66704.94"/>
        <n v="31310.09"/>
        <n v="69214.33"/>
        <n v="49967.78"/>
        <n v="76776.44"/>
        <n v="59551.38"/>
        <n v="51059.990000000005"/>
        <n v="70378.649999999994"/>
        <n v="29230.43"/>
        <n v="112440.09"/>
        <n v="88627.49"/>
        <n v="44920.759999999995"/>
        <n v="25358.32"/>
        <n v="43748.72"/>
        <n v="50987.850000000006"/>
        <n v="77726.59"/>
        <n v="42570.37"/>
        <n v="29586.15"/>
        <n v="65541.740000000005"/>
        <n v="114497.19"/>
      </sharedItems>
    </cacheField>
    <cacheField name="Amount" numFmtId="0">
      <sharedItems containsSemiMixedTypes="0" containsString="0" containsNumber="1" minValue="0" maxValue="189840.15" count="71">
        <n v="14571.44"/>
        <n v="32641.980000000003"/>
        <n v="53429.11"/>
        <n v="0"/>
        <n v="51710.33"/>
        <n v="167783.08000000002"/>
        <n v="10549.01"/>
        <n v="40461.78"/>
        <n v="22292.620000000003"/>
        <n v="189840.15"/>
        <n v="7674.9400000000005"/>
        <n v="53959.21"/>
        <n v="39712.1"/>
        <n v="150123.14999999997"/>
        <n v="117634.88"/>
        <n v="89418.78"/>
        <n v="85024.459999999992"/>
        <n v="42783.80999999999"/>
        <n v="33383.140000000007"/>
        <n v="24879.08"/>
        <n v="5494.78"/>
        <n v="37602.480000000003"/>
        <n v="48425.69"/>
        <n v="6036.9599999999991"/>
        <n v="54222.7"/>
        <n v="45480.789999999994"/>
        <n v="43575.259999999995"/>
        <n v="4465.8500000000004"/>
        <n v="36164.46"/>
        <n v="16909.84"/>
        <n v="48051.040000000008"/>
        <n v="23419.47"/>
        <n v="27988.47"/>
        <n v="80101.919999999984"/>
        <n v="89875.6"/>
        <n v="24013.519999999997"/>
        <n v="32723.040000000001"/>
        <n v="36092.400000000009"/>
        <n v="93565.239999999991"/>
        <n v="85559.12"/>
        <n v="2880"/>
        <n v="66884.91"/>
        <n v="33757.85"/>
        <n v="29716.860000000004"/>
        <n v="34606.28"/>
        <n v="31428.210000000006"/>
        <n v="20452.5"/>
        <n v="50824.659999999996"/>
        <n v="30620.730000000003"/>
        <n v="20220.04"/>
        <n v="65649.599999999991"/>
        <n v="32680.31"/>
        <n v="2755.7599999999998"/>
        <n v="35826.33"/>
        <n v="71645.459999999992"/>
        <n v="38524.29"/>
        <n v="43708.350000000006"/>
        <n v="23663.65"/>
        <n v="44167.090000000004"/>
        <n v="42252.869999999995"/>
        <n v="38139.18"/>
        <n v="57131.92"/>
        <n v="9977.8499999999985"/>
        <n v="35505.629999999997"/>
        <n v="17746.260000000002"/>
        <n v="7678.25"/>
        <n v="47513.19"/>
        <n v="25833.14"/>
        <n v="29997.090000000004"/>
        <n v="22275.73"/>
        <n v="55041.040000000008"/>
      </sharedItems>
    </cacheField>
    <cacheField name="Qty" numFmtId="0">
      <sharedItems containsSemiMixedTypes="0" containsString="0" containsNumber="1" containsInteger="1" minValue="0" maxValue="2153" count="69">
        <n v="156"/>
        <n v="448"/>
        <n v="591"/>
        <n v="0"/>
        <n v="563"/>
        <n v="1898"/>
        <n v="142"/>
        <n v="431"/>
        <n v="229"/>
        <n v="2153"/>
        <n v="52"/>
        <n v="545"/>
        <n v="396"/>
        <n v="1452"/>
        <n v="1159"/>
        <n v="1027"/>
        <n v="823"/>
        <n v="458"/>
        <n v="351"/>
        <n v="263"/>
        <n v="80"/>
        <n v="454"/>
        <n v="570"/>
        <n v="73"/>
        <n v="596"/>
        <n v="539"/>
        <n v="67"/>
        <n v="358"/>
        <n v="145"/>
        <n v="515"/>
        <n v="227"/>
        <n v="317"/>
        <n v="874"/>
        <n v="1155"/>
        <n v="266"/>
        <n v="342"/>
        <n v="385"/>
        <n v="1044"/>
        <n v="976"/>
        <n v="36"/>
        <n v="781"/>
        <n v="336"/>
        <n v="290"/>
        <n v="391"/>
        <n v="377"/>
        <n v="231"/>
        <n v="323"/>
        <n v="271"/>
        <n v="736"/>
        <n v="341"/>
        <n v="47"/>
        <n v="442"/>
        <n v="803"/>
        <n v="325"/>
        <n v="435"/>
        <n v="320"/>
        <n v="550"/>
        <n v="430"/>
        <n v="316"/>
        <n v="617"/>
        <n v="98"/>
        <n v="447"/>
        <n v="216"/>
        <n v="115"/>
        <n v="519"/>
        <n v="212"/>
        <n v="367"/>
        <n v="267"/>
        <n v="708"/>
      </sharedItems>
    </cacheField>
    <cacheField name="Average" numFmtId="0">
      <sharedItems containsSemiMixedTypes="0" containsString="0" containsNumber="1" minValue="0" maxValue="147.595"/>
    </cacheField>
  </cacheFields>
  <extLst>
    <ext xmlns:x14="http://schemas.microsoft.com/office/spreadsheetml/2009/9/main" uri="{725AE2AE-9491-48be-B2B4-4EB974FC3084}">
      <x14:pivotCacheDefinition pivotCacheId="15536917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3">
  <r>
    <x v="0"/>
    <s v="HQ336336"/>
    <d v="2004-10-19T00:00:00"/>
    <n v="6066.78"/>
  </r>
  <r>
    <x v="0"/>
    <s v="JM555205"/>
    <d v="2003-06-05T00:00:00"/>
    <n v="14571.44"/>
  </r>
  <r>
    <x v="0"/>
    <s v="OM314933"/>
    <d v="2004-12-18T00:00:00"/>
    <n v="1676.14"/>
  </r>
  <r>
    <x v="1"/>
    <s v="BO864823"/>
    <d v="2004-12-17T00:00:00"/>
    <n v="14191.12"/>
  </r>
  <r>
    <x v="1"/>
    <s v="HQ55022"/>
    <d v="2003-06-06T00:00:00"/>
    <n v="32641.98"/>
  </r>
  <r>
    <x v="1"/>
    <s v="ND748579"/>
    <d v="2004-08-20T00:00:00"/>
    <n v="33347.879999999997"/>
  </r>
  <r>
    <x v="2"/>
    <s v="GG31455"/>
    <d v="2003-05-20T00:00:00"/>
    <n v="45864.03"/>
  </r>
  <r>
    <x v="2"/>
    <s v="MA765515"/>
    <d v="2004-12-15T00:00:00"/>
    <n v="82261.22"/>
  </r>
  <r>
    <x v="2"/>
    <s v="NP603840"/>
    <d v="2003-05-31T00:00:00"/>
    <n v="7565.08"/>
  </r>
  <r>
    <x v="2"/>
    <s v="NR27552"/>
    <d v="2004-03-10T00:00:00"/>
    <n v="44894.74"/>
  </r>
  <r>
    <x v="3"/>
    <s v="DB933704"/>
    <d v="2004-11-14T00:00:00"/>
    <n v="19501.82"/>
  </r>
  <r>
    <x v="3"/>
    <s v="LN373447"/>
    <d v="2004-08-08T00:00:00"/>
    <n v="47924.19"/>
  </r>
  <r>
    <x v="3"/>
    <s v="NG94694"/>
    <d v="2005-02-22T00:00:00"/>
    <n v="49523.67"/>
  </r>
  <r>
    <x v="4"/>
    <s v="DB889831"/>
    <d v="2003-02-16T00:00:00"/>
    <n v="50218.95"/>
  </r>
  <r>
    <x v="4"/>
    <s v="FD317790"/>
    <d v="2003-10-28T00:00:00"/>
    <n v="1491.38"/>
  </r>
  <r>
    <x v="4"/>
    <s v="KI831359"/>
    <d v="2004-11-04T00:00:00"/>
    <n v="17876.32"/>
  </r>
  <r>
    <x v="4"/>
    <s v="MA302151"/>
    <d v="2004-11-28T00:00:00"/>
    <n v="34638.14"/>
  </r>
  <r>
    <x v="5"/>
    <s v="AE215433"/>
    <d v="2005-03-05T00:00:00"/>
    <n v="101244.59"/>
  </r>
  <r>
    <x v="5"/>
    <s v="BG255406"/>
    <d v="2004-08-28T00:00:00"/>
    <n v="85410.87"/>
  </r>
  <r>
    <x v="5"/>
    <s v="CQ287967"/>
    <d v="2003-04-11T00:00:00"/>
    <n v="11044.3"/>
  </r>
  <r>
    <x v="5"/>
    <s v="ET64396"/>
    <d v="2005-04-16T00:00:00"/>
    <n v="83598.039999999994"/>
  </r>
  <r>
    <x v="5"/>
    <s v="HI366474"/>
    <d v="2004-12-27T00:00:00"/>
    <n v="47142.7"/>
  </r>
  <r>
    <x v="5"/>
    <s v="HR86578"/>
    <d v="2004-11-02T00:00:00"/>
    <n v="55639.66"/>
  </r>
  <r>
    <x v="5"/>
    <s v="KI131716"/>
    <d v="2003-08-15T00:00:00"/>
    <n v="111654.39999999999"/>
  </r>
  <r>
    <x v="5"/>
    <s v="LF217299"/>
    <d v="2004-03-26T00:00:00"/>
    <n v="43369.3"/>
  </r>
  <r>
    <x v="5"/>
    <s v="NT141748"/>
    <d v="2003-11-25T00:00:00"/>
    <n v="45084.38"/>
  </r>
  <r>
    <x v="6"/>
    <s v="DI925118"/>
    <d v="2003-01-28T00:00:00"/>
    <n v="10549.01"/>
  </r>
  <r>
    <x v="6"/>
    <s v="FA465482"/>
    <d v="2003-10-18T00:00:00"/>
    <n v="24101.81"/>
  </r>
  <r>
    <x v="6"/>
    <s v="FH668230"/>
    <d v="2004-03-24T00:00:00"/>
    <n v="33820.620000000003"/>
  </r>
  <r>
    <x v="6"/>
    <s v="IP383901"/>
    <d v="2004-11-18T00:00:00"/>
    <n v="7466.32"/>
  </r>
  <r>
    <x v="7"/>
    <s v="DM826140"/>
    <d v="2004-12-08T00:00:00"/>
    <n v="26248.78"/>
  </r>
  <r>
    <x v="7"/>
    <s v="ID449593"/>
    <d v="2003-12-11T00:00:00"/>
    <n v="23923.93"/>
  </r>
  <r>
    <x v="7"/>
    <s v="PI42991"/>
    <d v="2003-04-09T00:00:00"/>
    <n v="16537.849999999999"/>
  </r>
  <r>
    <x v="8"/>
    <s v="CL442705"/>
    <d v="2003-03-12T00:00:00"/>
    <n v="22292.62"/>
  </r>
  <r>
    <x v="8"/>
    <s v="MA724562"/>
    <d v="2004-12-02T00:00:00"/>
    <n v="50025.35"/>
  </r>
  <r>
    <x v="8"/>
    <s v="NB445135"/>
    <d v="2004-09-11T00:00:00"/>
    <n v="35321.97"/>
  </r>
  <r>
    <x v="9"/>
    <s v="AU364101"/>
    <d v="2003-07-19T00:00:00"/>
    <n v="36251.03"/>
  </r>
  <r>
    <x v="9"/>
    <s v="DB583216"/>
    <d v="2004-11-01T00:00:00"/>
    <n v="36140.379999999997"/>
  </r>
  <r>
    <x v="9"/>
    <s v="DL460618"/>
    <d v="2005-05-19T00:00:00"/>
    <n v="46895.48"/>
  </r>
  <r>
    <x v="9"/>
    <s v="HJ32686"/>
    <d v="2004-01-30T00:00:00"/>
    <n v="59830.55"/>
  </r>
  <r>
    <x v="9"/>
    <s v="ID10962"/>
    <d v="2004-12-31T00:00:00"/>
    <n v="116208.4"/>
  </r>
  <r>
    <x v="9"/>
    <s v="IN446258"/>
    <d v="2005-03-25T00:00:00"/>
    <n v="65071.26"/>
  </r>
  <r>
    <x v="9"/>
    <s v="JE105477"/>
    <d v="2005-03-18T00:00:00"/>
    <n v="120166.58"/>
  </r>
  <r>
    <x v="9"/>
    <s v="JN355280"/>
    <d v="2003-10-26T00:00:00"/>
    <n v="49539.37"/>
  </r>
  <r>
    <x v="9"/>
    <s v="JN722010"/>
    <d v="2003-02-25T00:00:00"/>
    <n v="40206.199999999997"/>
  </r>
  <r>
    <x v="9"/>
    <s v="KT52578"/>
    <d v="2003-12-09T00:00:00"/>
    <n v="63843.55"/>
  </r>
  <r>
    <x v="9"/>
    <s v="MC46946"/>
    <d v="2004-07-09T00:00:00"/>
    <n v="35420.74"/>
  </r>
  <r>
    <x v="9"/>
    <s v="MF629602"/>
    <d v="2004-08-16T00:00:00"/>
    <n v="20009.53"/>
  </r>
  <r>
    <x v="9"/>
    <s v="NU627706"/>
    <d v="2004-05-17T00:00:00"/>
    <n v="26155.91"/>
  </r>
  <r>
    <x v="10"/>
    <s v="IR846303"/>
    <d v="2004-12-12T00:00:00"/>
    <n v="36005.71"/>
  </r>
  <r>
    <x v="10"/>
    <s v="LA685678"/>
    <d v="2003-04-09T00:00:00"/>
    <n v="7674.94"/>
  </r>
  <r>
    <x v="11"/>
    <s v="CN328545"/>
    <d v="2004-07-03T00:00:00"/>
    <n v="4710.7299999999996"/>
  </r>
  <r>
    <x v="11"/>
    <s v="ED39322"/>
    <d v="2004-04-26T00:00:00"/>
    <n v="28211.7"/>
  </r>
  <r>
    <x v="11"/>
    <s v="HR182688"/>
    <d v="2004-12-01T00:00:00"/>
    <n v="20564.86"/>
  </r>
  <r>
    <x v="11"/>
    <s v="JJ246391"/>
    <d v="2003-02-20T00:00:00"/>
    <n v="53959.21"/>
  </r>
  <r>
    <x v="12"/>
    <s v="FP549817"/>
    <d v="2004-03-18T00:00:00"/>
    <n v="40978.53"/>
  </r>
  <r>
    <x v="12"/>
    <s v="FU793410"/>
    <d v="2004-01-16T00:00:00"/>
    <n v="49614.720000000001"/>
  </r>
  <r>
    <x v="12"/>
    <s v="LJ160635"/>
    <d v="2003-12-10T00:00:00"/>
    <n v="39712.1"/>
  </r>
  <r>
    <x v="13"/>
    <s v="BI507030"/>
    <d v="2003-04-22T00:00:00"/>
    <n v="44380.15"/>
  </r>
  <r>
    <x v="13"/>
    <s v="DD635282"/>
    <d v="2004-08-11T00:00:00"/>
    <n v="2611.84"/>
  </r>
  <r>
    <x v="13"/>
    <s v="KM172879"/>
    <d v="2003-12-26T00:00:00"/>
    <n v="105743"/>
  </r>
  <r>
    <x v="13"/>
    <s v="ME497970"/>
    <d v="2005-03-27T00:00:00"/>
    <n v="3516.04"/>
  </r>
  <r>
    <x v="14"/>
    <s v="BF686658"/>
    <d v="2003-12-22T00:00:00"/>
    <n v="58793.53"/>
  </r>
  <r>
    <x v="14"/>
    <s v="GB852215"/>
    <d v="2004-07-26T00:00:00"/>
    <n v="20314.439999999999"/>
  </r>
  <r>
    <x v="14"/>
    <s v="IP568906"/>
    <d v="2003-06-18T00:00:00"/>
    <n v="58841.35"/>
  </r>
  <r>
    <x v="14"/>
    <s v="KI884577"/>
    <d v="2004-12-14T00:00:00"/>
    <n v="39964.629999999997"/>
  </r>
  <r>
    <x v="15"/>
    <s v="HI618861"/>
    <d v="2004-11-19T00:00:00"/>
    <n v="35152.120000000003"/>
  </r>
  <r>
    <x v="15"/>
    <s v="NN711988"/>
    <d v="2004-09-07T00:00:00"/>
    <n v="63357.13"/>
  </r>
  <r>
    <x v="16"/>
    <s v="BR352384"/>
    <d v="2004-11-14T00:00:00"/>
    <n v="2434.25"/>
  </r>
  <r>
    <x v="16"/>
    <s v="BR478494"/>
    <d v="2003-11-18T00:00:00"/>
    <n v="50743.65"/>
  </r>
  <r>
    <x v="16"/>
    <s v="KG644125"/>
    <d v="2005-02-02T00:00:00"/>
    <n v="12692.19"/>
  </r>
  <r>
    <x v="16"/>
    <s v="NI908214"/>
    <d v="2003-08-05T00:00:00"/>
    <n v="38675.129999999997"/>
  </r>
  <r>
    <x v="17"/>
    <s v="BQ327613"/>
    <d v="2004-09-16T00:00:00"/>
    <n v="38785.480000000003"/>
  </r>
  <r>
    <x v="17"/>
    <s v="DC979307"/>
    <d v="2004-07-07T00:00:00"/>
    <n v="44160.92"/>
  </r>
  <r>
    <x v="17"/>
    <s v="LA318629"/>
    <d v="2004-02-28T00:00:00"/>
    <n v="22474.17"/>
  </r>
  <r>
    <x v="18"/>
    <s v="ED743615"/>
    <d v="2004-09-19T00:00:00"/>
    <n v="12538.01"/>
  </r>
  <r>
    <x v="18"/>
    <s v="GN228846"/>
    <d v="2003-12-03T00:00:00"/>
    <n v="85024.46"/>
  </r>
  <r>
    <x v="19"/>
    <s v="GB878038"/>
    <d v="2004-03-15T00:00:00"/>
    <n v="18997.89"/>
  </r>
  <r>
    <x v="19"/>
    <s v="IL104425"/>
    <d v="2003-11-22T00:00:00"/>
    <n v="42783.81"/>
  </r>
  <r>
    <x v="20"/>
    <s v="AD832091"/>
    <d v="2004-09-09T00:00:00"/>
    <n v="1960.8"/>
  </r>
  <r>
    <x v="20"/>
    <s v="CE51751"/>
    <d v="2004-12-04T00:00:00"/>
    <n v="51209.58"/>
  </r>
  <r>
    <x v="20"/>
    <s v="EH208589"/>
    <d v="2003-04-20T00:00:00"/>
    <n v="33383.14"/>
  </r>
  <r>
    <x v="21"/>
    <s v="GP545698"/>
    <d v="2004-05-13T00:00:00"/>
    <n v="11843.45"/>
  </r>
  <r>
    <x v="21"/>
    <s v="IG462397"/>
    <d v="2004-03-29T00:00:00"/>
    <n v="20355.240000000002"/>
  </r>
  <r>
    <x v="22"/>
    <s v="CITI3434344"/>
    <d v="2005-05-19T00:00:00"/>
    <n v="28500.78"/>
  </r>
  <r>
    <x v="22"/>
    <s v="IO448913"/>
    <d v="2003-11-19T00:00:00"/>
    <n v="24879.08"/>
  </r>
  <r>
    <x v="22"/>
    <s v="PI15215"/>
    <d v="2004-07-10T00:00:00"/>
    <n v="42044.77"/>
  </r>
  <r>
    <x v="23"/>
    <s v="AU750837"/>
    <d v="2004-04-17T00:00:00"/>
    <n v="15183.63"/>
  </r>
  <r>
    <x v="23"/>
    <s v="CI381435"/>
    <d v="2004-01-19T00:00:00"/>
    <n v="47177.59"/>
  </r>
  <r>
    <x v="24"/>
    <s v="CM564612"/>
    <d v="2004-04-25T00:00:00"/>
    <n v="22602.36"/>
  </r>
  <r>
    <x v="24"/>
    <s v="GQ132144"/>
    <d v="2003-01-30T00:00:00"/>
    <n v="5494.78"/>
  </r>
  <r>
    <x v="24"/>
    <s v="OH367219"/>
    <d v="2004-11-16T00:00:00"/>
    <n v="44400.5"/>
  </r>
  <r>
    <x v="25"/>
    <s v="AE192287"/>
    <d v="2005-03-10T00:00:00"/>
    <n v="23602.9"/>
  </r>
  <r>
    <x v="25"/>
    <s v="AK412714"/>
    <d v="2003-10-27T00:00:00"/>
    <n v="37602.480000000003"/>
  </r>
  <r>
    <x v="25"/>
    <s v="KA602407"/>
    <d v="2004-10-21T00:00:00"/>
    <n v="34341.08"/>
  </r>
  <r>
    <x v="26"/>
    <s v="AM968797"/>
    <d v="2004-11-03T00:00:00"/>
    <n v="52825.29"/>
  </r>
  <r>
    <x v="26"/>
    <s v="BQ39062"/>
    <d v="2004-12-08T00:00:00"/>
    <n v="47159.11"/>
  </r>
  <r>
    <x v="26"/>
    <s v="KL124726"/>
    <d v="2003-03-27T00:00:00"/>
    <n v="48425.69"/>
  </r>
  <r>
    <x v="27"/>
    <s v="BO711618"/>
    <d v="2004-10-03T00:00:00"/>
    <n v="17359.53"/>
  </r>
  <r>
    <x v="27"/>
    <s v="NM916675"/>
    <d v="2004-03-01T00:00:00"/>
    <n v="32538.74"/>
  </r>
  <r>
    <x v="28"/>
    <s v="FI192930"/>
    <d v="2004-12-06T00:00:00"/>
    <n v="9658.74"/>
  </r>
  <r>
    <x v="28"/>
    <s v="HQ920205"/>
    <d v="2003-07-06T00:00:00"/>
    <n v="6036.96"/>
  </r>
  <r>
    <x v="28"/>
    <s v="IS946883"/>
    <d v="2004-09-21T00:00:00"/>
    <n v="5858.56"/>
  </r>
  <r>
    <x v="29"/>
    <s v="DP677013"/>
    <d v="2003-10-20T00:00:00"/>
    <n v="23908.240000000002"/>
  </r>
  <r>
    <x v="29"/>
    <s v="OO846801"/>
    <d v="2004-06-15T00:00:00"/>
    <n v="37258.94"/>
  </r>
  <r>
    <x v="30"/>
    <s v="HI358554"/>
    <d v="2003-12-18T00:00:00"/>
    <n v="36527.61"/>
  </r>
  <r>
    <x v="30"/>
    <s v="IQ627690"/>
    <d v="2004-11-08T00:00:00"/>
    <n v="33594.58"/>
  </r>
  <r>
    <x v="31"/>
    <s v="GC697638"/>
    <d v="2004-08-13T00:00:00"/>
    <n v="51152.86"/>
  </r>
  <r>
    <x v="31"/>
    <s v="IS150005"/>
    <d v="2004-09-24T00:00:00"/>
    <n v="4424.3999999999996"/>
  </r>
  <r>
    <x v="32"/>
    <s v="GL756480"/>
    <d v="2003-12-04T00:00:00"/>
    <n v="3879.96"/>
  </r>
  <r>
    <x v="32"/>
    <s v="LL562733"/>
    <d v="2003-09-05T00:00:00"/>
    <n v="50342.74"/>
  </r>
  <r>
    <x v="32"/>
    <s v="NM739638"/>
    <d v="2005-02-06T00:00:00"/>
    <n v="39580.6"/>
  </r>
  <r>
    <x v="33"/>
    <s v="BOAF82044"/>
    <d v="2005-05-03T00:00:00"/>
    <n v="35157.75"/>
  </r>
  <r>
    <x v="33"/>
    <s v="ED520529"/>
    <d v="2004-06-21T00:00:00"/>
    <n v="4632.3100000000004"/>
  </r>
  <r>
    <x v="33"/>
    <s v="PH785937"/>
    <d v="2004-05-04T00:00:00"/>
    <n v="36069.26"/>
  </r>
  <r>
    <x v="34"/>
    <s v="BJ535230"/>
    <d v="2003-12-09T00:00:00"/>
    <n v="45480.79"/>
  </r>
  <r>
    <x v="35"/>
    <s v="BG407567"/>
    <d v="2003-05-09T00:00:00"/>
    <n v="3101.4"/>
  </r>
  <r>
    <x v="35"/>
    <s v="ML780814"/>
    <d v="2004-12-06T00:00:00"/>
    <n v="24945.21"/>
  </r>
  <r>
    <x v="35"/>
    <s v="MM342086"/>
    <d v="2003-12-14T00:00:00"/>
    <n v="40473.86"/>
  </r>
  <r>
    <x v="36"/>
    <s v="BN17870"/>
    <d v="2005-03-02T00:00:00"/>
    <n v="3452.75"/>
  </r>
  <r>
    <x v="36"/>
    <s v="BR941480"/>
    <d v="2003-10-18T00:00:00"/>
    <n v="4465.8500000000004"/>
  </r>
  <r>
    <x v="37"/>
    <s v="MQ413968"/>
    <d v="2003-10-31T00:00:00"/>
    <n v="36164.46"/>
  </r>
  <r>
    <x v="37"/>
    <s v="NU21326"/>
    <d v="2004-11-02T00:00:00"/>
    <n v="53745.34"/>
  </r>
  <r>
    <x v="38"/>
    <s v="BOFA23232"/>
    <d v="2005-05-20T00:00:00"/>
    <n v="29070.38"/>
  </r>
  <r>
    <x v="38"/>
    <s v="II180006"/>
    <d v="2004-07-01T00:00:00"/>
    <n v="22997.45"/>
  </r>
  <r>
    <x v="38"/>
    <s v="JG981190"/>
    <d v="2003-11-18T00:00:00"/>
    <n v="16909.84"/>
  </r>
  <r>
    <x v="39"/>
    <s v="NQ865547"/>
    <d v="2004-03-15T00:00:00"/>
    <n v="80375.240000000005"/>
  </r>
  <r>
    <x v="40"/>
    <s v="IF245157"/>
    <d v="2004-11-16T00:00:00"/>
    <n v="46788.14"/>
  </r>
  <r>
    <x v="40"/>
    <s v="JO719695"/>
    <d v="2004-03-28T00:00:00"/>
    <n v="24995.61"/>
  </r>
  <r>
    <x v="41"/>
    <s v="AF40894"/>
    <d v="2003-11-22T00:00:00"/>
    <n v="33818.339999999997"/>
  </r>
  <r>
    <x v="41"/>
    <s v="HR224331"/>
    <d v="2005-06-03T00:00:00"/>
    <n v="12432.32"/>
  </r>
  <r>
    <x v="41"/>
    <s v="KI744716"/>
    <d v="2003-07-21T00:00:00"/>
    <n v="14232.7"/>
  </r>
  <r>
    <x v="42"/>
    <s v="IJ399820"/>
    <d v="2004-09-19T00:00:00"/>
    <n v="33924.239999999998"/>
  </r>
  <r>
    <x v="42"/>
    <s v="NE404084"/>
    <d v="2004-09-04T00:00:00"/>
    <n v="48298.99"/>
  </r>
  <r>
    <x v="43"/>
    <s v="EQ12267"/>
    <d v="2005-05-17T00:00:00"/>
    <n v="17928.09"/>
  </r>
  <r>
    <x v="43"/>
    <s v="HD284647"/>
    <d v="2004-12-30T00:00:00"/>
    <n v="26311.63"/>
  </r>
  <r>
    <x v="43"/>
    <s v="HN114306"/>
    <d v="2003-07-18T00:00:00"/>
    <n v="23419.47"/>
  </r>
  <r>
    <x v="44"/>
    <s v="EP227123"/>
    <d v="2004-02-10T00:00:00"/>
    <n v="5759.42"/>
  </r>
  <r>
    <x v="44"/>
    <s v="HE84936"/>
    <d v="2004-10-22T00:00:00"/>
    <n v="53116.99"/>
  </r>
  <r>
    <x v="45"/>
    <s v="EU280955"/>
    <d v="2004-11-06T00:00:00"/>
    <n v="61234.67"/>
  </r>
  <r>
    <x v="45"/>
    <s v="GB361972"/>
    <d v="2003-12-07T00:00:00"/>
    <n v="27988.47"/>
  </r>
  <r>
    <x v="46"/>
    <s v="IO164641"/>
    <d v="2004-08-30T00:00:00"/>
    <n v="37527.58"/>
  </r>
  <r>
    <x v="46"/>
    <s v="NH776924"/>
    <d v="2004-04-24T00:00:00"/>
    <n v="29284.42"/>
  </r>
  <r>
    <x v="47"/>
    <s v="EM979878"/>
    <d v="2005-02-09T00:00:00"/>
    <n v="27083.78"/>
  </r>
  <r>
    <x v="47"/>
    <s v="KM841847"/>
    <d v="2003-11-13T00:00:00"/>
    <n v="38547.19"/>
  </r>
  <r>
    <x v="47"/>
    <s v="LE432182"/>
    <d v="2003-09-28T00:00:00"/>
    <n v="41554.730000000003"/>
  </r>
  <r>
    <x v="47"/>
    <s v="OJ819725"/>
    <d v="2005-04-30T00:00:00"/>
    <n v="29848.52"/>
  </r>
  <r>
    <x v="48"/>
    <s v="BJ483870"/>
    <d v="2004-12-05T00:00:00"/>
    <n v="37654.089999999997"/>
  </r>
  <r>
    <x v="48"/>
    <s v="GP636783"/>
    <d v="2003-03-02T00:00:00"/>
    <n v="52151.81"/>
  </r>
  <r>
    <x v="48"/>
    <s v="NI983021"/>
    <d v="2003-11-24T00:00:00"/>
    <n v="37723.79"/>
  </r>
  <r>
    <x v="49"/>
    <s v="IA793562"/>
    <d v="2003-08-03T00:00:00"/>
    <n v="24013.52"/>
  </r>
  <r>
    <x v="49"/>
    <s v="JT819493"/>
    <d v="2004-08-02T00:00:00"/>
    <n v="35806.730000000003"/>
  </r>
  <r>
    <x v="49"/>
    <s v="OD327378"/>
    <d v="2005-01-03T00:00:00"/>
    <n v="31835.360000000001"/>
  </r>
  <r>
    <x v="50"/>
    <s v="DR578578"/>
    <d v="2004-10-28T00:00:00"/>
    <n v="47411.33"/>
  </r>
  <r>
    <x v="50"/>
    <s v="KH910279"/>
    <d v="2004-09-05T00:00:00"/>
    <n v="43134.04"/>
  </r>
  <r>
    <x v="51"/>
    <s v="AJ574927"/>
    <d v="2004-03-13T00:00:00"/>
    <n v="47375.92"/>
  </r>
  <r>
    <x v="51"/>
    <s v="LF501133"/>
    <d v="2004-09-18T00:00:00"/>
    <n v="61402"/>
  </r>
  <r>
    <x v="52"/>
    <s v="AD304085"/>
    <d v="2003-10-24T00:00:00"/>
    <n v="36798.879999999997"/>
  </r>
  <r>
    <x v="52"/>
    <s v="NR157385"/>
    <d v="2004-09-05T00:00:00"/>
    <n v="32260.16"/>
  </r>
  <r>
    <x v="53"/>
    <s v="DG336041"/>
    <d v="2005-02-15T00:00:00"/>
    <n v="46770.52"/>
  </r>
  <r>
    <x v="53"/>
    <s v="FA728475"/>
    <d v="2003-10-06T00:00:00"/>
    <n v="32723.040000000001"/>
  </r>
  <r>
    <x v="53"/>
    <s v="NQ966143"/>
    <d v="2004-04-25T00:00:00"/>
    <n v="16212.59"/>
  </r>
  <r>
    <x v="54"/>
    <s v="LQ244073"/>
    <d v="2004-08-09T00:00:00"/>
    <n v="45352.47"/>
  </r>
  <r>
    <x v="54"/>
    <s v="MD809704"/>
    <d v="2004-03-03T00:00:00"/>
    <n v="16901.38"/>
  </r>
  <r>
    <x v="55"/>
    <s v="HL685576"/>
    <d v="2004-11-06T00:00:00"/>
    <n v="42339.76"/>
  </r>
  <r>
    <x v="55"/>
    <s v="OM548174"/>
    <d v="2003-12-07T00:00:00"/>
    <n v="36092.400000000001"/>
  </r>
  <r>
    <x v="56"/>
    <s v="GJ597719"/>
    <d v="2005-01-18T00:00:00"/>
    <n v="8307.2800000000007"/>
  </r>
  <r>
    <x v="56"/>
    <s v="HO576374"/>
    <d v="2003-08-20T00:00:00"/>
    <n v="41016.75"/>
  </r>
  <r>
    <x v="56"/>
    <s v="MU817160"/>
    <d v="2003-11-24T00:00:00"/>
    <n v="52548.49"/>
  </r>
  <r>
    <x v="57"/>
    <s v="DJ15149"/>
    <d v="2003-11-03T00:00:00"/>
    <n v="85559.12"/>
  </r>
  <r>
    <x v="57"/>
    <s v="LA556321"/>
    <d v="2005-03-15T00:00:00"/>
    <n v="46781.66"/>
  </r>
  <r>
    <x v="58"/>
    <s v="AL493079"/>
    <d v="2005-05-23T00:00:00"/>
    <n v="75020.13"/>
  </r>
  <r>
    <x v="58"/>
    <s v="ES347491"/>
    <d v="2004-06-24T00:00:00"/>
    <n v="37281.360000000001"/>
  </r>
  <r>
    <x v="58"/>
    <s v="HG738664"/>
    <d v="2003-07-05T00:00:00"/>
    <n v="2880"/>
  </r>
  <r>
    <x v="58"/>
    <s v="PQ803830"/>
    <d v="2004-12-24T00:00:00"/>
    <n v="39440.589999999997"/>
  </r>
  <r>
    <x v="59"/>
    <s v="DQ409197"/>
    <d v="2004-12-13T00:00:00"/>
    <n v="13671.82"/>
  </r>
  <r>
    <x v="59"/>
    <s v="FP443161"/>
    <d v="2003-07-07T00:00:00"/>
    <n v="29429.14"/>
  </r>
  <r>
    <x v="59"/>
    <s v="HB150714"/>
    <d v="2003-11-23T00:00:00"/>
    <n v="37455.769999999997"/>
  </r>
  <r>
    <x v="60"/>
    <s v="EN930356"/>
    <d v="2004-04-16T00:00:00"/>
    <n v="7178.66"/>
  </r>
  <r>
    <x v="60"/>
    <s v="NR631421"/>
    <d v="2004-05-30T00:00:00"/>
    <n v="31102.85"/>
  </r>
  <r>
    <x v="61"/>
    <s v="HL209210"/>
    <d v="2003-11-15T00:00:00"/>
    <n v="23936.53"/>
  </r>
  <r>
    <x v="61"/>
    <s v="JK479662"/>
    <d v="2003-10-17T00:00:00"/>
    <n v="9821.32"/>
  </r>
  <r>
    <x v="61"/>
    <s v="NF959653"/>
    <d v="2005-03-01T00:00:00"/>
    <n v="21432.31"/>
  </r>
  <r>
    <x v="62"/>
    <s v="CS435306"/>
    <d v="2005-01-27T00:00:00"/>
    <n v="45785.34"/>
  </r>
  <r>
    <x v="62"/>
    <s v="HH517378"/>
    <d v="2003-08-16T00:00:00"/>
    <n v="29716.86"/>
  </r>
  <r>
    <x v="62"/>
    <s v="LF737277"/>
    <d v="2004-05-22T00:00:00"/>
    <n v="28394.54"/>
  </r>
  <r>
    <x v="63"/>
    <s v="AP286625"/>
    <d v="2004-10-24T00:00:00"/>
    <n v="23333.06"/>
  </r>
  <r>
    <x v="63"/>
    <s v="DA98827"/>
    <d v="2003-11-28T00:00:00"/>
    <n v="34606.28"/>
  </r>
  <r>
    <x v="64"/>
    <s v="AF246722"/>
    <d v="2003-11-24T00:00:00"/>
    <n v="31428.21"/>
  </r>
  <r>
    <x v="64"/>
    <s v="NJ906924"/>
    <d v="2004-04-02T00:00:00"/>
    <n v="15322.93"/>
  </r>
  <r>
    <x v="65"/>
    <s v="DG700707"/>
    <d v="2004-01-18T00:00:00"/>
    <n v="21053.69"/>
  </r>
  <r>
    <x v="65"/>
    <s v="LG808674"/>
    <d v="2003-10-24T00:00:00"/>
    <n v="20452.5"/>
  </r>
  <r>
    <x v="66"/>
    <s v="BQ602907"/>
    <d v="2004-12-11T00:00:00"/>
    <n v="18888.310000000001"/>
  </r>
  <r>
    <x v="66"/>
    <s v="CI471510"/>
    <d v="2003-05-25T00:00:00"/>
    <n v="50824.66"/>
  </r>
  <r>
    <x v="66"/>
    <s v="OB648482"/>
    <d v="2005-01-29T00:00:00"/>
    <n v="1834.56"/>
  </r>
  <r>
    <x v="67"/>
    <s v="CO351193"/>
    <d v="2005-01-10T00:00:00"/>
    <n v="49705.52"/>
  </r>
  <r>
    <x v="67"/>
    <s v="ED878227"/>
    <d v="2003-07-21T00:00:00"/>
    <n v="13920.26"/>
  </r>
  <r>
    <x v="67"/>
    <s v="GT878649"/>
    <d v="2003-05-21T00:00:00"/>
    <n v="16700.47"/>
  </r>
  <r>
    <x v="67"/>
    <s v="HJ618252"/>
    <d v="2005-06-09T00:00:00"/>
    <n v="46656.94"/>
  </r>
  <r>
    <x v="68"/>
    <s v="AG240323"/>
    <d v="2003-12-16T00:00:00"/>
    <n v="20220.04"/>
  </r>
  <r>
    <x v="68"/>
    <s v="NB291497"/>
    <d v="2004-05-15T00:00:00"/>
    <n v="36442.339999999997"/>
  </r>
  <r>
    <x v="69"/>
    <s v="FP170292"/>
    <d v="2004-07-11T00:00:00"/>
    <n v="18473.71"/>
  </r>
  <r>
    <x v="69"/>
    <s v="OG208861"/>
    <d v="2004-09-21T00:00:00"/>
    <n v="15059.76"/>
  </r>
  <r>
    <x v="70"/>
    <s v="HL575273"/>
    <d v="2004-11-17T00:00:00"/>
    <n v="50799.69"/>
  </r>
  <r>
    <x v="70"/>
    <s v="IS232033"/>
    <d v="2003-01-16T00:00:00"/>
    <n v="10223.83"/>
  </r>
  <r>
    <x v="70"/>
    <s v="PN238558"/>
    <d v="2003-12-05T00:00:00"/>
    <n v="55425.77"/>
  </r>
  <r>
    <x v="71"/>
    <s v="CA762595"/>
    <d v="2005-02-12T00:00:00"/>
    <n v="28322.83"/>
  </r>
  <r>
    <x v="71"/>
    <s v="FR499138"/>
    <d v="2003-09-16T00:00:00"/>
    <n v="32680.31"/>
  </r>
  <r>
    <x v="71"/>
    <s v="GB890854"/>
    <d v="2004-08-02T00:00:00"/>
    <n v="12530.51"/>
  </r>
  <r>
    <x v="72"/>
    <s v="BC726082"/>
    <d v="2004-12-03T00:00:00"/>
    <n v="12081.52"/>
  </r>
  <r>
    <x v="72"/>
    <s v="CC475233"/>
    <d v="2003-04-19T00:00:00"/>
    <n v="1627.56"/>
  </r>
  <r>
    <x v="72"/>
    <s v="GB117430"/>
    <d v="2005-02-03T00:00:00"/>
    <n v="14379.9"/>
  </r>
  <r>
    <x v="72"/>
    <s v="MS154481"/>
    <d v="2003-08-22T00:00:00"/>
    <n v="1128.2"/>
  </r>
  <r>
    <x v="73"/>
    <s v="CC871084"/>
    <d v="2003-05-12T00:00:00"/>
    <n v="35826.33"/>
  </r>
  <r>
    <x v="73"/>
    <s v="CT821147"/>
    <d v="2004-08-01T00:00:00"/>
    <n v="6419.84"/>
  </r>
  <r>
    <x v="73"/>
    <s v="PH29054"/>
    <d v="2004-11-27T00:00:00"/>
    <n v="42813.83"/>
  </r>
  <r>
    <x v="74"/>
    <s v="BN347084"/>
    <d v="2003-12-02T00:00:00"/>
    <n v="20644.240000000002"/>
  </r>
  <r>
    <x v="74"/>
    <s v="CP804873"/>
    <d v="2004-11-19T00:00:00"/>
    <n v="15822.84"/>
  </r>
  <r>
    <x v="74"/>
    <s v="EK785462"/>
    <d v="2003-03-09T00:00:00"/>
    <n v="51001.22"/>
  </r>
  <r>
    <x v="75"/>
    <s v="DO106109"/>
    <d v="2003-11-18T00:00:00"/>
    <n v="38524.29"/>
  </r>
  <r>
    <x v="75"/>
    <s v="HG438769"/>
    <d v="2004-07-18T00:00:00"/>
    <n v="51619.02"/>
  </r>
  <r>
    <x v="76"/>
    <s v="AJ478695"/>
    <d v="2005-02-14T00:00:00"/>
    <n v="33967.730000000003"/>
  </r>
  <r>
    <x v="76"/>
    <s v="DO787644"/>
    <d v="2004-06-21T00:00:00"/>
    <n v="22037.91"/>
  </r>
  <r>
    <x v="76"/>
    <s v="JPMR4544"/>
    <d v="2005-05-18T00:00:00"/>
    <n v="615.45000000000005"/>
  </r>
  <r>
    <x v="76"/>
    <s v="KB54275"/>
    <d v="2004-11-29T00:00:00"/>
    <n v="48927.64"/>
  </r>
  <r>
    <x v="77"/>
    <s v="BJMPR4545"/>
    <d v="2005-04-23T00:00:00"/>
    <n v="12190.85"/>
  </r>
  <r>
    <x v="77"/>
    <s v="HJ217687"/>
    <d v="2004-01-28T00:00:00"/>
    <n v="49165.16"/>
  </r>
  <r>
    <x v="77"/>
    <s v="NA197101"/>
    <d v="2004-06-17T00:00:00"/>
    <n v="25080.959999999999"/>
  </r>
  <r>
    <x v="78"/>
    <s v="GH197075"/>
    <d v="2004-07-25T00:00:00"/>
    <n v="35034.57"/>
  </r>
  <r>
    <x v="78"/>
    <s v="PJ434867"/>
    <d v="2004-04-14T00:00:00"/>
    <n v="31670.37"/>
  </r>
  <r>
    <x v="79"/>
    <s v="ER54537"/>
    <d v="2004-09-28T00:00:00"/>
    <n v="31310.09"/>
  </r>
  <r>
    <x v="80"/>
    <s v="KF480160"/>
    <d v="2004-12-07T00:00:00"/>
    <n v="25505.98"/>
  </r>
  <r>
    <x v="80"/>
    <s v="LM271923"/>
    <d v="2003-04-16T00:00:00"/>
    <n v="21665.98"/>
  </r>
  <r>
    <x v="80"/>
    <s v="OA595449"/>
    <d v="2003-10-31T00:00:00"/>
    <n v="22042.37"/>
  </r>
  <r>
    <x v="81"/>
    <s v="AO757239"/>
    <d v="2003-09-15T00:00:00"/>
    <n v="6631.36"/>
  </r>
  <r>
    <x v="81"/>
    <s v="ER615123"/>
    <d v="2003-06-25T00:00:00"/>
    <n v="17032.29"/>
  </r>
  <r>
    <x v="81"/>
    <s v="OU516561"/>
    <d v="2004-12-17T00:00:00"/>
    <n v="26304.13"/>
  </r>
  <r>
    <x v="82"/>
    <s v="FS299615"/>
    <d v="2005-04-18T00:00:00"/>
    <n v="27966.54"/>
  </r>
  <r>
    <x v="82"/>
    <s v="KR822727"/>
    <d v="2004-09-30T00:00:00"/>
    <n v="48809.9"/>
  </r>
  <r>
    <x v="83"/>
    <s v="EF485824"/>
    <d v="2004-06-21T00:00:00"/>
    <n v="59551.38"/>
  </r>
  <r>
    <x v="84"/>
    <s v="ED473873"/>
    <d v="2003-11-15T00:00:00"/>
    <n v="27121.9"/>
  </r>
  <r>
    <x v="84"/>
    <s v="FN640986"/>
    <d v="2003-11-20T00:00:00"/>
    <n v="15130.97"/>
  </r>
  <r>
    <x v="84"/>
    <s v="HG635467"/>
    <d v="2005-05-03T00:00:00"/>
    <n v="8807.1200000000008"/>
  </r>
  <r>
    <x v="85"/>
    <s v="HA777606"/>
    <d v="2003-12-05T00:00:00"/>
    <n v="38139.18"/>
  </r>
  <r>
    <x v="85"/>
    <s v="IR662429"/>
    <d v="2004-05-12T00:00:00"/>
    <n v="32239.47"/>
  </r>
  <r>
    <x v="86"/>
    <s v="GJ715659"/>
    <d v="2004-11-13T00:00:00"/>
    <n v="27550.51"/>
  </r>
  <r>
    <x v="86"/>
    <s v="MO743231"/>
    <d v="2004-04-30T00:00:00"/>
    <n v="1679.92"/>
  </r>
  <r>
    <x v="87"/>
    <s v="DD995006"/>
    <d v="2004-11-15T00:00:00"/>
    <n v="33145.56"/>
  </r>
  <r>
    <x v="87"/>
    <s v="NA377824"/>
    <d v="2004-02-06T00:00:00"/>
    <n v="22162.61"/>
  </r>
  <r>
    <x v="87"/>
    <s v="OO606861"/>
    <d v="2003-06-13T00:00:00"/>
    <n v="57131.92"/>
  </r>
  <r>
    <x v="88"/>
    <s v="ED203908"/>
    <d v="2005-04-15T00:00:00"/>
    <n v="30293.77"/>
  </r>
  <r>
    <x v="88"/>
    <s v="GC60330"/>
    <d v="2003-11-08T00:00:00"/>
    <n v="9977.85"/>
  </r>
  <r>
    <x v="88"/>
    <s v="PE176846"/>
    <d v="2004-11-27T00:00:00"/>
    <n v="48355.87"/>
  </r>
  <r>
    <x v="89"/>
    <s v="AB661578"/>
    <d v="2004-07-28T00:00:00"/>
    <n v="9415.1299999999992"/>
  </r>
  <r>
    <x v="89"/>
    <s v="CO645196"/>
    <d v="2003-12-10T00:00:00"/>
    <n v="35505.629999999997"/>
  </r>
  <r>
    <x v="90"/>
    <s v="LL427009"/>
    <d v="2004-02-17T00:00:00"/>
    <n v="7612.06"/>
  </r>
  <r>
    <x v="90"/>
    <s v="PC688499"/>
    <d v="2003-10-27T00:00:00"/>
    <n v="17746.259999999998"/>
  </r>
  <r>
    <x v="91"/>
    <s v="JP113227"/>
    <d v="2003-12-09T00:00:00"/>
    <n v="7678.25"/>
  </r>
  <r>
    <x v="91"/>
    <s v="PB951268"/>
    <d v="2004-02-13T00:00:00"/>
    <n v="36070.47"/>
  </r>
  <r>
    <x v="92"/>
    <s v="GK294076"/>
    <d v="2004-10-26T00:00:00"/>
    <n v="3474.66"/>
  </r>
  <r>
    <x v="92"/>
    <s v="JH546765"/>
    <d v="2003-11-29T00:00:00"/>
    <n v="47513.19"/>
  </r>
  <r>
    <x v="93"/>
    <s v="BL66528"/>
    <d v="2004-04-14T00:00:00"/>
    <n v="5899.38"/>
  </r>
  <r>
    <x v="93"/>
    <s v="HS86661"/>
    <d v="2004-11-23T00:00:00"/>
    <n v="45994.07"/>
  </r>
  <r>
    <x v="93"/>
    <s v="JB117768"/>
    <d v="2003-03-20T00:00:00"/>
    <n v="25833.14"/>
  </r>
  <r>
    <x v="94"/>
    <s v="AH612904"/>
    <d v="2003-09-28T00:00:00"/>
    <n v="29997.09"/>
  </r>
  <r>
    <x v="94"/>
    <s v="PT550181"/>
    <d v="2004-02-29T00:00:00"/>
    <n v="12573.28"/>
  </r>
  <r>
    <x v="95"/>
    <s v="OC773849"/>
    <d v="2003-12-04T00:00:00"/>
    <n v="22275.73"/>
  </r>
  <r>
    <x v="95"/>
    <s v="PO860906"/>
    <d v="2004-01-31T00:00:00"/>
    <n v="7310.42"/>
  </r>
  <r>
    <x v="96"/>
    <s v="BH167026"/>
    <d v="2003-12-26T00:00:00"/>
    <n v="59265.14"/>
  </r>
  <r>
    <x v="96"/>
    <s v="FN155234"/>
    <d v="2004-05-14T00:00:00"/>
    <n v="6276.6"/>
  </r>
  <r>
    <x v="97"/>
    <s v="EU531600"/>
    <d v="2005-05-25T00:00:00"/>
    <n v="30253.75"/>
  </r>
  <r>
    <x v="97"/>
    <s v="MB342426"/>
    <d v="2003-07-16T00:00:00"/>
    <n v="32077.439999999999"/>
  </r>
  <r>
    <x v="97"/>
    <s v="MN89921"/>
    <d v="2004-12-31T00:00:00"/>
    <n v="521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S18_1749"/>
    <n v="30"/>
    <n v="136"/>
    <n v="3"/>
    <n v="4080"/>
  </r>
  <r>
    <x v="0"/>
    <s v="S18_2248"/>
    <n v="50"/>
    <n v="55.09"/>
    <n v="2"/>
    <n v="2754.5"/>
  </r>
  <r>
    <x v="0"/>
    <s v="S18_4409"/>
    <n v="22"/>
    <n v="75.459999999999994"/>
    <n v="4"/>
    <n v="1660.12"/>
  </r>
  <r>
    <x v="0"/>
    <s v="S24_3969"/>
    <n v="49"/>
    <n v="35.29"/>
    <n v="1"/>
    <n v="1729.21"/>
  </r>
  <r>
    <x v="1"/>
    <s v="S18_2325"/>
    <n v="25"/>
    <n v="108.06"/>
    <n v="4"/>
    <n v="2701.5"/>
  </r>
  <r>
    <x v="1"/>
    <s v="S18_2795"/>
    <n v="26"/>
    <n v="167.06"/>
    <n v="1"/>
    <n v="4343.5600000000004"/>
  </r>
  <r>
    <x v="1"/>
    <s v="S24_1937"/>
    <n v="45"/>
    <n v="32.53"/>
    <n v="3"/>
    <n v="1463.8500000000001"/>
  </r>
  <r>
    <x v="1"/>
    <s v="S24_2022"/>
    <n v="46"/>
    <n v="44.35"/>
    <n v="2"/>
    <n v="2040.1000000000001"/>
  </r>
  <r>
    <x v="2"/>
    <s v="S18_1342"/>
    <n v="39"/>
    <n v="95.55"/>
    <n v="2"/>
    <n v="3726.45"/>
  </r>
  <r>
    <x v="2"/>
    <s v="S18_1367"/>
    <n v="41"/>
    <n v="43.13"/>
    <n v="1"/>
    <n v="1768.3300000000002"/>
  </r>
  <r>
    <x v="3"/>
    <s v="S10_1949"/>
    <n v="26"/>
    <n v="214.3"/>
    <n v="11"/>
    <n v="5571.8"/>
  </r>
  <r>
    <x v="3"/>
    <s v="S10_4962"/>
    <n v="42"/>
    <n v="119.67"/>
    <n v="4"/>
    <n v="5026.1400000000003"/>
  </r>
  <r>
    <x v="3"/>
    <s v="S12_1666"/>
    <n v="27"/>
    <n v="121.64"/>
    <n v="8"/>
    <n v="3284.28"/>
  </r>
  <r>
    <x v="3"/>
    <s v="S18_1097"/>
    <n v="35"/>
    <n v="94.5"/>
    <n v="10"/>
    <n v="3307.5"/>
  </r>
  <r>
    <x v="3"/>
    <s v="S18_2432"/>
    <n v="22"/>
    <n v="58.34"/>
    <n v="2"/>
    <n v="1283.48"/>
  </r>
  <r>
    <x v="3"/>
    <s v="S18_2949"/>
    <n v="27"/>
    <n v="92.19"/>
    <n v="12"/>
    <n v="2489.13"/>
  </r>
  <r>
    <x v="3"/>
    <s v="S18_2957"/>
    <n v="35"/>
    <n v="61.84"/>
    <n v="14"/>
    <n v="2164.4"/>
  </r>
  <r>
    <x v="3"/>
    <s v="S18_3136"/>
    <n v="25"/>
    <n v="86.92"/>
    <n v="13"/>
    <n v="2173"/>
  </r>
  <r>
    <x v="3"/>
    <s v="S18_3320"/>
    <n v="46"/>
    <n v="86.31"/>
    <n v="16"/>
    <n v="3970.26"/>
  </r>
  <r>
    <x v="3"/>
    <s v="S18_4600"/>
    <n v="36"/>
    <n v="98.07"/>
    <n v="5"/>
    <n v="3530.5199999999995"/>
  </r>
  <r>
    <x v="3"/>
    <s v="S18_4668"/>
    <n v="41"/>
    <n v="40.75"/>
    <n v="9"/>
    <n v="1670.75"/>
  </r>
  <r>
    <x v="3"/>
    <s v="S24_2300"/>
    <n v="36"/>
    <n v="107.34"/>
    <n v="1"/>
    <n v="3864.2400000000002"/>
  </r>
  <r>
    <x v="3"/>
    <s v="S24_4258"/>
    <n v="25"/>
    <n v="88.62"/>
    <n v="15"/>
    <n v="2215.5"/>
  </r>
  <r>
    <x v="3"/>
    <s v="S32_1268"/>
    <n v="31"/>
    <n v="92.46"/>
    <n v="3"/>
    <n v="2866.2599999999998"/>
  </r>
  <r>
    <x v="3"/>
    <s v="S32_3522"/>
    <n v="45"/>
    <n v="63.35"/>
    <n v="7"/>
    <n v="2850.75"/>
  </r>
  <r>
    <x v="3"/>
    <s v="S700_2824"/>
    <n v="42"/>
    <n v="94.07"/>
    <n v="6"/>
    <n v="3950.9399999999996"/>
  </r>
  <r>
    <x v="4"/>
    <s v="S12_3148"/>
    <n v="34"/>
    <n v="131.44"/>
    <n v="1"/>
    <n v="4468.96"/>
  </r>
  <r>
    <x v="4"/>
    <s v="S12_4473"/>
    <n v="41"/>
    <n v="111.39"/>
    <n v="9"/>
    <n v="4566.99"/>
  </r>
  <r>
    <x v="4"/>
    <s v="S18_2238"/>
    <n v="24"/>
    <n v="135.9"/>
    <n v="8"/>
    <n v="3261.6000000000004"/>
  </r>
  <r>
    <x v="4"/>
    <s v="S18_2319"/>
    <n v="29"/>
    <n v="122.73"/>
    <n v="12"/>
    <n v="3559.17"/>
  </r>
  <r>
    <x v="4"/>
    <s v="S18_3232"/>
    <n v="23"/>
    <n v="165.95"/>
    <n v="13"/>
    <n v="3816.85"/>
  </r>
  <r>
    <x v="4"/>
    <s v="S18_4027"/>
    <n v="38"/>
    <n v="119.2"/>
    <n v="3"/>
    <n v="4529.6000000000004"/>
  </r>
  <r>
    <x v="4"/>
    <s v="S24_1444"/>
    <n v="35"/>
    <n v="52.02"/>
    <n v="6"/>
    <n v="1820.7"/>
  </r>
  <r>
    <x v="4"/>
    <s v="S24_2840"/>
    <n v="44"/>
    <n v="30.41"/>
    <n v="10"/>
    <n v="1338.04"/>
  </r>
  <r>
    <x v="4"/>
    <s v="S24_4048"/>
    <n v="26"/>
    <n v="106.45"/>
    <n v="5"/>
    <n v="2767.7000000000003"/>
  </r>
  <r>
    <x v="4"/>
    <s v="S32_2509"/>
    <n v="35"/>
    <n v="51.95"/>
    <n v="11"/>
    <n v="1818.25"/>
  </r>
  <r>
    <x v="4"/>
    <s v="S32_3207"/>
    <n v="49"/>
    <n v="56.55"/>
    <n v="4"/>
    <n v="2770.95"/>
  </r>
  <r>
    <x v="4"/>
    <s v="S50_1392"/>
    <n v="33"/>
    <n v="114.59"/>
    <n v="7"/>
    <n v="3781.4700000000003"/>
  </r>
  <r>
    <x v="4"/>
    <s v="S50_1514"/>
    <n v="32"/>
    <n v="53.31"/>
    <n v="2"/>
    <n v="1705.92"/>
  </r>
  <r>
    <x v="5"/>
    <s v="S10_4757"/>
    <n v="50"/>
    <n v="127.84"/>
    <n v="2"/>
    <n v="6392"/>
  </r>
  <r>
    <x v="5"/>
    <s v="S12_1108"/>
    <n v="41"/>
    <n v="205.72"/>
    <n v="15"/>
    <n v="8434.52"/>
  </r>
  <r>
    <x v="5"/>
    <s v="S12_3891"/>
    <n v="29"/>
    <n v="141.88"/>
    <n v="14"/>
    <n v="4114.5199999999995"/>
  </r>
  <r>
    <x v="5"/>
    <s v="S18_3140"/>
    <n v="22"/>
    <n v="136.59"/>
    <n v="11"/>
    <n v="3004.98"/>
  </r>
  <r>
    <x v="5"/>
    <s v="S18_3259"/>
    <n v="38"/>
    <n v="87.73"/>
    <n v="13"/>
    <n v="3333.7400000000002"/>
  </r>
  <r>
    <x v="5"/>
    <s v="S18_4522"/>
    <n v="41"/>
    <n v="75.48"/>
    <n v="10"/>
    <n v="3094.6800000000003"/>
  </r>
  <r>
    <x v="5"/>
    <s v="S24_2011"/>
    <n v="43"/>
    <n v="117.97"/>
    <n v="9"/>
    <n v="5072.71"/>
  </r>
  <r>
    <x v="5"/>
    <s v="S24_3151"/>
    <n v="44"/>
    <n v="73.459999999999994"/>
    <n v="4"/>
    <n v="3232.24"/>
  </r>
  <r>
    <x v="5"/>
    <s v="S24_3816"/>
    <n v="50"/>
    <n v="75.47"/>
    <n v="1"/>
    <n v="3773.5"/>
  </r>
  <r>
    <x v="5"/>
    <s v="S700_1138"/>
    <n v="41"/>
    <n v="54"/>
    <n v="5"/>
    <n v="2214"/>
  </r>
  <r>
    <x v="5"/>
    <s v="S700_1938"/>
    <n v="29"/>
    <n v="86.61"/>
    <n v="12"/>
    <n v="2511.69"/>
  </r>
  <r>
    <x v="5"/>
    <s v="S700_2610"/>
    <n v="31"/>
    <n v="60.72"/>
    <n v="3"/>
    <n v="1882.32"/>
  </r>
  <r>
    <x v="5"/>
    <s v="S700_3505"/>
    <n v="39"/>
    <n v="92.16"/>
    <n v="6"/>
    <n v="3594.24"/>
  </r>
  <r>
    <x v="5"/>
    <s v="S700_3962"/>
    <n v="22"/>
    <n v="99.31"/>
    <n v="7"/>
    <n v="2184.8200000000002"/>
  </r>
  <r>
    <x v="5"/>
    <s v="S72_3212"/>
    <n v="25"/>
    <n v="44.77"/>
    <n v="8"/>
    <n v="1119.25"/>
  </r>
  <r>
    <x v="6"/>
    <s v="S18_1662"/>
    <n v="36"/>
    <n v="134.04"/>
    <n v="12"/>
    <n v="4825.4399999999996"/>
  </r>
  <r>
    <x v="6"/>
    <s v="S18_2581"/>
    <n v="34"/>
    <n v="81.099999999999994"/>
    <n v="2"/>
    <n v="2757.3999999999996"/>
  </r>
  <r>
    <x v="6"/>
    <s v="S18_3029"/>
    <n v="41"/>
    <n v="80.86"/>
    <n v="18"/>
    <n v="3315.2599999999998"/>
  </r>
  <r>
    <x v="6"/>
    <s v="S18_3856"/>
    <n v="41"/>
    <n v="94.22"/>
    <n v="17"/>
    <n v="3863.02"/>
  </r>
  <r>
    <x v="6"/>
    <s v="S24_1785"/>
    <n v="28"/>
    <n v="107.23"/>
    <n v="4"/>
    <n v="3002.44"/>
  </r>
  <r>
    <x v="6"/>
    <s v="S24_2841"/>
    <n v="49"/>
    <n v="65.77"/>
    <n v="13"/>
    <n v="3222.73"/>
  </r>
  <r>
    <x v="6"/>
    <s v="S24_3420"/>
    <n v="31"/>
    <n v="55.89"/>
    <n v="14"/>
    <n v="1732.59"/>
  </r>
  <r>
    <x v="6"/>
    <s v="S24_3949"/>
    <n v="50"/>
    <n v="55.96"/>
    <n v="11"/>
    <n v="2798"/>
  </r>
  <r>
    <x v="6"/>
    <s v="S24_4278"/>
    <n v="26"/>
    <n v="71"/>
    <n v="3"/>
    <n v="1846"/>
  </r>
  <r>
    <x v="6"/>
    <s v="S32_4289"/>
    <n v="33"/>
    <n v="65.349999999999994"/>
    <n v="5"/>
    <n v="2156.5499999999997"/>
  </r>
  <r>
    <x v="6"/>
    <s v="S50_1341"/>
    <n v="39"/>
    <n v="35.78"/>
    <n v="6"/>
    <n v="1395.42"/>
  </r>
  <r>
    <x v="6"/>
    <s v="S700_1691"/>
    <n v="31"/>
    <n v="91.34"/>
    <n v="7"/>
    <n v="2831.54"/>
  </r>
  <r>
    <x v="6"/>
    <s v="S700_2047"/>
    <n v="30"/>
    <n v="85.09"/>
    <n v="16"/>
    <n v="2552.7000000000003"/>
  </r>
  <r>
    <x v="6"/>
    <s v="S700_2466"/>
    <n v="34"/>
    <n v="99.72"/>
    <n v="9"/>
    <n v="3390.48"/>
  </r>
  <r>
    <x v="6"/>
    <s v="S700_2834"/>
    <n v="32"/>
    <n v="113.9"/>
    <n v="1"/>
    <n v="3644.8"/>
  </r>
  <r>
    <x v="6"/>
    <s v="S700_3167"/>
    <n v="44"/>
    <n v="76"/>
    <n v="8"/>
    <n v="3344"/>
  </r>
  <r>
    <x v="6"/>
    <s v="S700_4002"/>
    <n v="48"/>
    <n v="70.33"/>
    <n v="10"/>
    <n v="3375.84"/>
  </r>
  <r>
    <x v="6"/>
    <s v="S72_1253"/>
    <n v="48"/>
    <n v="43.7"/>
    <n v="15"/>
    <n v="2097.6000000000004"/>
  </r>
  <r>
    <x v="7"/>
    <s v="S10_1678"/>
    <n v="30"/>
    <n v="81.349999999999994"/>
    <n v="2"/>
    <n v="2440.5"/>
  </r>
  <r>
    <x v="7"/>
    <s v="S10_2016"/>
    <n v="39"/>
    <n v="105.86"/>
    <n v="5"/>
    <n v="4128.54"/>
  </r>
  <r>
    <x v="7"/>
    <s v="S10_4698"/>
    <n v="27"/>
    <n v="172.36"/>
    <n v="4"/>
    <n v="4653.72"/>
  </r>
  <r>
    <x v="7"/>
    <s v="S12_2823"/>
    <n v="21"/>
    <n v="122"/>
    <n v="1"/>
    <n v="2562"/>
  </r>
  <r>
    <x v="7"/>
    <s v="S18_2625"/>
    <n v="29"/>
    <n v="52.7"/>
    <n v="6"/>
    <n v="1528.3000000000002"/>
  </r>
  <r>
    <x v="7"/>
    <s v="S24_1578"/>
    <n v="25"/>
    <n v="96.92"/>
    <n v="3"/>
    <n v="2423"/>
  </r>
  <r>
    <x v="7"/>
    <s v="S24_2000"/>
    <n v="38"/>
    <n v="73.12"/>
    <n v="7"/>
    <n v="2778.5600000000004"/>
  </r>
  <r>
    <x v="7"/>
    <s v="S32_1374"/>
    <n v="20"/>
    <n v="88.9"/>
    <n v="8"/>
    <n v="1778"/>
  </r>
  <r>
    <x v="8"/>
    <s v="S12_1099"/>
    <n v="33"/>
    <n v="165.38"/>
    <n v="6"/>
    <n v="5457.54"/>
  </r>
  <r>
    <x v="8"/>
    <s v="S12_3380"/>
    <n v="45"/>
    <n v="96.3"/>
    <n v="4"/>
    <n v="4333.5"/>
  </r>
  <r>
    <x v="8"/>
    <s v="S12_3990"/>
    <n v="39"/>
    <n v="75.81"/>
    <n v="7"/>
    <n v="2956.59"/>
  </r>
  <r>
    <x v="8"/>
    <s v="S12_4675"/>
    <n v="36"/>
    <n v="107.1"/>
    <n v="3"/>
    <n v="3855.6"/>
  </r>
  <r>
    <x v="8"/>
    <s v="S18_1889"/>
    <n v="38"/>
    <n v="67.760000000000005"/>
    <n v="2"/>
    <n v="2574.88"/>
  </r>
  <r>
    <x v="8"/>
    <s v="S18_3278"/>
    <n v="26"/>
    <n v="73.17"/>
    <n v="9"/>
    <n v="1902.42"/>
  </r>
  <r>
    <x v="8"/>
    <s v="S18_3482"/>
    <n v="29"/>
    <n v="132.29"/>
    <n v="8"/>
    <n v="3836.41"/>
  </r>
  <r>
    <x v="8"/>
    <s v="S18_3782"/>
    <n v="43"/>
    <n v="52.84"/>
    <n v="12"/>
    <n v="2272.1200000000003"/>
  </r>
  <r>
    <x v="8"/>
    <s v="S18_4721"/>
    <n v="44"/>
    <n v="139.87"/>
    <n v="11"/>
    <n v="6154.2800000000007"/>
  </r>
  <r>
    <x v="8"/>
    <s v="S24_2360"/>
    <n v="35"/>
    <n v="64.41"/>
    <n v="15"/>
    <n v="2254.35"/>
  </r>
  <r>
    <x v="8"/>
    <s v="S24_3371"/>
    <n v="30"/>
    <n v="60.01"/>
    <n v="5"/>
    <n v="1800.3"/>
  </r>
  <r>
    <x v="8"/>
    <s v="S24_3856"/>
    <n v="40"/>
    <n v="132"/>
    <n v="1"/>
    <n v="5280"/>
  </r>
  <r>
    <x v="8"/>
    <s v="S24_4620"/>
    <n v="31"/>
    <n v="67.099999999999994"/>
    <n v="10"/>
    <n v="2080.1"/>
  </r>
  <r>
    <x v="8"/>
    <s v="S32_2206"/>
    <n v="27"/>
    <n v="36.21"/>
    <n v="13"/>
    <n v="977.67000000000007"/>
  </r>
  <r>
    <x v="8"/>
    <s v="S32_4485"/>
    <n v="31"/>
    <n v="87.76"/>
    <n v="16"/>
    <n v="2720.56"/>
  </r>
  <r>
    <x v="8"/>
    <s v="S50_4713"/>
    <n v="34"/>
    <n v="74.849999999999994"/>
    <n v="14"/>
    <n v="2544.8999999999996"/>
  </r>
  <r>
    <x v="9"/>
    <s v="S18_1129"/>
    <n v="26"/>
    <n v="117.48"/>
    <n v="4"/>
    <n v="3054.48"/>
  </r>
  <r>
    <x v="9"/>
    <s v="S18_1984"/>
    <n v="38"/>
    <n v="137.97999999999999"/>
    <n v="3"/>
    <n v="5243.24"/>
  </r>
  <r>
    <x v="9"/>
    <s v="S18_2870"/>
    <n v="26"/>
    <n v="126.72"/>
    <n v="1"/>
    <n v="3294.72"/>
  </r>
  <r>
    <x v="9"/>
    <s v="S18_3232"/>
    <n v="46"/>
    <n v="160.87"/>
    <n v="5"/>
    <n v="7400.02"/>
  </r>
  <r>
    <x v="9"/>
    <s v="S18_3685"/>
    <n v="47"/>
    <n v="125.74"/>
    <n v="2"/>
    <n v="5909.78"/>
  </r>
  <r>
    <x v="9"/>
    <s v="S24_2972"/>
    <n v="29"/>
    <n v="32.1"/>
    <n v="6"/>
    <n v="930.90000000000009"/>
  </r>
  <r>
    <x v="10"/>
    <s v="S18_1589"/>
    <n v="37"/>
    <n v="118.22"/>
    <n v="16"/>
    <n v="4374.1400000000003"/>
  </r>
  <r>
    <x v="10"/>
    <s v="S18_1749"/>
    <n v="42"/>
    <n v="153"/>
    <n v="7"/>
    <n v="6426"/>
  </r>
  <r>
    <x v="10"/>
    <s v="S18_2248"/>
    <n v="32"/>
    <n v="51.46"/>
    <n v="6"/>
    <n v="1646.72"/>
  </r>
  <r>
    <x v="10"/>
    <s v="S18_2325"/>
    <n v="33"/>
    <n v="115.69"/>
    <n v="4"/>
    <n v="3817.77"/>
  </r>
  <r>
    <x v="10"/>
    <s v="S18_2795"/>
    <n v="31"/>
    <n v="163.69"/>
    <n v="1"/>
    <n v="5074.3900000000003"/>
  </r>
  <r>
    <x v="10"/>
    <s v="S18_4409"/>
    <n v="28"/>
    <n v="81.91"/>
    <n v="8"/>
    <n v="2293.48"/>
  </r>
  <r>
    <x v="10"/>
    <s v="S18_4933"/>
    <n v="42"/>
    <n v="62"/>
    <n v="9"/>
    <n v="2604"/>
  </r>
  <r>
    <x v="10"/>
    <s v="S24_1046"/>
    <n v="36"/>
    <n v="72.02"/>
    <n v="13"/>
    <n v="2592.7199999999998"/>
  </r>
  <r>
    <x v="10"/>
    <s v="S24_1628"/>
    <n v="29"/>
    <n v="43.27"/>
    <n v="15"/>
    <n v="1254.8300000000002"/>
  </r>
  <r>
    <x v="10"/>
    <s v="S24_1937"/>
    <n v="20"/>
    <n v="28.88"/>
    <n v="3"/>
    <n v="577.6"/>
  </r>
  <r>
    <x v="10"/>
    <s v="S24_2022"/>
    <n v="39"/>
    <n v="40.770000000000003"/>
    <n v="2"/>
    <n v="1590.0300000000002"/>
  </r>
  <r>
    <x v="10"/>
    <s v="S24_2766"/>
    <n v="43"/>
    <n v="82.69"/>
    <n v="11"/>
    <n v="3555.67"/>
  </r>
  <r>
    <x v="10"/>
    <s v="S24_2887"/>
    <n v="46"/>
    <n v="112.74"/>
    <n v="10"/>
    <n v="5186.04"/>
  </r>
  <r>
    <x v="10"/>
    <s v="S24_3191"/>
    <n v="27"/>
    <n v="80.47"/>
    <n v="12"/>
    <n v="2172.69"/>
  </r>
  <r>
    <x v="10"/>
    <s v="S24_3432"/>
    <n v="37"/>
    <n v="96.37"/>
    <n v="14"/>
    <n v="3565.69"/>
  </r>
  <r>
    <x v="10"/>
    <s v="S24_3969"/>
    <n v="48"/>
    <n v="35.29"/>
    <n v="5"/>
    <n v="1693.92"/>
  </r>
  <r>
    <x v="11"/>
    <s v="S18_1342"/>
    <n v="33"/>
    <n v="87.33"/>
    <n v="6"/>
    <n v="2881.89"/>
  </r>
  <r>
    <x v="11"/>
    <s v="S18_1367"/>
    <n v="48"/>
    <n v="48.52"/>
    <n v="5"/>
    <n v="2328.96"/>
  </r>
  <r>
    <x v="11"/>
    <s v="S18_2957"/>
    <n v="28"/>
    <n v="53.09"/>
    <n v="2"/>
    <n v="1486.52"/>
  </r>
  <r>
    <x v="11"/>
    <s v="S18_3136"/>
    <n v="43"/>
    <n v="94.25"/>
    <n v="1"/>
    <n v="4052.75"/>
  </r>
  <r>
    <x v="11"/>
    <s v="S18_3320"/>
    <n v="39"/>
    <n v="91.27"/>
    <n v="4"/>
    <n v="3559.5299999999997"/>
  </r>
  <r>
    <x v="11"/>
    <s v="S24_4258"/>
    <n v="26"/>
    <n v="85.7"/>
    <n v="3"/>
    <n v="2228.2000000000003"/>
  </r>
  <r>
    <x v="12"/>
    <s v="S10_1949"/>
    <n v="29"/>
    <n v="197.16"/>
    <n v="1"/>
    <n v="5717.64"/>
  </r>
  <r>
    <x v="12"/>
    <s v="S18_2949"/>
    <n v="23"/>
    <n v="85.1"/>
    <n v="2"/>
    <n v="1957.3"/>
  </r>
  <r>
    <x v="13"/>
    <s v="S12_1666"/>
    <n v="21"/>
    <n v="121.64"/>
    <n v="2"/>
    <n v="2554.44"/>
  </r>
  <r>
    <x v="13"/>
    <s v="S18_1097"/>
    <n v="49"/>
    <n v="101.5"/>
    <n v="4"/>
    <n v="4973.5"/>
  </r>
  <r>
    <x v="13"/>
    <s v="S18_4668"/>
    <n v="50"/>
    <n v="43.27"/>
    <n v="3"/>
    <n v="2163.5"/>
  </r>
  <r>
    <x v="13"/>
    <s v="S32_3522"/>
    <n v="23"/>
    <n v="58.82"/>
    <n v="1"/>
    <n v="1352.86"/>
  </r>
  <r>
    <x v="14"/>
    <s v="S10_4962"/>
    <n v="31"/>
    <n v="128.53"/>
    <n v="8"/>
    <n v="3984.43"/>
  </r>
  <r>
    <x v="14"/>
    <s v="S18_2319"/>
    <n v="39"/>
    <n v="106.78"/>
    <n v="3"/>
    <n v="4164.42"/>
  </r>
  <r>
    <x v="14"/>
    <s v="S18_2432"/>
    <n v="45"/>
    <n v="53.48"/>
    <n v="6"/>
    <n v="2406.6"/>
  </r>
  <r>
    <x v="14"/>
    <s v="S18_3232"/>
    <n v="48"/>
    <n v="169.34"/>
    <n v="4"/>
    <n v="8128.32"/>
  </r>
  <r>
    <x v="14"/>
    <s v="S18_4600"/>
    <n v="41"/>
    <n v="105.34"/>
    <n v="9"/>
    <n v="4318.9400000000005"/>
  </r>
  <r>
    <x v="14"/>
    <s v="S24_2300"/>
    <n v="21"/>
    <n v="102.23"/>
    <n v="5"/>
    <n v="2146.83"/>
  </r>
  <r>
    <x v="14"/>
    <s v="S24_2840"/>
    <n v="24"/>
    <n v="28.64"/>
    <n v="1"/>
    <n v="687.36"/>
  </r>
  <r>
    <x v="14"/>
    <s v="S32_1268"/>
    <n v="32"/>
    <n v="88.61"/>
    <n v="7"/>
    <n v="2835.52"/>
  </r>
  <r>
    <x v="14"/>
    <s v="S32_2509"/>
    <n v="28"/>
    <n v="43.83"/>
    <n v="2"/>
    <n v="1227.24"/>
  </r>
  <r>
    <x v="14"/>
    <s v="S700_2824"/>
    <n v="42"/>
    <n v="82.94"/>
    <n v="10"/>
    <n v="3483.48"/>
  </r>
  <r>
    <x v="15"/>
    <s v="S12_4473"/>
    <n v="46"/>
    <n v="111.39"/>
    <n v="5"/>
    <n v="5123.9399999999996"/>
  </r>
  <r>
    <x v="15"/>
    <s v="S18_2238"/>
    <n v="46"/>
    <n v="140.81"/>
    <n v="4"/>
    <n v="6477.26"/>
  </r>
  <r>
    <x v="15"/>
    <s v="S24_1444"/>
    <n v="47"/>
    <n v="56.64"/>
    <n v="2"/>
    <n v="2662.08"/>
  </r>
  <r>
    <x v="15"/>
    <s v="S24_4048"/>
    <n v="44"/>
    <n v="106.45"/>
    <n v="1"/>
    <n v="4683.8"/>
  </r>
  <r>
    <x v="15"/>
    <s v="S50_1392"/>
    <n v="27"/>
    <n v="100.7"/>
    <n v="3"/>
    <n v="2718.9"/>
  </r>
  <r>
    <x v="16"/>
    <s v="S32_3207"/>
    <n v="27"/>
    <n v="60.28"/>
    <n v="1"/>
    <n v="1627.56"/>
  </r>
  <r>
    <x v="17"/>
    <s v="S12_1108"/>
    <n v="33"/>
    <n v="195.33"/>
    <n v="9"/>
    <n v="6445.89"/>
  </r>
  <r>
    <x v="17"/>
    <s v="S12_3148"/>
    <n v="43"/>
    <n v="148.06"/>
    <n v="10"/>
    <n v="6366.58"/>
  </r>
  <r>
    <x v="17"/>
    <s v="S12_3891"/>
    <n v="39"/>
    <n v="173.02"/>
    <n v="8"/>
    <n v="6747.7800000000007"/>
  </r>
  <r>
    <x v="17"/>
    <s v="S18_3140"/>
    <n v="26"/>
    <n v="121.57"/>
    <n v="5"/>
    <n v="3160.8199999999997"/>
  </r>
  <r>
    <x v="17"/>
    <s v="S18_3259"/>
    <n v="21"/>
    <n v="81.680000000000007"/>
    <n v="7"/>
    <n v="1715.2800000000002"/>
  </r>
  <r>
    <x v="17"/>
    <s v="S18_4027"/>
    <n v="22"/>
    <n v="122.08"/>
    <n v="12"/>
    <n v="2685.7599999999998"/>
  </r>
  <r>
    <x v="17"/>
    <s v="S18_4522"/>
    <n v="23"/>
    <n v="73.73"/>
    <n v="4"/>
    <n v="1695.7900000000002"/>
  </r>
  <r>
    <x v="17"/>
    <s v="S24_2011"/>
    <n v="41"/>
    <n v="119.2"/>
    <n v="3"/>
    <n v="4887.2"/>
  </r>
  <r>
    <x v="17"/>
    <s v="S50_1514"/>
    <n v="21"/>
    <n v="55.65"/>
    <n v="11"/>
    <n v="1168.6499999999999"/>
  </r>
  <r>
    <x v="17"/>
    <s v="S700_1938"/>
    <n v="38"/>
    <n v="75.349999999999994"/>
    <n v="6"/>
    <n v="2863.2999999999997"/>
  </r>
  <r>
    <x v="17"/>
    <s v="S700_3962"/>
    <n v="45"/>
    <n v="89.38"/>
    <n v="1"/>
    <n v="4022.1"/>
  </r>
  <r>
    <x v="17"/>
    <s v="S72_3212"/>
    <n v="50"/>
    <n v="52.42"/>
    <n v="2"/>
    <n v="2621"/>
  </r>
  <r>
    <x v="18"/>
    <s v="S700_3505"/>
    <n v="36"/>
    <n v="86.15"/>
    <n v="1"/>
    <n v="3101.4"/>
  </r>
  <r>
    <x v="19"/>
    <s v="S10_4757"/>
    <n v="46"/>
    <n v="112.88"/>
    <n v="11"/>
    <n v="5192.4799999999996"/>
  </r>
  <r>
    <x v="19"/>
    <s v="S18_1662"/>
    <n v="43"/>
    <n v="151.38"/>
    <n v="3"/>
    <n v="6509.34"/>
  </r>
  <r>
    <x v="19"/>
    <s v="S18_3029"/>
    <n v="21"/>
    <n v="74.84"/>
    <n v="9"/>
    <n v="1571.64"/>
  </r>
  <r>
    <x v="19"/>
    <s v="S18_3856"/>
    <n v="27"/>
    <n v="95.28"/>
    <n v="8"/>
    <n v="2572.56"/>
  </r>
  <r>
    <x v="19"/>
    <s v="S24_2841"/>
    <n v="41"/>
    <n v="64.400000000000006"/>
    <n v="4"/>
    <n v="2640.4"/>
  </r>
  <r>
    <x v="19"/>
    <s v="S24_3151"/>
    <n v="35"/>
    <n v="72.58"/>
    <n v="13"/>
    <n v="2540.2999999999997"/>
  </r>
  <r>
    <x v="19"/>
    <s v="S24_3420"/>
    <n v="20"/>
    <n v="63.12"/>
    <n v="5"/>
    <n v="1262.3999999999999"/>
  </r>
  <r>
    <x v="19"/>
    <s v="S24_3816"/>
    <n v="35"/>
    <n v="82.18"/>
    <n v="10"/>
    <n v="2876.3"/>
  </r>
  <r>
    <x v="19"/>
    <s v="S24_3949"/>
    <n v="28"/>
    <n v="62.1"/>
    <n v="2"/>
    <n v="1738.8"/>
  </r>
  <r>
    <x v="19"/>
    <s v="S700_1138"/>
    <n v="25"/>
    <n v="57.34"/>
    <n v="14"/>
    <n v="1433.5"/>
  </r>
  <r>
    <x v="19"/>
    <s v="S700_2047"/>
    <n v="29"/>
    <n v="74.23"/>
    <n v="7"/>
    <n v="2152.67"/>
  </r>
  <r>
    <x v="19"/>
    <s v="S700_2610"/>
    <n v="38"/>
    <n v="67.22"/>
    <n v="12"/>
    <n v="2554.36"/>
  </r>
  <r>
    <x v="19"/>
    <s v="S700_4002"/>
    <n v="26"/>
    <n v="63.67"/>
    <n v="1"/>
    <n v="1655.42"/>
  </r>
  <r>
    <x v="19"/>
    <s v="S72_1253"/>
    <n v="28"/>
    <n v="40.22"/>
    <n v="6"/>
    <n v="1126.1599999999999"/>
  </r>
  <r>
    <x v="20"/>
    <s v="S10_2016"/>
    <n v="29"/>
    <n v="118.94"/>
    <n v="3"/>
    <n v="3449.2599999999998"/>
  </r>
  <r>
    <x v="20"/>
    <s v="S10_4698"/>
    <n v="46"/>
    <n v="158.80000000000001"/>
    <n v="2"/>
    <n v="7304.8"/>
  </r>
  <r>
    <x v="20"/>
    <s v="S18_2581"/>
    <n v="29"/>
    <n v="82.79"/>
    <n v="8"/>
    <n v="2400.9100000000003"/>
  </r>
  <r>
    <x v="20"/>
    <s v="S18_2625"/>
    <n v="46"/>
    <n v="57.54"/>
    <n v="4"/>
    <n v="2646.84"/>
  </r>
  <r>
    <x v="20"/>
    <s v="S24_1578"/>
    <n v="35"/>
    <n v="110.45"/>
    <n v="1"/>
    <n v="3865.75"/>
  </r>
  <r>
    <x v="20"/>
    <s v="S24_1785"/>
    <n v="39"/>
    <n v="93.01"/>
    <n v="10"/>
    <n v="3627.3900000000003"/>
  </r>
  <r>
    <x v="20"/>
    <s v="S24_2000"/>
    <n v="34"/>
    <n v="72.36"/>
    <n v="5"/>
    <n v="2460.2399999999998"/>
  </r>
  <r>
    <x v="20"/>
    <s v="S24_4278"/>
    <n v="29"/>
    <n v="71.73"/>
    <n v="9"/>
    <n v="2080.17"/>
  </r>
  <r>
    <x v="20"/>
    <s v="S32_1374"/>
    <n v="22"/>
    <n v="94.9"/>
    <n v="6"/>
    <n v="2087.8000000000002"/>
  </r>
  <r>
    <x v="20"/>
    <s v="S32_4289"/>
    <n v="29"/>
    <n v="68.790000000000006"/>
    <n v="11"/>
    <n v="1994.91"/>
  </r>
  <r>
    <x v="20"/>
    <s v="S50_1341"/>
    <n v="49"/>
    <n v="41.46"/>
    <n v="12"/>
    <n v="2031.54"/>
  </r>
  <r>
    <x v="20"/>
    <s v="S700_1691"/>
    <n v="47"/>
    <n v="91.34"/>
    <n v="13"/>
    <n v="4292.9800000000005"/>
  </r>
  <r>
    <x v="20"/>
    <s v="S700_2466"/>
    <n v="24"/>
    <n v="81.77"/>
    <n v="15"/>
    <n v="1962.48"/>
  </r>
  <r>
    <x v="20"/>
    <s v="S700_2834"/>
    <n v="24"/>
    <n v="106.79"/>
    <n v="7"/>
    <n v="2562.96"/>
  </r>
  <r>
    <x v="20"/>
    <s v="S700_3167"/>
    <n v="43"/>
    <n v="72"/>
    <n v="14"/>
    <n v="3096"/>
  </r>
  <r>
    <x v="21"/>
    <s v="S10_1678"/>
    <n v="34"/>
    <n v="86.13"/>
    <n v="5"/>
    <n v="2928.42"/>
  </r>
  <r>
    <x v="21"/>
    <s v="S12_2823"/>
    <n v="50"/>
    <n v="126.52"/>
    <n v="4"/>
    <n v="6326"/>
  </r>
  <r>
    <x v="21"/>
    <s v="S24_2360"/>
    <n v="32"/>
    <n v="58.18"/>
    <n v="2"/>
    <n v="1861.76"/>
  </r>
  <r>
    <x v="21"/>
    <s v="S32_4485"/>
    <n v="25"/>
    <n v="95.93"/>
    <n v="3"/>
    <n v="2398.25"/>
  </r>
  <r>
    <x v="21"/>
    <s v="S50_4713"/>
    <n v="44"/>
    <n v="72.41"/>
    <n v="1"/>
    <n v="3186.04"/>
  </r>
  <r>
    <x v="22"/>
    <s v="S12_1099"/>
    <n v="42"/>
    <n v="155.66"/>
    <n v="10"/>
    <n v="6537.72"/>
  </r>
  <r>
    <x v="22"/>
    <s v="S12_3380"/>
    <n v="37"/>
    <n v="113.92"/>
    <n v="8"/>
    <n v="4215.04"/>
  </r>
  <r>
    <x v="22"/>
    <s v="S12_3990"/>
    <n v="32"/>
    <n v="65.44"/>
    <n v="11"/>
    <n v="2094.08"/>
  </r>
  <r>
    <x v="22"/>
    <s v="S12_4675"/>
    <n v="20"/>
    <n v="104.8"/>
    <n v="7"/>
    <n v="2096"/>
  </r>
  <r>
    <x v="22"/>
    <s v="S18_1129"/>
    <n v="34"/>
    <n v="114.65"/>
    <n v="2"/>
    <n v="3898.1000000000004"/>
  </r>
  <r>
    <x v="22"/>
    <s v="S18_1889"/>
    <n v="43"/>
    <n v="62.37"/>
    <n v="6"/>
    <n v="2681.91"/>
  </r>
  <r>
    <x v="22"/>
    <s v="S18_1984"/>
    <n v="31"/>
    <n v="113.8"/>
    <n v="1"/>
    <n v="3527.7999999999997"/>
  </r>
  <r>
    <x v="22"/>
    <s v="S18_3232"/>
    <n v="25"/>
    <n v="137.16999999999999"/>
    <n v="3"/>
    <n v="3429.2499999999995"/>
  </r>
  <r>
    <x v="22"/>
    <s v="S18_3278"/>
    <n v="21"/>
    <n v="69.150000000000006"/>
    <n v="13"/>
    <n v="1452.15"/>
  </r>
  <r>
    <x v="22"/>
    <s v="S18_3482"/>
    <n v="21"/>
    <n v="133.76"/>
    <n v="12"/>
    <n v="2808.96"/>
  </r>
  <r>
    <x v="22"/>
    <s v="S18_3782"/>
    <n v="35"/>
    <n v="59.06"/>
    <n v="16"/>
    <n v="2067.1"/>
  </r>
  <r>
    <x v="22"/>
    <s v="S18_4721"/>
    <n v="28"/>
    <n v="145.82"/>
    <n v="15"/>
    <n v="4082.96"/>
  </r>
  <r>
    <x v="22"/>
    <s v="S24_2972"/>
    <n v="39"/>
    <n v="34.74"/>
    <n v="4"/>
    <n v="1354.8600000000001"/>
  </r>
  <r>
    <x v="22"/>
    <s v="S24_3371"/>
    <n v="34"/>
    <n v="50.82"/>
    <n v="9"/>
    <n v="1727.88"/>
  </r>
  <r>
    <x v="22"/>
    <s v="S24_3856"/>
    <n v="43"/>
    <n v="136.22"/>
    <n v="5"/>
    <n v="5857.46"/>
  </r>
  <r>
    <x v="22"/>
    <s v="S24_4620"/>
    <n v="29"/>
    <n v="67.099999999999994"/>
    <n v="14"/>
    <n v="1945.8999999999999"/>
  </r>
  <r>
    <x v="22"/>
    <s v="S32_2206"/>
    <n v="31"/>
    <n v="33.79"/>
    <n v="17"/>
    <n v="1047.49"/>
  </r>
  <r>
    <x v="23"/>
    <s v="S18_1589"/>
    <n v="26"/>
    <n v="120.71"/>
    <n v="2"/>
    <n v="3138.46"/>
  </r>
  <r>
    <x v="23"/>
    <s v="S18_2870"/>
    <n v="46"/>
    <n v="114.84"/>
    <n v="3"/>
    <n v="5282.64"/>
  </r>
  <r>
    <x v="23"/>
    <s v="S18_3685"/>
    <n v="34"/>
    <n v="117.26"/>
    <n v="4"/>
    <n v="3986.84"/>
  </r>
  <r>
    <x v="23"/>
    <s v="S24_1628"/>
    <n v="50"/>
    <n v="43.27"/>
    <n v="1"/>
    <n v="2163.5"/>
  </r>
  <r>
    <x v="24"/>
    <s v="S18_1749"/>
    <n v="21"/>
    <n v="153"/>
    <n v="6"/>
    <n v="3213"/>
  </r>
  <r>
    <x v="24"/>
    <s v="S18_2248"/>
    <n v="42"/>
    <n v="58.12"/>
    <n v="5"/>
    <n v="2441.04"/>
  </r>
  <r>
    <x v="24"/>
    <s v="S18_2325"/>
    <n v="42"/>
    <n v="111.87"/>
    <n v="3"/>
    <n v="4698.54"/>
  </r>
  <r>
    <x v="24"/>
    <s v="S18_4409"/>
    <n v="36"/>
    <n v="75.459999999999994"/>
    <n v="7"/>
    <n v="2716.56"/>
  </r>
  <r>
    <x v="24"/>
    <s v="S18_4933"/>
    <n v="23"/>
    <n v="66.28"/>
    <n v="8"/>
    <n v="1524.44"/>
  </r>
  <r>
    <x v="24"/>
    <s v="S24_1046"/>
    <n v="22"/>
    <n v="62.47"/>
    <n v="12"/>
    <n v="1374.34"/>
  </r>
  <r>
    <x v="24"/>
    <s v="S24_1937"/>
    <n v="45"/>
    <n v="30.53"/>
    <n v="2"/>
    <n v="1373.8500000000001"/>
  </r>
  <r>
    <x v="24"/>
    <s v="S24_2022"/>
    <n v="22"/>
    <n v="36.29"/>
    <n v="1"/>
    <n v="798.38"/>
  </r>
  <r>
    <x v="24"/>
    <s v="S24_2766"/>
    <n v="32"/>
    <n v="74.510000000000005"/>
    <n v="10"/>
    <n v="2384.3200000000002"/>
  </r>
  <r>
    <x v="24"/>
    <s v="S24_2887"/>
    <n v="25"/>
    <n v="93.95"/>
    <n v="9"/>
    <n v="2348.75"/>
  </r>
  <r>
    <x v="24"/>
    <s v="S24_3191"/>
    <n v="49"/>
    <n v="76.19"/>
    <n v="11"/>
    <n v="3733.31"/>
  </r>
  <r>
    <x v="24"/>
    <s v="S24_3432"/>
    <n v="43"/>
    <n v="101.73"/>
    <n v="13"/>
    <n v="4374.3900000000003"/>
  </r>
  <r>
    <x v="24"/>
    <s v="S24_3969"/>
    <n v="46"/>
    <n v="36.11"/>
    <n v="4"/>
    <n v="1661.06"/>
  </r>
  <r>
    <x v="25"/>
    <s v="S18_1342"/>
    <n v="32"/>
    <n v="89.38"/>
    <n v="1"/>
    <n v="2860.16"/>
  </r>
  <r>
    <x v="25"/>
    <s v="S18_2795"/>
    <n v="34"/>
    <n v="138.38"/>
    <n v="2"/>
    <n v="4704.92"/>
  </r>
  <r>
    <x v="26"/>
    <s v="S10_1949"/>
    <n v="38"/>
    <n v="205.73"/>
    <n v="11"/>
    <n v="7817.74"/>
  </r>
  <r>
    <x v="26"/>
    <s v="S10_4962"/>
    <n v="22"/>
    <n v="122.62"/>
    <n v="4"/>
    <n v="2697.6400000000003"/>
  </r>
  <r>
    <x v="26"/>
    <s v="S12_1666"/>
    <n v="21"/>
    <n v="135.30000000000001"/>
    <n v="8"/>
    <n v="2841.3"/>
  </r>
  <r>
    <x v="26"/>
    <s v="S18_1097"/>
    <n v="38"/>
    <n v="116.67"/>
    <n v="10"/>
    <n v="4433.46"/>
  </r>
  <r>
    <x v="26"/>
    <s v="S18_1367"/>
    <n v="42"/>
    <n v="51.21"/>
    <n v="17"/>
    <n v="2150.8200000000002"/>
  </r>
  <r>
    <x v="26"/>
    <s v="S18_2432"/>
    <n v="43"/>
    <n v="51.05"/>
    <n v="2"/>
    <n v="2195.15"/>
  </r>
  <r>
    <x v="26"/>
    <s v="S18_2949"/>
    <n v="31"/>
    <n v="93.21"/>
    <n v="12"/>
    <n v="2889.5099999999998"/>
  </r>
  <r>
    <x v="26"/>
    <s v="S18_2957"/>
    <n v="46"/>
    <n v="61.84"/>
    <n v="14"/>
    <n v="2844.6400000000003"/>
  </r>
  <r>
    <x v="26"/>
    <s v="S18_3136"/>
    <n v="30"/>
    <n v="93.2"/>
    <n v="13"/>
    <n v="2796"/>
  </r>
  <r>
    <x v="26"/>
    <s v="S18_3320"/>
    <n v="38"/>
    <n v="94.25"/>
    <n v="16"/>
    <n v="3581.5"/>
  </r>
  <r>
    <x v="26"/>
    <s v="S18_4600"/>
    <n v="50"/>
    <n v="102.92"/>
    <n v="5"/>
    <n v="5146"/>
  </r>
  <r>
    <x v="26"/>
    <s v="S18_4668"/>
    <n v="43"/>
    <n v="47.29"/>
    <n v="9"/>
    <n v="2033.47"/>
  </r>
  <r>
    <x v="26"/>
    <s v="S24_2300"/>
    <n v="27"/>
    <n v="122.68"/>
    <n v="1"/>
    <n v="3312.36"/>
  </r>
  <r>
    <x v="26"/>
    <s v="S24_4258"/>
    <n v="34"/>
    <n v="83.76"/>
    <n v="15"/>
    <n v="2847.84"/>
  </r>
  <r>
    <x v="26"/>
    <s v="S32_1268"/>
    <n v="43"/>
    <n v="82.83"/>
    <n v="3"/>
    <n v="3561.69"/>
  </r>
  <r>
    <x v="26"/>
    <s v="S32_3522"/>
    <n v="26"/>
    <n v="62.05"/>
    <n v="7"/>
    <n v="1613.3"/>
  </r>
  <r>
    <x v="26"/>
    <s v="S700_2824"/>
    <n v="45"/>
    <n v="97.1"/>
    <n v="6"/>
    <n v="4369.5"/>
  </r>
  <r>
    <x v="27"/>
    <s v="S12_1108"/>
    <n v="46"/>
    <n v="193.25"/>
    <n v="2"/>
    <n v="8889.5"/>
  </r>
  <r>
    <x v="27"/>
    <s v="S12_3148"/>
    <n v="46"/>
    <n v="140.5"/>
    <n v="3"/>
    <n v="6463"/>
  </r>
  <r>
    <x v="27"/>
    <s v="S12_3891"/>
    <n v="42"/>
    <n v="169.56"/>
    <n v="1"/>
    <n v="7121.52"/>
  </r>
  <r>
    <x v="27"/>
    <s v="S12_4473"/>
    <n v="24"/>
    <n v="100.73"/>
    <n v="11"/>
    <n v="2417.52"/>
  </r>
  <r>
    <x v="27"/>
    <s v="S18_2238"/>
    <n v="45"/>
    <n v="140.81"/>
    <n v="10"/>
    <n v="6336.45"/>
  </r>
  <r>
    <x v="27"/>
    <s v="S18_2319"/>
    <n v="45"/>
    <n v="114.14"/>
    <n v="14"/>
    <n v="5136.3"/>
  </r>
  <r>
    <x v="27"/>
    <s v="S18_3232"/>
    <n v="22"/>
    <n v="149.02000000000001"/>
    <n v="15"/>
    <n v="3278.44"/>
  </r>
  <r>
    <x v="27"/>
    <s v="S18_4027"/>
    <n v="25"/>
    <n v="126.39"/>
    <n v="5"/>
    <n v="3159.75"/>
  </r>
  <r>
    <x v="27"/>
    <s v="S24_1444"/>
    <n v="20"/>
    <n v="50.86"/>
    <n v="8"/>
    <n v="1017.2"/>
  </r>
  <r>
    <x v="27"/>
    <s v="S24_2840"/>
    <n v="39"/>
    <n v="34.299999999999997"/>
    <n v="12"/>
    <n v="1337.6999999999998"/>
  </r>
  <r>
    <x v="27"/>
    <s v="S24_4048"/>
    <n v="20"/>
    <n v="107.63"/>
    <n v="7"/>
    <n v="2152.6"/>
  </r>
  <r>
    <x v="27"/>
    <s v="S32_2509"/>
    <n v="45"/>
    <n v="46.53"/>
    <n v="13"/>
    <n v="2093.85"/>
  </r>
  <r>
    <x v="27"/>
    <s v="S32_3207"/>
    <n v="29"/>
    <n v="60.9"/>
    <n v="6"/>
    <n v="1766.1"/>
  </r>
  <r>
    <x v="27"/>
    <s v="S50_1392"/>
    <n v="46"/>
    <n v="111.12"/>
    <n v="9"/>
    <n v="5111.5200000000004"/>
  </r>
  <r>
    <x v="27"/>
    <s v="S50_1514"/>
    <n v="46"/>
    <n v="55.65"/>
    <n v="4"/>
    <n v="2559.9"/>
  </r>
  <r>
    <x v="28"/>
    <s v="S18_3140"/>
    <n v="41"/>
    <n v="120.2"/>
    <n v="2"/>
    <n v="4928.2"/>
  </r>
  <r>
    <x v="28"/>
    <s v="S18_3259"/>
    <n v="41"/>
    <n v="80.67"/>
    <n v="4"/>
    <n v="3307.4700000000003"/>
  </r>
  <r>
    <x v="28"/>
    <s v="S18_4522"/>
    <n v="43"/>
    <n v="77.239999999999995"/>
    <n v="1"/>
    <n v="3321.3199999999997"/>
  </r>
  <r>
    <x v="28"/>
    <s v="S700_1938"/>
    <n v="32"/>
    <n v="72.75"/>
    <n v="3"/>
    <n v="2328"/>
  </r>
  <r>
    <x v="29"/>
    <s v="S10_4757"/>
    <n v="33"/>
    <n v="123.76"/>
    <n v="2"/>
    <n v="4084.0800000000004"/>
  </r>
  <r>
    <x v="29"/>
    <s v="S24_2011"/>
    <n v="45"/>
    <n v="113.06"/>
    <n v="9"/>
    <n v="5087.7"/>
  </r>
  <r>
    <x v="29"/>
    <s v="S24_3151"/>
    <n v="41"/>
    <n v="81.430000000000007"/>
    <n v="4"/>
    <n v="3338.63"/>
  </r>
  <r>
    <x v="29"/>
    <s v="S24_3816"/>
    <n v="50"/>
    <n v="76.31"/>
    <n v="1"/>
    <n v="3815.5"/>
  </r>
  <r>
    <x v="29"/>
    <s v="S700_1138"/>
    <n v="31"/>
    <n v="58.67"/>
    <n v="5"/>
    <n v="1818.77"/>
  </r>
  <r>
    <x v="29"/>
    <s v="S700_2610"/>
    <n v="45"/>
    <n v="72.28"/>
    <n v="3"/>
    <n v="3252.6"/>
  </r>
  <r>
    <x v="29"/>
    <s v="S700_3505"/>
    <n v="42"/>
    <n v="90.15"/>
    <n v="6"/>
    <n v="3786.3"/>
  </r>
  <r>
    <x v="29"/>
    <s v="S700_3962"/>
    <n v="30"/>
    <n v="94.34"/>
    <n v="7"/>
    <n v="2830.2000000000003"/>
  </r>
  <r>
    <x v="29"/>
    <s v="S72_3212"/>
    <n v="32"/>
    <n v="44.23"/>
    <n v="8"/>
    <n v="1415.36"/>
  </r>
  <r>
    <x v="30"/>
    <s v="S18_3029"/>
    <n v="40"/>
    <n v="68.819999999999993"/>
    <n v="2"/>
    <n v="2752.7999999999997"/>
  </r>
  <r>
    <x v="30"/>
    <s v="S18_3856"/>
    <n v="33"/>
    <n v="99.52"/>
    <n v="1"/>
    <n v="3284.16"/>
  </r>
  <r>
    <x v="31"/>
    <s v="S18_1662"/>
    <n v="21"/>
    <n v="141.91999999999999"/>
    <n v="4"/>
    <n v="2980.3199999999997"/>
  </r>
  <r>
    <x v="31"/>
    <s v="S24_2841"/>
    <n v="35"/>
    <n v="60.97"/>
    <n v="5"/>
    <n v="2133.9499999999998"/>
  </r>
  <r>
    <x v="31"/>
    <s v="S24_3420"/>
    <n v="29"/>
    <n v="52.6"/>
    <n v="6"/>
    <n v="1525.4"/>
  </r>
  <r>
    <x v="31"/>
    <s v="S24_3949"/>
    <n v="50"/>
    <n v="54.59"/>
    <n v="3"/>
    <n v="2729.5"/>
  </r>
  <r>
    <x v="31"/>
    <s v="S700_2047"/>
    <n v="22"/>
    <n v="76.94"/>
    <n v="8"/>
    <n v="1692.6799999999998"/>
  </r>
  <r>
    <x v="31"/>
    <s v="S700_2466"/>
    <n v="40"/>
    <n v="86.76"/>
    <n v="1"/>
    <n v="3470.4"/>
  </r>
  <r>
    <x v="31"/>
    <s v="S700_4002"/>
    <n v="26"/>
    <n v="63.67"/>
    <n v="2"/>
    <n v="1655.42"/>
  </r>
  <r>
    <x v="31"/>
    <s v="S72_1253"/>
    <n v="21"/>
    <n v="40.22"/>
    <n v="7"/>
    <n v="844.62"/>
  </r>
  <r>
    <x v="32"/>
    <s v="S700_3167"/>
    <n v="36"/>
    <n v="80"/>
    <n v="1"/>
    <n v="2880"/>
  </r>
  <r>
    <x v="33"/>
    <s v="S18_2581"/>
    <n v="49"/>
    <n v="80.260000000000005"/>
    <n v="3"/>
    <n v="3932.7400000000002"/>
  </r>
  <r>
    <x v="33"/>
    <s v="S24_1785"/>
    <n v="41"/>
    <n v="109.42"/>
    <n v="5"/>
    <n v="4486.22"/>
  </r>
  <r>
    <x v="33"/>
    <s v="S24_4278"/>
    <n v="46"/>
    <n v="61.58"/>
    <n v="4"/>
    <n v="2832.68"/>
  </r>
  <r>
    <x v="33"/>
    <s v="S32_1374"/>
    <n v="23"/>
    <n v="80.91"/>
    <n v="1"/>
    <n v="1860.9299999999998"/>
  </r>
  <r>
    <x v="33"/>
    <s v="S32_4289"/>
    <n v="49"/>
    <n v="67.41"/>
    <n v="6"/>
    <n v="3303.0899999999997"/>
  </r>
  <r>
    <x v="33"/>
    <s v="S50_1341"/>
    <n v="27"/>
    <n v="37.090000000000003"/>
    <n v="7"/>
    <n v="1001.4300000000001"/>
  </r>
  <r>
    <x v="33"/>
    <s v="S700_1691"/>
    <n v="24"/>
    <n v="76.73"/>
    <n v="8"/>
    <n v="1841.52"/>
  </r>
  <r>
    <x v="33"/>
    <s v="S700_2834"/>
    <n v="27"/>
    <n v="115.09"/>
    <n v="2"/>
    <n v="3107.4300000000003"/>
  </r>
  <r>
    <x v="34"/>
    <s v="S10_1678"/>
    <n v="41"/>
    <n v="90.92"/>
    <n v="2"/>
    <n v="3727.7200000000003"/>
  </r>
  <r>
    <x v="34"/>
    <s v="S10_2016"/>
    <n v="27"/>
    <n v="116.56"/>
    <n v="5"/>
    <n v="3147.12"/>
  </r>
  <r>
    <x v="34"/>
    <s v="S10_4698"/>
    <n v="31"/>
    <n v="187.85"/>
    <n v="4"/>
    <n v="5823.3499999999995"/>
  </r>
  <r>
    <x v="34"/>
    <s v="S12_2823"/>
    <n v="20"/>
    <n v="131.04"/>
    <n v="1"/>
    <n v="2620.7999999999997"/>
  </r>
  <r>
    <x v="34"/>
    <s v="S18_2625"/>
    <n v="30"/>
    <n v="51.48"/>
    <n v="6"/>
    <n v="1544.3999999999999"/>
  </r>
  <r>
    <x v="34"/>
    <s v="S24_1578"/>
    <n v="35"/>
    <n v="94.67"/>
    <n v="3"/>
    <n v="3313.4500000000003"/>
  </r>
  <r>
    <x v="34"/>
    <s v="S24_2000"/>
    <n v="43"/>
    <n v="75.41"/>
    <n v="7"/>
    <n v="3242.6299999999997"/>
  </r>
  <r>
    <x v="35"/>
    <s v="S12_1099"/>
    <n v="42"/>
    <n v="173.17"/>
    <n v="7"/>
    <n v="7273.1399999999994"/>
  </r>
  <r>
    <x v="35"/>
    <s v="S12_3380"/>
    <n v="48"/>
    <n v="110.39"/>
    <n v="5"/>
    <n v="5298.72"/>
  </r>
  <r>
    <x v="35"/>
    <s v="S12_3990"/>
    <n v="24"/>
    <n v="72.62"/>
    <n v="8"/>
    <n v="1742.88"/>
  </r>
  <r>
    <x v="35"/>
    <s v="S12_4675"/>
    <n v="29"/>
    <n v="103.64"/>
    <n v="4"/>
    <n v="3005.56"/>
  </r>
  <r>
    <x v="35"/>
    <s v="S18_1889"/>
    <n v="48"/>
    <n v="66.989999999999995"/>
    <n v="3"/>
    <n v="3215.5199999999995"/>
  </r>
  <r>
    <x v="35"/>
    <s v="S18_3278"/>
    <n v="45"/>
    <n v="65.94"/>
    <n v="10"/>
    <n v="2967.2999999999997"/>
  </r>
  <r>
    <x v="35"/>
    <s v="S18_3482"/>
    <n v="42"/>
    <n v="139.63999999999999"/>
    <n v="9"/>
    <n v="5864.8799999999992"/>
  </r>
  <r>
    <x v="35"/>
    <s v="S18_3782"/>
    <n v="45"/>
    <n v="49.74"/>
    <n v="13"/>
    <n v="2238.3000000000002"/>
  </r>
  <r>
    <x v="35"/>
    <s v="S18_4721"/>
    <n v="31"/>
    <n v="133.91999999999999"/>
    <n v="12"/>
    <n v="4151.5199999999995"/>
  </r>
  <r>
    <x v="35"/>
    <s v="S24_2360"/>
    <n v="29"/>
    <n v="67.180000000000007"/>
    <n v="16"/>
    <n v="1948.2200000000003"/>
  </r>
  <r>
    <x v="35"/>
    <s v="S24_2972"/>
    <n v="20"/>
    <n v="34.36"/>
    <n v="1"/>
    <n v="687.2"/>
  </r>
  <r>
    <x v="35"/>
    <s v="S24_3371"/>
    <n v="27"/>
    <n v="52.05"/>
    <n v="6"/>
    <n v="1405.35"/>
  </r>
  <r>
    <x v="35"/>
    <s v="S24_3856"/>
    <n v="47"/>
    <n v="139.03"/>
    <n v="2"/>
    <n v="6534.41"/>
  </r>
  <r>
    <x v="35"/>
    <s v="S24_4620"/>
    <n v="23"/>
    <n v="76.8"/>
    <n v="11"/>
    <n v="1766.3999999999999"/>
  </r>
  <r>
    <x v="35"/>
    <s v="S32_2206"/>
    <n v="33"/>
    <n v="38.619999999999997"/>
    <n v="14"/>
    <n v="1274.4599999999998"/>
  </r>
  <r>
    <x v="35"/>
    <s v="S32_4485"/>
    <n v="30"/>
    <n v="91.85"/>
    <n v="17"/>
    <n v="2755.5"/>
  </r>
  <r>
    <x v="35"/>
    <s v="S50_4713"/>
    <n v="44"/>
    <n v="78.92"/>
    <n v="15"/>
    <n v="3472.48"/>
  </r>
  <r>
    <x v="36"/>
    <s v="S18_1129"/>
    <n v="25"/>
    <n v="117.48"/>
    <n v="2"/>
    <n v="2937"/>
  </r>
  <r>
    <x v="36"/>
    <s v="S18_1984"/>
    <n v="36"/>
    <n v="120.91"/>
    <n v="1"/>
    <n v="4352.76"/>
  </r>
  <r>
    <x v="36"/>
    <s v="S18_3232"/>
    <n v="41"/>
    <n v="169.34"/>
    <n v="3"/>
    <n v="6942.9400000000005"/>
  </r>
  <r>
    <x v="37"/>
    <s v="S18_1589"/>
    <n v="44"/>
    <n v="115.73"/>
    <n v="2"/>
    <n v="5092.12"/>
  </r>
  <r>
    <x v="37"/>
    <s v="S18_2870"/>
    <n v="37"/>
    <n v="110.88"/>
    <n v="3"/>
    <n v="4102.5599999999995"/>
  </r>
  <r>
    <x v="37"/>
    <s v="S18_3685"/>
    <n v="31"/>
    <n v="118.68"/>
    <n v="4"/>
    <n v="3679.0800000000004"/>
  </r>
  <r>
    <x v="37"/>
    <s v="S24_1628"/>
    <n v="26"/>
    <n v="40.25"/>
    <n v="1"/>
    <n v="1046.5"/>
  </r>
  <r>
    <x v="38"/>
    <s v="S18_1749"/>
    <n v="33"/>
    <n v="149.6"/>
    <n v="6"/>
    <n v="4936.8"/>
  </r>
  <r>
    <x v="38"/>
    <s v="S18_2248"/>
    <n v="22"/>
    <n v="51.46"/>
    <n v="5"/>
    <n v="1132.1200000000001"/>
  </r>
  <r>
    <x v="38"/>
    <s v="S18_2325"/>
    <n v="38"/>
    <n v="114.42"/>
    <n v="3"/>
    <n v="4347.96"/>
  </r>
  <r>
    <x v="38"/>
    <s v="S18_4409"/>
    <n v="47"/>
    <n v="79.150000000000006"/>
    <n v="7"/>
    <n v="3720.05"/>
  </r>
  <r>
    <x v="38"/>
    <s v="S18_4933"/>
    <n v="23"/>
    <n v="64.86"/>
    <n v="8"/>
    <n v="1491.78"/>
  </r>
  <r>
    <x v="38"/>
    <s v="S24_1046"/>
    <n v="45"/>
    <n v="59.53"/>
    <n v="12"/>
    <n v="2678.85"/>
  </r>
  <r>
    <x v="38"/>
    <s v="S24_1937"/>
    <n v="22"/>
    <n v="33.19"/>
    <n v="2"/>
    <n v="730.18"/>
  </r>
  <r>
    <x v="38"/>
    <s v="S24_2022"/>
    <n v="33"/>
    <n v="38.53"/>
    <n v="1"/>
    <n v="1271.49"/>
  </r>
  <r>
    <x v="38"/>
    <s v="S24_2766"/>
    <n v="28"/>
    <n v="73.599999999999994"/>
    <n v="10"/>
    <n v="2060.7999999999997"/>
  </r>
  <r>
    <x v="38"/>
    <s v="S24_2887"/>
    <n v="30"/>
    <n v="96.3"/>
    <n v="9"/>
    <n v="2889"/>
  </r>
  <r>
    <x v="38"/>
    <s v="S24_3191"/>
    <n v="49"/>
    <n v="77.05"/>
    <n v="11"/>
    <n v="3775.45"/>
  </r>
  <r>
    <x v="38"/>
    <s v="S24_3432"/>
    <n v="21"/>
    <n v="99.58"/>
    <n v="13"/>
    <n v="2091.1799999999998"/>
  </r>
  <r>
    <x v="38"/>
    <s v="S24_3969"/>
    <n v="29"/>
    <n v="32.82"/>
    <n v="4"/>
    <n v="951.78"/>
  </r>
  <r>
    <x v="39"/>
    <s v="S18_1342"/>
    <n v="31"/>
    <n v="89.38"/>
    <n v="7"/>
    <n v="2770.7799999999997"/>
  </r>
  <r>
    <x v="39"/>
    <s v="S18_1367"/>
    <n v="49"/>
    <n v="52.83"/>
    <n v="6"/>
    <n v="2588.67"/>
  </r>
  <r>
    <x v="39"/>
    <s v="S18_2795"/>
    <n v="41"/>
    <n v="151.88"/>
    <n v="8"/>
    <n v="6227.08"/>
  </r>
  <r>
    <x v="39"/>
    <s v="S18_2949"/>
    <n v="46"/>
    <n v="91.18"/>
    <n v="1"/>
    <n v="4194.2800000000007"/>
  </r>
  <r>
    <x v="39"/>
    <s v="S18_2957"/>
    <n v="20"/>
    <n v="52.47"/>
    <n v="3"/>
    <n v="1049.4000000000001"/>
  </r>
  <r>
    <x v="39"/>
    <s v="S18_3136"/>
    <n v="20"/>
    <n v="101.58"/>
    <n v="2"/>
    <n v="2031.6"/>
  </r>
  <r>
    <x v="39"/>
    <s v="S18_3320"/>
    <n v="30"/>
    <n v="81.349999999999994"/>
    <n v="5"/>
    <n v="2440.5"/>
  </r>
  <r>
    <x v="39"/>
    <s v="S24_4258"/>
    <n v="29"/>
    <n v="93.49"/>
    <n v="4"/>
    <n v="2711.21"/>
  </r>
  <r>
    <x v="40"/>
    <s v="S10_1949"/>
    <n v="37"/>
    <n v="186.44"/>
    <n v="11"/>
    <n v="6898.28"/>
  </r>
  <r>
    <x v="40"/>
    <s v="S10_4962"/>
    <n v="26"/>
    <n v="131.49"/>
    <n v="4"/>
    <n v="3418.7400000000002"/>
  </r>
  <r>
    <x v="40"/>
    <s v="S12_1666"/>
    <n v="38"/>
    <n v="118.9"/>
    <n v="8"/>
    <n v="4518.2"/>
  </r>
  <r>
    <x v="40"/>
    <s v="S18_1097"/>
    <n v="32"/>
    <n v="95.67"/>
    <n v="10"/>
    <n v="3061.44"/>
  </r>
  <r>
    <x v="40"/>
    <s v="S18_2432"/>
    <n v="46"/>
    <n v="51.05"/>
    <n v="2"/>
    <n v="2348.2999999999997"/>
  </r>
  <r>
    <x v="40"/>
    <s v="S18_4600"/>
    <n v="40"/>
    <n v="100.5"/>
    <n v="5"/>
    <n v="4020"/>
  </r>
  <r>
    <x v="40"/>
    <s v="S18_4668"/>
    <n v="29"/>
    <n v="40.25"/>
    <n v="9"/>
    <n v="1167.25"/>
  </r>
  <r>
    <x v="40"/>
    <s v="S24_2300"/>
    <n v="47"/>
    <n v="118.84"/>
    <n v="1"/>
    <n v="5585.4800000000005"/>
  </r>
  <r>
    <x v="40"/>
    <s v="S32_1268"/>
    <n v="26"/>
    <n v="87.64"/>
    <n v="3"/>
    <n v="2278.64"/>
  </r>
  <r>
    <x v="40"/>
    <s v="S32_3522"/>
    <n v="28"/>
    <n v="62.05"/>
    <n v="7"/>
    <n v="1737.3999999999999"/>
  </r>
  <r>
    <x v="40"/>
    <s v="S700_2824"/>
    <n v="36"/>
    <n v="101.15"/>
    <n v="6"/>
    <n v="3641.4"/>
  </r>
  <r>
    <x v="41"/>
    <s v="S12_4473"/>
    <n v="21"/>
    <n v="114.95"/>
    <n v="5"/>
    <n v="2413.9500000000003"/>
  </r>
  <r>
    <x v="41"/>
    <s v="S18_2238"/>
    <n v="39"/>
    <n v="160.46"/>
    <n v="4"/>
    <n v="6257.9400000000005"/>
  </r>
  <r>
    <x v="41"/>
    <s v="S18_2319"/>
    <n v="47"/>
    <n v="103.09"/>
    <n v="8"/>
    <n v="4845.2300000000005"/>
  </r>
  <r>
    <x v="41"/>
    <s v="S18_3232"/>
    <n v="34"/>
    <n v="143.94"/>
    <n v="9"/>
    <n v="4893.96"/>
  </r>
  <r>
    <x v="41"/>
    <s v="S24_1444"/>
    <n v="20"/>
    <n v="50.86"/>
    <n v="2"/>
    <n v="1017.2"/>
  </r>
  <r>
    <x v="41"/>
    <s v="S24_2840"/>
    <n v="21"/>
    <n v="32.18"/>
    <n v="6"/>
    <n v="675.78"/>
  </r>
  <r>
    <x v="41"/>
    <s v="S24_4048"/>
    <n v="40"/>
    <n v="104.09"/>
    <n v="1"/>
    <n v="4163.6000000000004"/>
  </r>
  <r>
    <x v="41"/>
    <s v="S32_2509"/>
    <n v="24"/>
    <n v="53.03"/>
    <n v="7"/>
    <n v="1272.72"/>
  </r>
  <r>
    <x v="41"/>
    <s v="S50_1392"/>
    <n v="44"/>
    <n v="94.92"/>
    <n v="3"/>
    <n v="4176.4800000000005"/>
  </r>
  <r>
    <x v="42"/>
    <s v="S12_1108"/>
    <n v="33"/>
    <n v="166.24"/>
    <n v="12"/>
    <n v="5485.92"/>
  </r>
  <r>
    <x v="42"/>
    <s v="S12_3148"/>
    <n v="33"/>
    <n v="140.5"/>
    <n v="13"/>
    <n v="4636.5"/>
  </r>
  <r>
    <x v="42"/>
    <s v="S12_3891"/>
    <n v="46"/>
    <n v="167.83"/>
    <n v="11"/>
    <n v="7720.18"/>
  </r>
  <r>
    <x v="42"/>
    <s v="S18_3140"/>
    <n v="47"/>
    <n v="129.76"/>
    <n v="8"/>
    <n v="6098.7199999999993"/>
  </r>
  <r>
    <x v="42"/>
    <s v="S18_3259"/>
    <n v="22"/>
    <n v="95.8"/>
    <n v="10"/>
    <n v="2107.6"/>
  </r>
  <r>
    <x v="42"/>
    <s v="S18_4027"/>
    <n v="24"/>
    <n v="122.08"/>
    <n v="15"/>
    <n v="2929.92"/>
  </r>
  <r>
    <x v="42"/>
    <s v="S18_4522"/>
    <n v="24"/>
    <n v="79.87"/>
    <n v="7"/>
    <n v="1916.88"/>
  </r>
  <r>
    <x v="42"/>
    <s v="S24_2011"/>
    <n v="33"/>
    <n v="114.29"/>
    <n v="6"/>
    <n v="3771.57"/>
  </r>
  <r>
    <x v="42"/>
    <s v="S24_3151"/>
    <n v="49"/>
    <n v="74.349999999999994"/>
    <n v="1"/>
    <n v="3643.1499999999996"/>
  </r>
  <r>
    <x v="42"/>
    <s v="S32_3207"/>
    <n v="42"/>
    <n v="60.9"/>
    <n v="16"/>
    <n v="2557.7999999999997"/>
  </r>
  <r>
    <x v="42"/>
    <s v="S50_1514"/>
    <n v="42"/>
    <n v="56.24"/>
    <n v="14"/>
    <n v="2362.08"/>
  </r>
  <r>
    <x v="42"/>
    <s v="S700_1138"/>
    <n v="41"/>
    <n v="55.34"/>
    <n v="2"/>
    <n v="2268.94"/>
  </r>
  <r>
    <x v="42"/>
    <s v="S700_1938"/>
    <n v="43"/>
    <n v="77.08"/>
    <n v="9"/>
    <n v="3314.44"/>
  </r>
  <r>
    <x v="42"/>
    <s v="S700_3505"/>
    <n v="21"/>
    <n v="92.16"/>
    <n v="3"/>
    <n v="1935.36"/>
  </r>
  <r>
    <x v="42"/>
    <s v="S700_3962"/>
    <n v="38"/>
    <n v="91.37"/>
    <n v="4"/>
    <n v="3472.0600000000004"/>
  </r>
  <r>
    <x v="42"/>
    <s v="S72_3212"/>
    <n v="39"/>
    <n v="46.96"/>
    <n v="5"/>
    <n v="1831.44"/>
  </r>
  <r>
    <x v="43"/>
    <s v="S10_4757"/>
    <n v="49"/>
    <n v="133.28"/>
    <n v="15"/>
    <n v="6530.72"/>
  </r>
  <r>
    <x v="43"/>
    <s v="S18_1662"/>
    <n v="32"/>
    <n v="126.15"/>
    <n v="7"/>
    <n v="4036.8"/>
  </r>
  <r>
    <x v="43"/>
    <s v="S18_3029"/>
    <n v="46"/>
    <n v="70.540000000000006"/>
    <n v="13"/>
    <n v="3244.84"/>
  </r>
  <r>
    <x v="43"/>
    <s v="S18_3856"/>
    <n v="34"/>
    <n v="99.52"/>
    <n v="12"/>
    <n v="3383.68"/>
  </r>
  <r>
    <x v="43"/>
    <s v="S24_2841"/>
    <n v="27"/>
    <n v="63.71"/>
    <n v="8"/>
    <n v="1720.17"/>
  </r>
  <r>
    <x v="43"/>
    <s v="S24_3420"/>
    <n v="33"/>
    <n v="59.83"/>
    <n v="9"/>
    <n v="1974.3899999999999"/>
  </r>
  <r>
    <x v="43"/>
    <s v="S24_3816"/>
    <n v="23"/>
    <n v="74.64"/>
    <n v="14"/>
    <n v="1716.72"/>
  </r>
  <r>
    <x v="43"/>
    <s v="S24_3949"/>
    <n v="28"/>
    <n v="55.96"/>
    <n v="6"/>
    <n v="1566.88"/>
  </r>
  <r>
    <x v="43"/>
    <s v="S50_1341"/>
    <n v="34"/>
    <n v="34.909999999999997"/>
    <n v="1"/>
    <n v="1186.9399999999998"/>
  </r>
  <r>
    <x v="43"/>
    <s v="S700_1691"/>
    <n v="36"/>
    <n v="86.77"/>
    <n v="2"/>
    <n v="3123.72"/>
  </r>
  <r>
    <x v="43"/>
    <s v="S700_2047"/>
    <n v="26"/>
    <n v="87.8"/>
    <n v="11"/>
    <n v="2282.7999999999997"/>
  </r>
  <r>
    <x v="43"/>
    <s v="S700_2466"/>
    <n v="26"/>
    <n v="79.78"/>
    <n v="4"/>
    <n v="2074.2800000000002"/>
  </r>
  <r>
    <x v="43"/>
    <s v="S700_2610"/>
    <n v="31"/>
    <n v="69.39"/>
    <n v="16"/>
    <n v="2151.09"/>
  </r>
  <r>
    <x v="43"/>
    <s v="S700_3167"/>
    <n v="28"/>
    <n v="70.400000000000006"/>
    <n v="3"/>
    <n v="1971.2000000000003"/>
  </r>
  <r>
    <x v="43"/>
    <s v="S700_4002"/>
    <n v="34"/>
    <n v="65.150000000000006"/>
    <n v="5"/>
    <n v="2215.1000000000004"/>
  </r>
  <r>
    <x v="43"/>
    <s v="S72_1253"/>
    <n v="37"/>
    <n v="49.66"/>
    <n v="10"/>
    <n v="1837.4199999999998"/>
  </r>
  <r>
    <x v="44"/>
    <s v="S32_4289"/>
    <n v="20"/>
    <n v="56.41"/>
    <n v="1"/>
    <n v="1128.1999999999998"/>
  </r>
  <r>
    <x v="45"/>
    <s v="S10_1678"/>
    <n v="45"/>
    <n v="76.56"/>
    <n v="6"/>
    <n v="3445.2000000000003"/>
  </r>
  <r>
    <x v="45"/>
    <s v="S10_2016"/>
    <n v="37"/>
    <n v="104.67"/>
    <n v="9"/>
    <n v="3872.79"/>
  </r>
  <r>
    <x v="45"/>
    <s v="S10_4698"/>
    <n v="33"/>
    <n v="154.93"/>
    <n v="8"/>
    <n v="5112.6900000000005"/>
  </r>
  <r>
    <x v="45"/>
    <s v="S12_2823"/>
    <n v="49"/>
    <n v="146.1"/>
    <n v="5"/>
    <n v="7158.9"/>
  </r>
  <r>
    <x v="45"/>
    <s v="S18_2581"/>
    <n v="30"/>
    <n v="71.81"/>
    <n v="14"/>
    <n v="2154.3000000000002"/>
  </r>
  <r>
    <x v="45"/>
    <s v="S18_2625"/>
    <n v="30"/>
    <n v="52.7"/>
    <n v="10"/>
    <n v="1581"/>
  </r>
  <r>
    <x v="45"/>
    <s v="S24_1578"/>
    <n v="43"/>
    <n v="103.68"/>
    <n v="7"/>
    <n v="4458.2400000000007"/>
  </r>
  <r>
    <x v="45"/>
    <s v="S24_1785"/>
    <n v="40"/>
    <n v="87.54"/>
    <n v="16"/>
    <n v="3501.6000000000004"/>
  </r>
  <r>
    <x v="45"/>
    <s v="S24_2000"/>
    <n v="47"/>
    <n v="63.98"/>
    <n v="11"/>
    <n v="3007.06"/>
  </r>
  <r>
    <x v="45"/>
    <s v="S24_2360"/>
    <n v="27"/>
    <n v="56.1"/>
    <n v="3"/>
    <n v="1514.7"/>
  </r>
  <r>
    <x v="45"/>
    <s v="S24_4278"/>
    <n v="33"/>
    <n v="71.73"/>
    <n v="15"/>
    <n v="2367.09"/>
  </r>
  <r>
    <x v="45"/>
    <s v="S32_1374"/>
    <n v="33"/>
    <n v="99.89"/>
    <n v="12"/>
    <n v="3296.37"/>
  </r>
  <r>
    <x v="45"/>
    <s v="S32_2206"/>
    <n v="31"/>
    <n v="39.43"/>
    <n v="1"/>
    <n v="1222.33"/>
  </r>
  <r>
    <x v="45"/>
    <s v="S32_4485"/>
    <n v="27"/>
    <n v="95.93"/>
    <n v="4"/>
    <n v="2590.11"/>
  </r>
  <r>
    <x v="45"/>
    <s v="S50_4713"/>
    <n v="38"/>
    <n v="73.22"/>
    <n v="2"/>
    <n v="2782.36"/>
  </r>
  <r>
    <x v="45"/>
    <s v="S700_2834"/>
    <n v="20"/>
    <n v="113.9"/>
    <n v="13"/>
    <n v="2278"/>
  </r>
  <r>
    <x v="46"/>
    <s v="S18_3782"/>
    <n v="47"/>
    <n v="60.3"/>
    <n v="2"/>
    <n v="2834.1"/>
  </r>
  <r>
    <x v="46"/>
    <s v="S18_4721"/>
    <n v="29"/>
    <n v="130.94"/>
    <n v="1"/>
    <n v="3797.2599999999998"/>
  </r>
  <r>
    <x v="47"/>
    <s v="S12_1099"/>
    <n v="48"/>
    <n v="161.49"/>
    <n v="7"/>
    <n v="7751.52"/>
  </r>
  <r>
    <x v="47"/>
    <s v="S12_3380"/>
    <n v="31"/>
    <n v="110.39"/>
    <n v="5"/>
    <n v="3422.09"/>
  </r>
  <r>
    <x v="47"/>
    <s v="S12_3990"/>
    <n v="21"/>
    <n v="74.209999999999994"/>
    <n v="8"/>
    <n v="1558.4099999999999"/>
  </r>
  <r>
    <x v="47"/>
    <s v="S12_4675"/>
    <n v="33"/>
    <n v="97.89"/>
    <n v="4"/>
    <n v="3230.37"/>
  </r>
  <r>
    <x v="47"/>
    <s v="S18_1889"/>
    <n v="26"/>
    <n v="70.84"/>
    <n v="3"/>
    <n v="1841.8400000000001"/>
  </r>
  <r>
    <x v="47"/>
    <s v="S18_3278"/>
    <n v="36"/>
    <n v="74.78"/>
    <n v="10"/>
    <n v="2692.08"/>
  </r>
  <r>
    <x v="47"/>
    <s v="S18_3482"/>
    <n v="37"/>
    <n v="129.35"/>
    <n v="9"/>
    <n v="4785.95"/>
  </r>
  <r>
    <x v="47"/>
    <s v="S24_2972"/>
    <n v="25"/>
    <n v="33.229999999999997"/>
    <n v="1"/>
    <n v="830.74999999999989"/>
  </r>
  <r>
    <x v="47"/>
    <s v="S24_3371"/>
    <n v="30"/>
    <n v="48.98"/>
    <n v="6"/>
    <n v="1469.3999999999999"/>
  </r>
  <r>
    <x v="47"/>
    <s v="S24_3856"/>
    <n v="23"/>
    <n v="123.58"/>
    <n v="2"/>
    <n v="2842.34"/>
  </r>
  <r>
    <x v="47"/>
    <s v="S24_4620"/>
    <n v="31"/>
    <n v="72.760000000000005"/>
    <n v="11"/>
    <n v="2255.56"/>
  </r>
  <r>
    <x v="48"/>
    <s v="S18_1129"/>
    <n v="23"/>
    <n v="114.65"/>
    <n v="13"/>
    <n v="2636.9500000000003"/>
  </r>
  <r>
    <x v="48"/>
    <s v="S18_1589"/>
    <n v="47"/>
    <n v="108.26"/>
    <n v="9"/>
    <n v="5088.22"/>
  </r>
  <r>
    <x v="48"/>
    <s v="S18_1984"/>
    <n v="25"/>
    <n v="136.56"/>
    <n v="12"/>
    <n v="3414"/>
  </r>
  <r>
    <x v="48"/>
    <s v="S18_2870"/>
    <n v="27"/>
    <n v="113.52"/>
    <n v="10"/>
    <n v="3065.04"/>
  </r>
  <r>
    <x v="48"/>
    <s v="S18_3232"/>
    <n v="32"/>
    <n v="143.94"/>
    <n v="14"/>
    <n v="4606.08"/>
  </r>
  <r>
    <x v="48"/>
    <s v="S18_3685"/>
    <n v="28"/>
    <n v="135.63"/>
    <n v="11"/>
    <n v="3797.64"/>
  </r>
  <r>
    <x v="48"/>
    <s v="S18_4409"/>
    <n v="34"/>
    <n v="83.75"/>
    <n v="1"/>
    <n v="2847.5"/>
  </r>
  <r>
    <x v="48"/>
    <s v="S18_4933"/>
    <n v="29"/>
    <n v="66.28"/>
    <n v="2"/>
    <n v="1922.1200000000001"/>
  </r>
  <r>
    <x v="48"/>
    <s v="S24_1046"/>
    <n v="25"/>
    <n v="65.41"/>
    <n v="6"/>
    <n v="1635.25"/>
  </r>
  <r>
    <x v="48"/>
    <s v="S24_1628"/>
    <n v="47"/>
    <n v="46.29"/>
    <n v="8"/>
    <n v="2175.63"/>
  </r>
  <r>
    <x v="48"/>
    <s v="S24_2766"/>
    <n v="21"/>
    <n v="77.239999999999995"/>
    <n v="4"/>
    <n v="1622.04"/>
  </r>
  <r>
    <x v="48"/>
    <s v="S24_2887"/>
    <n v="34"/>
    <n v="115.09"/>
    <n v="3"/>
    <n v="3913.06"/>
  </r>
  <r>
    <x v="48"/>
    <s v="S24_3191"/>
    <n v="31"/>
    <n v="71.91"/>
    <n v="5"/>
    <n v="2229.21"/>
  </r>
  <r>
    <x v="48"/>
    <s v="S24_3432"/>
    <n v="27"/>
    <n v="96.37"/>
    <n v="7"/>
    <n v="2601.9900000000002"/>
  </r>
  <r>
    <x v="49"/>
    <s v="S18_1342"/>
    <n v="50"/>
    <n v="87.33"/>
    <n v="4"/>
    <n v="4366.5"/>
  </r>
  <r>
    <x v="49"/>
    <s v="S18_1367"/>
    <n v="30"/>
    <n v="48.52"/>
    <n v="3"/>
    <n v="1455.6000000000001"/>
  </r>
  <r>
    <x v="49"/>
    <s v="S18_1749"/>
    <n v="34"/>
    <n v="156.4"/>
    <n v="11"/>
    <n v="5317.6"/>
  </r>
  <r>
    <x v="49"/>
    <s v="S18_2248"/>
    <n v="24"/>
    <n v="50.85"/>
    <n v="10"/>
    <n v="1220.4000000000001"/>
  </r>
  <r>
    <x v="49"/>
    <s v="S18_2325"/>
    <n v="33"/>
    <n v="125.86"/>
    <n v="8"/>
    <n v="4153.38"/>
  </r>
  <r>
    <x v="49"/>
    <s v="S18_2795"/>
    <n v="23"/>
    <n v="167.06"/>
    <n v="5"/>
    <n v="3842.38"/>
  </r>
  <r>
    <x v="49"/>
    <s v="S18_3320"/>
    <n v="42"/>
    <n v="89.29"/>
    <n v="2"/>
    <n v="3750.1800000000003"/>
  </r>
  <r>
    <x v="49"/>
    <s v="S24_1937"/>
    <n v="36"/>
    <n v="31.2"/>
    <n v="7"/>
    <n v="1123.2"/>
  </r>
  <r>
    <x v="49"/>
    <s v="S24_2022"/>
    <n v="49"/>
    <n v="39.869999999999997"/>
    <n v="6"/>
    <n v="1953.6299999999999"/>
  </r>
  <r>
    <x v="49"/>
    <s v="S24_3969"/>
    <n v="26"/>
    <n v="38.57"/>
    <n v="9"/>
    <n v="1002.82"/>
  </r>
  <r>
    <x v="49"/>
    <s v="S24_4258"/>
    <n v="20"/>
    <n v="90.57"/>
    <n v="1"/>
    <n v="1811.3999999999999"/>
  </r>
  <r>
    <x v="50"/>
    <s v="S10_1949"/>
    <n v="45"/>
    <n v="182.16"/>
    <n v="8"/>
    <n v="8197.2000000000007"/>
  </r>
  <r>
    <x v="50"/>
    <s v="S10_4962"/>
    <n v="20"/>
    <n v="121.15"/>
    <n v="1"/>
    <n v="2423"/>
  </r>
  <r>
    <x v="50"/>
    <s v="S12_1666"/>
    <n v="30"/>
    <n v="135.30000000000001"/>
    <n v="5"/>
    <n v="4059.0000000000005"/>
  </r>
  <r>
    <x v="50"/>
    <s v="S18_1097"/>
    <n v="34"/>
    <n v="95.67"/>
    <n v="7"/>
    <n v="3252.78"/>
  </r>
  <r>
    <x v="50"/>
    <s v="S18_2949"/>
    <n v="47"/>
    <n v="93.21"/>
    <n v="9"/>
    <n v="4380.87"/>
  </r>
  <r>
    <x v="50"/>
    <s v="S18_2957"/>
    <n v="30"/>
    <n v="56.21"/>
    <n v="11"/>
    <n v="1686.3"/>
  </r>
  <r>
    <x v="50"/>
    <s v="S18_3136"/>
    <n v="26"/>
    <n v="97.39"/>
    <n v="10"/>
    <n v="2532.14"/>
  </r>
  <r>
    <x v="50"/>
    <s v="S18_4600"/>
    <n v="49"/>
    <n v="111.39"/>
    <n v="2"/>
    <n v="5458.11"/>
  </r>
  <r>
    <x v="50"/>
    <s v="S18_4668"/>
    <n v="30"/>
    <n v="47.29"/>
    <n v="6"/>
    <n v="1418.7"/>
  </r>
  <r>
    <x v="50"/>
    <s v="S32_3522"/>
    <n v="49"/>
    <n v="62.05"/>
    <n v="4"/>
    <n v="3040.45"/>
  </r>
  <r>
    <x v="50"/>
    <s v="S700_2824"/>
    <n v="20"/>
    <n v="95.08"/>
    <n v="3"/>
    <n v="1901.6"/>
  </r>
  <r>
    <x v="51"/>
    <s v="S12_4473"/>
    <n v="24"/>
    <n v="114.95"/>
    <n v="3"/>
    <n v="2758.8"/>
  </r>
  <r>
    <x v="51"/>
    <s v="S18_2238"/>
    <n v="43"/>
    <n v="152.27000000000001"/>
    <n v="2"/>
    <n v="6547.6100000000006"/>
  </r>
  <r>
    <x v="51"/>
    <s v="S18_2319"/>
    <n v="49"/>
    <n v="106.78"/>
    <n v="6"/>
    <n v="5232.22"/>
  </r>
  <r>
    <x v="51"/>
    <s v="S18_2432"/>
    <n v="39"/>
    <n v="58.34"/>
    <n v="9"/>
    <n v="2275.2600000000002"/>
  </r>
  <r>
    <x v="51"/>
    <s v="S18_3232"/>
    <n v="21"/>
    <n v="167.65"/>
    <n v="7"/>
    <n v="3520.65"/>
  </r>
  <r>
    <x v="51"/>
    <s v="S24_2300"/>
    <n v="42"/>
    <n v="109.9"/>
    <n v="8"/>
    <n v="4615.8"/>
  </r>
  <r>
    <x v="51"/>
    <s v="S24_2840"/>
    <n v="30"/>
    <n v="29.35"/>
    <n v="4"/>
    <n v="880.5"/>
  </r>
  <r>
    <x v="51"/>
    <s v="S32_1268"/>
    <n v="27"/>
    <n v="84.75"/>
    <n v="10"/>
    <n v="2288.25"/>
  </r>
  <r>
    <x v="51"/>
    <s v="S32_2509"/>
    <n v="41"/>
    <n v="43.29"/>
    <n v="5"/>
    <n v="1774.8899999999999"/>
  </r>
  <r>
    <x v="51"/>
    <s v="S50_1392"/>
    <n v="26"/>
    <n v="108.81"/>
    <n v="1"/>
    <n v="2829.06"/>
  </r>
  <r>
    <x v="52"/>
    <s v="S18_4027"/>
    <n v="35"/>
    <n v="117.77"/>
    <n v="1"/>
    <n v="4121.95"/>
  </r>
  <r>
    <x v="52"/>
    <s v="S24_1444"/>
    <n v="25"/>
    <n v="49.13"/>
    <n v="4"/>
    <n v="1228.25"/>
  </r>
  <r>
    <x v="52"/>
    <s v="S24_4048"/>
    <n v="23"/>
    <n v="112.37"/>
    <n v="3"/>
    <n v="2584.5100000000002"/>
  </r>
  <r>
    <x v="52"/>
    <s v="S32_3207"/>
    <n v="33"/>
    <n v="57.17"/>
    <n v="2"/>
    <n v="1886.6100000000001"/>
  </r>
  <r>
    <x v="53"/>
    <s v="S12_1108"/>
    <n v="20"/>
    <n v="201.57"/>
    <n v="11"/>
    <n v="4031.3999999999996"/>
  </r>
  <r>
    <x v="53"/>
    <s v="S12_3148"/>
    <n v="42"/>
    <n v="128.41999999999999"/>
    <n v="12"/>
    <n v="5393.6399999999994"/>
  </r>
  <r>
    <x v="53"/>
    <s v="S12_3891"/>
    <n v="49"/>
    <n v="155.72"/>
    <n v="10"/>
    <n v="7630.28"/>
  </r>
  <r>
    <x v="53"/>
    <s v="S18_3140"/>
    <n v="31"/>
    <n v="125.66"/>
    <n v="7"/>
    <n v="3895.46"/>
  </r>
  <r>
    <x v="53"/>
    <s v="S18_3259"/>
    <n v="29"/>
    <n v="82.69"/>
    <n v="9"/>
    <n v="2398.0099999999998"/>
  </r>
  <r>
    <x v="53"/>
    <s v="S18_4522"/>
    <n v="22"/>
    <n v="82.5"/>
    <n v="6"/>
    <n v="1815"/>
  </r>
  <r>
    <x v="53"/>
    <s v="S24_2011"/>
    <n v="40"/>
    <n v="111.83"/>
    <n v="5"/>
    <n v="4473.2"/>
  </r>
  <r>
    <x v="53"/>
    <s v="S50_1514"/>
    <n v="31"/>
    <n v="53.31"/>
    <n v="13"/>
    <n v="1652.6100000000001"/>
  </r>
  <r>
    <x v="53"/>
    <s v="S700_1138"/>
    <n v="43"/>
    <n v="58"/>
    <n v="1"/>
    <n v="2494"/>
  </r>
  <r>
    <x v="53"/>
    <s v="S700_1938"/>
    <n v="31"/>
    <n v="80.55"/>
    <n v="8"/>
    <n v="2497.0499999999997"/>
  </r>
  <r>
    <x v="53"/>
    <s v="S700_3505"/>
    <n v="50"/>
    <n v="87.15"/>
    <n v="2"/>
    <n v="4357.5"/>
  </r>
  <r>
    <x v="53"/>
    <s v="S700_3962"/>
    <n v="20"/>
    <n v="85.41"/>
    <n v="3"/>
    <n v="1708.1999999999998"/>
  </r>
  <r>
    <x v="53"/>
    <s v="S72_3212"/>
    <n v="50"/>
    <n v="51.87"/>
    <n v="4"/>
    <n v="2593.5"/>
  </r>
  <r>
    <x v="54"/>
    <s v="S24_3151"/>
    <n v="31"/>
    <n v="75.23"/>
    <n v="2"/>
    <n v="2332.13"/>
  </r>
  <r>
    <x v="54"/>
    <s v="S700_2610"/>
    <n v="36"/>
    <n v="59.27"/>
    <n v="1"/>
    <n v="2133.7200000000003"/>
  </r>
  <r>
    <x v="55"/>
    <s v="S10_4757"/>
    <n v="32"/>
    <n v="129.19999999999999"/>
    <n v="13"/>
    <n v="4134.3999999999996"/>
  </r>
  <r>
    <x v="55"/>
    <s v="S18_1662"/>
    <n v="38"/>
    <n v="138.77000000000001"/>
    <n v="5"/>
    <n v="5273.26"/>
  </r>
  <r>
    <x v="55"/>
    <s v="S18_3029"/>
    <n v="44"/>
    <n v="83.44"/>
    <n v="11"/>
    <n v="3671.3599999999997"/>
  </r>
  <r>
    <x v="55"/>
    <s v="S18_3856"/>
    <n v="29"/>
    <n v="105.87"/>
    <n v="10"/>
    <n v="3070.23"/>
  </r>
  <r>
    <x v="55"/>
    <s v="S24_2841"/>
    <n v="23"/>
    <n v="62.34"/>
    <n v="6"/>
    <n v="1433.8200000000002"/>
  </r>
  <r>
    <x v="55"/>
    <s v="S24_3420"/>
    <n v="34"/>
    <n v="56.55"/>
    <n v="7"/>
    <n v="1922.6999999999998"/>
  </r>
  <r>
    <x v="55"/>
    <s v="S24_3816"/>
    <n v="37"/>
    <n v="76.31"/>
    <n v="12"/>
    <n v="2823.4700000000003"/>
  </r>
  <r>
    <x v="55"/>
    <s v="S24_3949"/>
    <n v="44"/>
    <n v="58.69"/>
    <n v="4"/>
    <n v="2582.3599999999997"/>
  </r>
  <r>
    <x v="55"/>
    <s v="S700_2047"/>
    <n v="32"/>
    <n v="89.61"/>
    <n v="9"/>
    <n v="2867.52"/>
  </r>
  <r>
    <x v="55"/>
    <s v="S700_2466"/>
    <n v="20"/>
    <n v="87.75"/>
    <n v="2"/>
    <n v="1755"/>
  </r>
  <r>
    <x v="55"/>
    <s v="S700_3167"/>
    <n v="43"/>
    <n v="76.8"/>
    <n v="1"/>
    <n v="3302.4"/>
  </r>
  <r>
    <x v="55"/>
    <s v="S700_4002"/>
    <n v="44"/>
    <n v="70.33"/>
    <n v="3"/>
    <n v="3094.52"/>
  </r>
  <r>
    <x v="55"/>
    <s v="S72_1253"/>
    <n v="34"/>
    <n v="49.16"/>
    <n v="8"/>
    <n v="1671.4399999999998"/>
  </r>
  <r>
    <x v="56"/>
    <s v="S50_1341"/>
    <n v="20"/>
    <n v="43.64"/>
    <n v="1"/>
    <n v="872.8"/>
  </r>
  <r>
    <x v="56"/>
    <s v="S700_1691"/>
    <n v="48"/>
    <n v="77.64"/>
    <n v="2"/>
    <n v="3726.7200000000003"/>
  </r>
  <r>
    <x v="57"/>
    <s v="S18_2581"/>
    <n v="33"/>
    <n v="69.27"/>
    <n v="3"/>
    <n v="2285.91"/>
  </r>
  <r>
    <x v="57"/>
    <s v="S24_1785"/>
    <n v="40"/>
    <n v="89.72"/>
    <n v="5"/>
    <n v="3588.8"/>
  </r>
  <r>
    <x v="57"/>
    <s v="S24_4278"/>
    <n v="33"/>
    <n v="66.650000000000006"/>
    <n v="4"/>
    <n v="2199.4500000000003"/>
  </r>
  <r>
    <x v="57"/>
    <s v="S32_1374"/>
    <n v="34"/>
    <n v="83.91"/>
    <n v="1"/>
    <n v="2852.94"/>
  </r>
  <r>
    <x v="57"/>
    <s v="S32_4289"/>
    <n v="28"/>
    <n v="56.41"/>
    <n v="6"/>
    <n v="1579.48"/>
  </r>
  <r>
    <x v="57"/>
    <s v="S700_2834"/>
    <n v="48"/>
    <n v="109.16"/>
    <n v="2"/>
    <n v="5239.68"/>
  </r>
  <r>
    <x v="58"/>
    <s v="S24_2000"/>
    <n v="22"/>
    <n v="67.790000000000006"/>
    <n v="1"/>
    <n v="1491.38"/>
  </r>
  <r>
    <x v="59"/>
    <s v="S10_1678"/>
    <n v="49"/>
    <n v="81.349999999999994"/>
    <n v="14"/>
    <n v="3986.1499999999996"/>
  </r>
  <r>
    <x v="59"/>
    <s v="S10_2016"/>
    <n v="37"/>
    <n v="101.1"/>
    <n v="17"/>
    <n v="3740.7"/>
  </r>
  <r>
    <x v="59"/>
    <s v="S10_4698"/>
    <n v="22"/>
    <n v="170.42"/>
    <n v="16"/>
    <n v="3749.24"/>
  </r>
  <r>
    <x v="59"/>
    <s v="S12_1099"/>
    <n v="41"/>
    <n v="188.73"/>
    <n v="2"/>
    <n v="7737.9299999999994"/>
  </r>
  <r>
    <x v="59"/>
    <s v="S12_2823"/>
    <n v="38"/>
    <n v="131.04"/>
    <n v="13"/>
    <n v="4979.5199999999995"/>
  </r>
  <r>
    <x v="59"/>
    <s v="S12_3990"/>
    <n v="24"/>
    <n v="67.03"/>
    <n v="3"/>
    <n v="1608.72"/>
  </r>
  <r>
    <x v="59"/>
    <s v="S18_2625"/>
    <n v="42"/>
    <n v="51.48"/>
    <n v="18"/>
    <n v="2162.16"/>
  </r>
  <r>
    <x v="59"/>
    <s v="S18_3278"/>
    <n v="21"/>
    <n v="66.739999999999995"/>
    <n v="5"/>
    <n v="1401.54"/>
  </r>
  <r>
    <x v="59"/>
    <s v="S18_3482"/>
    <n v="25"/>
    <n v="129.35"/>
    <n v="4"/>
    <n v="3233.75"/>
  </r>
  <r>
    <x v="59"/>
    <s v="S18_3782"/>
    <n v="21"/>
    <n v="54.71"/>
    <n v="8"/>
    <n v="1148.9100000000001"/>
  </r>
  <r>
    <x v="59"/>
    <s v="S18_4721"/>
    <n v="32"/>
    <n v="142.85"/>
    <n v="7"/>
    <n v="4571.2"/>
  </r>
  <r>
    <x v="59"/>
    <s v="S24_1578"/>
    <n v="44"/>
    <n v="100.3"/>
    <n v="15"/>
    <n v="4413.2"/>
  </r>
  <r>
    <x v="59"/>
    <s v="S24_2360"/>
    <n v="27"/>
    <n v="67.180000000000007"/>
    <n v="11"/>
    <n v="1813.8600000000001"/>
  </r>
  <r>
    <x v="59"/>
    <s v="S24_3371"/>
    <n v="50"/>
    <n v="49.6"/>
    <n v="1"/>
    <n v="2480"/>
  </r>
  <r>
    <x v="59"/>
    <s v="S24_4620"/>
    <n v="23"/>
    <n v="80.84"/>
    <n v="6"/>
    <n v="1859.3200000000002"/>
  </r>
  <r>
    <x v="59"/>
    <s v="S32_2206"/>
    <n v="35"/>
    <n v="39.43"/>
    <n v="9"/>
    <n v="1380.05"/>
  </r>
  <r>
    <x v="59"/>
    <s v="S32_4485"/>
    <n v="23"/>
    <n v="86.74"/>
    <n v="12"/>
    <n v="1995.02"/>
  </r>
  <r>
    <x v="59"/>
    <s v="S50_4713"/>
    <n v="31"/>
    <n v="78.11"/>
    <n v="10"/>
    <n v="2421.41"/>
  </r>
  <r>
    <x v="60"/>
    <s v="S12_3380"/>
    <n v="46"/>
    <n v="96.3"/>
    <n v="6"/>
    <n v="4429.8"/>
  </r>
  <r>
    <x v="60"/>
    <s v="S12_4675"/>
    <n v="50"/>
    <n v="93.28"/>
    <n v="5"/>
    <n v="4664"/>
  </r>
  <r>
    <x v="60"/>
    <s v="S18_1889"/>
    <n v="38"/>
    <n v="70.84"/>
    <n v="4"/>
    <n v="2691.92"/>
  </r>
  <r>
    <x v="60"/>
    <s v="S18_3232"/>
    <n v="20"/>
    <n v="140.55000000000001"/>
    <n v="1"/>
    <n v="2811"/>
  </r>
  <r>
    <x v="60"/>
    <s v="S24_2972"/>
    <n v="42"/>
    <n v="30.59"/>
    <n v="2"/>
    <n v="1284.78"/>
  </r>
  <r>
    <x v="60"/>
    <s v="S24_3856"/>
    <n v="35"/>
    <n v="130.6"/>
    <n v="3"/>
    <n v="4571"/>
  </r>
  <r>
    <x v="61"/>
    <s v="S18_1129"/>
    <n v="28"/>
    <n v="121.72"/>
    <n v="12"/>
    <n v="3408.16"/>
  </r>
  <r>
    <x v="61"/>
    <s v="S18_1589"/>
    <n v="43"/>
    <n v="102.04"/>
    <n v="8"/>
    <n v="4387.72"/>
  </r>
  <r>
    <x v="61"/>
    <s v="S18_1984"/>
    <n v="48"/>
    <n v="139.41"/>
    <n v="11"/>
    <n v="6691.68"/>
  </r>
  <r>
    <x v="61"/>
    <s v="S18_2870"/>
    <n v="23"/>
    <n v="125.4"/>
    <n v="9"/>
    <n v="2884.2000000000003"/>
  </r>
  <r>
    <x v="61"/>
    <s v="S18_3685"/>
    <n v="36"/>
    <n v="132.80000000000001"/>
    <n v="10"/>
    <n v="4780.8"/>
  </r>
  <r>
    <x v="61"/>
    <s v="S18_4933"/>
    <n v="25"/>
    <n v="62.72"/>
    <n v="1"/>
    <n v="1568"/>
  </r>
  <r>
    <x v="61"/>
    <s v="S24_1046"/>
    <n v="37"/>
    <n v="73.489999999999995"/>
    <n v="5"/>
    <n v="2719.1299999999997"/>
  </r>
  <r>
    <x v="61"/>
    <s v="S24_1628"/>
    <n v="23"/>
    <n v="47.29"/>
    <n v="7"/>
    <n v="1087.67"/>
  </r>
  <r>
    <x v="61"/>
    <s v="S24_2766"/>
    <n v="20"/>
    <n v="82.69"/>
    <n v="3"/>
    <n v="1653.8"/>
  </r>
  <r>
    <x v="61"/>
    <s v="S24_2887"/>
    <n v="25"/>
    <n v="108.04"/>
    <n v="2"/>
    <n v="2701"/>
  </r>
  <r>
    <x v="61"/>
    <s v="S24_3191"/>
    <n v="20"/>
    <n v="72.77"/>
    <n v="4"/>
    <n v="1455.3999999999999"/>
  </r>
  <r>
    <x v="61"/>
    <s v="S24_3432"/>
    <n v="30"/>
    <n v="94.23"/>
    <n v="6"/>
    <n v="2826.9"/>
  </r>
  <r>
    <x v="62"/>
    <s v="S18_1342"/>
    <n v="48"/>
    <n v="87.33"/>
    <n v="2"/>
    <n v="4191.84"/>
  </r>
  <r>
    <x v="62"/>
    <s v="S18_1367"/>
    <n v="45"/>
    <n v="45.28"/>
    <n v="1"/>
    <n v="2037.6000000000001"/>
  </r>
  <r>
    <x v="62"/>
    <s v="S18_1749"/>
    <n v="29"/>
    <n v="141.1"/>
    <n v="9"/>
    <n v="4091.8999999999996"/>
  </r>
  <r>
    <x v="62"/>
    <s v="S18_2248"/>
    <n v="27"/>
    <n v="53.28"/>
    <n v="8"/>
    <n v="1438.56"/>
  </r>
  <r>
    <x v="62"/>
    <s v="S18_2325"/>
    <n v="38"/>
    <n v="113.15"/>
    <n v="6"/>
    <n v="4299.7"/>
  </r>
  <r>
    <x v="62"/>
    <s v="S18_2795"/>
    <n v="48"/>
    <n v="156.94"/>
    <n v="3"/>
    <n v="7533.12"/>
  </r>
  <r>
    <x v="62"/>
    <s v="S18_4409"/>
    <n v="39"/>
    <n v="86.51"/>
    <n v="10"/>
    <n v="3373.8900000000003"/>
  </r>
  <r>
    <x v="62"/>
    <s v="S24_1937"/>
    <n v="37"/>
    <n v="27.55"/>
    <n v="5"/>
    <n v="1019.35"/>
  </r>
  <r>
    <x v="62"/>
    <s v="S24_2022"/>
    <n v="43"/>
    <n v="38.979999999999997"/>
    <n v="4"/>
    <n v="1676.1399999999999"/>
  </r>
  <r>
    <x v="62"/>
    <s v="S24_3969"/>
    <n v="37"/>
    <n v="32.82"/>
    <n v="7"/>
    <n v="1214.3399999999999"/>
  </r>
  <r>
    <x v="63"/>
    <s v="S10_1949"/>
    <n v="21"/>
    <n v="212.16"/>
    <n v="1"/>
    <n v="4455.3599999999997"/>
  </r>
  <r>
    <x v="63"/>
    <s v="S18_2949"/>
    <n v="31"/>
    <n v="101.31"/>
    <n v="2"/>
    <n v="3140.61"/>
  </r>
  <r>
    <x v="63"/>
    <s v="S18_2957"/>
    <n v="48"/>
    <n v="59.96"/>
    <n v="4"/>
    <n v="2878.08"/>
  </r>
  <r>
    <x v="63"/>
    <s v="S18_3136"/>
    <n v="40"/>
    <n v="101.58"/>
    <n v="3"/>
    <n v="4063.2"/>
  </r>
  <r>
    <x v="63"/>
    <s v="S18_3320"/>
    <n v="43"/>
    <n v="80.36"/>
    <n v="6"/>
    <n v="3455.48"/>
  </r>
  <r>
    <x v="63"/>
    <s v="S24_4258"/>
    <n v="42"/>
    <n v="96.42"/>
    <n v="5"/>
    <n v="4049.64"/>
  </r>
  <r>
    <x v="64"/>
    <s v="S10_4962"/>
    <n v="21"/>
    <n v="143.31"/>
    <n v="2"/>
    <n v="3009.51"/>
  </r>
  <r>
    <x v="64"/>
    <s v="S12_1666"/>
    <n v="49"/>
    <n v="121.64"/>
    <n v="6"/>
    <n v="5960.36"/>
  </r>
  <r>
    <x v="64"/>
    <s v="S18_1097"/>
    <n v="36"/>
    <n v="103.84"/>
    <n v="8"/>
    <n v="3738.2400000000002"/>
  </r>
  <r>
    <x v="64"/>
    <s v="S18_4600"/>
    <n v="45"/>
    <n v="107.76"/>
    <n v="3"/>
    <n v="4849.2"/>
  </r>
  <r>
    <x v="64"/>
    <s v="S18_4668"/>
    <n v="25"/>
    <n v="46.29"/>
    <n v="7"/>
    <n v="1157.25"/>
  </r>
  <r>
    <x v="64"/>
    <s v="S32_1268"/>
    <n v="24"/>
    <n v="91.49"/>
    <n v="1"/>
    <n v="2195.7599999999998"/>
  </r>
  <r>
    <x v="64"/>
    <s v="S32_3522"/>
    <n v="49"/>
    <n v="57.53"/>
    <n v="5"/>
    <n v="2818.9700000000003"/>
  </r>
  <r>
    <x v="64"/>
    <s v="S700_2824"/>
    <n v="39"/>
    <n v="86.99"/>
    <n v="4"/>
    <n v="3392.6099999999997"/>
  </r>
  <r>
    <x v="65"/>
    <s v="S12_1108"/>
    <n v="44"/>
    <n v="168.32"/>
    <n v="3"/>
    <n v="7406.08"/>
  </r>
  <r>
    <x v="65"/>
    <s v="S12_3148"/>
    <n v="34"/>
    <n v="123.89"/>
    <n v="4"/>
    <n v="4212.26"/>
  </r>
  <r>
    <x v="65"/>
    <s v="S12_3891"/>
    <n v="27"/>
    <n v="152.26"/>
    <n v="2"/>
    <n v="4111.0199999999995"/>
  </r>
  <r>
    <x v="65"/>
    <s v="S12_4473"/>
    <n v="48"/>
    <n v="109.02"/>
    <n v="12"/>
    <n v="5232.96"/>
  </r>
  <r>
    <x v="65"/>
    <s v="S18_2238"/>
    <n v="29"/>
    <n v="134.26"/>
    <n v="11"/>
    <n v="3893.54"/>
  </r>
  <r>
    <x v="65"/>
    <s v="S18_2319"/>
    <n v="46"/>
    <n v="120.28"/>
    <n v="15"/>
    <n v="5532.88"/>
  </r>
  <r>
    <x v="65"/>
    <s v="S18_2432"/>
    <n v="31"/>
    <n v="60.77"/>
    <n v="18"/>
    <n v="1883.8700000000001"/>
  </r>
  <r>
    <x v="65"/>
    <s v="S18_3232"/>
    <n v="47"/>
    <n v="154.1"/>
    <n v="16"/>
    <n v="7242.7"/>
  </r>
  <r>
    <x v="65"/>
    <s v="S18_3259"/>
    <n v="50"/>
    <n v="84.71"/>
    <n v="1"/>
    <n v="4235.5"/>
  </r>
  <r>
    <x v="65"/>
    <s v="S18_4027"/>
    <n v="28"/>
    <n v="123.51"/>
    <n v="6"/>
    <n v="3458.28"/>
  </r>
  <r>
    <x v="65"/>
    <s v="S24_1444"/>
    <n v="25"/>
    <n v="46.82"/>
    <n v="9"/>
    <n v="1170.5"/>
  </r>
  <r>
    <x v="65"/>
    <s v="S24_2300"/>
    <n v="32"/>
    <n v="117.57"/>
    <n v="17"/>
    <n v="3762.24"/>
  </r>
  <r>
    <x v="65"/>
    <s v="S24_2840"/>
    <n v="27"/>
    <n v="31.12"/>
    <n v="13"/>
    <n v="840.24"/>
  </r>
  <r>
    <x v="65"/>
    <s v="S24_4048"/>
    <n v="24"/>
    <n v="106.45"/>
    <n v="8"/>
    <n v="2554.8000000000002"/>
  </r>
  <r>
    <x v="65"/>
    <s v="S32_2509"/>
    <n v="48"/>
    <n v="50.86"/>
    <n v="14"/>
    <n v="2441.2799999999997"/>
  </r>
  <r>
    <x v="65"/>
    <s v="S32_3207"/>
    <n v="44"/>
    <n v="55.3"/>
    <n v="7"/>
    <n v="2433.1999999999998"/>
  </r>
  <r>
    <x v="65"/>
    <s v="S50_1392"/>
    <n v="48"/>
    <n v="106.49"/>
    <n v="10"/>
    <n v="5111.5199999999995"/>
  </r>
  <r>
    <x v="65"/>
    <s v="S50_1514"/>
    <n v="38"/>
    <n v="49.21"/>
    <n v="5"/>
    <n v="1869.98"/>
  </r>
  <r>
    <x v="66"/>
    <s v="S18_3140"/>
    <n v="43"/>
    <n v="136.59"/>
    <n v="2"/>
    <n v="5873.37"/>
  </r>
  <r>
    <x v="66"/>
    <s v="S18_4522"/>
    <n v="26"/>
    <n v="72.849999999999994"/>
    <n v="1"/>
    <n v="1894.1"/>
  </r>
  <r>
    <x v="66"/>
    <s v="S700_1938"/>
    <n v="29"/>
    <n v="76.22"/>
    <n v="3"/>
    <n v="2210.38"/>
  </r>
  <r>
    <x v="67"/>
    <s v="S10_4757"/>
    <n v="44"/>
    <n v="123.76"/>
    <n v="9"/>
    <n v="5445.4400000000005"/>
  </r>
  <r>
    <x v="67"/>
    <s v="S18_1662"/>
    <n v="43"/>
    <n v="141.91999999999999"/>
    <n v="1"/>
    <n v="6102.5599999999995"/>
  </r>
  <r>
    <x v="67"/>
    <s v="S18_3029"/>
    <n v="46"/>
    <n v="69.680000000000007"/>
    <n v="7"/>
    <n v="3205.28"/>
  </r>
  <r>
    <x v="67"/>
    <s v="S18_3856"/>
    <n v="34"/>
    <n v="84.7"/>
    <n v="6"/>
    <n v="2879.8"/>
  </r>
  <r>
    <x v="67"/>
    <s v="S24_2011"/>
    <n v="33"/>
    <n v="110.6"/>
    <n v="16"/>
    <n v="3649.7999999999997"/>
  </r>
  <r>
    <x v="67"/>
    <s v="S24_2841"/>
    <n v="21"/>
    <n v="54.81"/>
    <n v="2"/>
    <n v="1151.01"/>
  </r>
  <r>
    <x v="67"/>
    <s v="S24_3151"/>
    <n v="20"/>
    <n v="77"/>
    <n v="11"/>
    <n v="1540"/>
  </r>
  <r>
    <x v="67"/>
    <s v="S24_3420"/>
    <n v="32"/>
    <n v="64.44"/>
    <n v="3"/>
    <n v="2062.08"/>
  </r>
  <r>
    <x v="67"/>
    <s v="S24_3816"/>
    <n v="29"/>
    <n v="73.8"/>
    <n v="8"/>
    <n v="2140.1999999999998"/>
  </r>
  <r>
    <x v="67"/>
    <s v="S700_1138"/>
    <n v="43"/>
    <n v="66"/>
    <n v="12"/>
    <n v="2838"/>
  </r>
  <r>
    <x v="67"/>
    <s v="S700_2047"/>
    <n v="29"/>
    <n v="87.8"/>
    <n v="5"/>
    <n v="2546.1999999999998"/>
  </r>
  <r>
    <x v="67"/>
    <s v="S700_2610"/>
    <n v="46"/>
    <n v="62.16"/>
    <n v="10"/>
    <n v="2859.3599999999997"/>
  </r>
  <r>
    <x v="67"/>
    <s v="S700_3505"/>
    <n v="24"/>
    <n v="85.14"/>
    <n v="13"/>
    <n v="2043.3600000000001"/>
  </r>
  <r>
    <x v="67"/>
    <s v="S700_3962"/>
    <n v="28"/>
    <n v="83.42"/>
    <n v="14"/>
    <n v="2335.7600000000002"/>
  </r>
  <r>
    <x v="67"/>
    <s v="S72_1253"/>
    <n v="40"/>
    <n v="42.71"/>
    <n v="4"/>
    <n v="1708.4"/>
  </r>
  <r>
    <x v="67"/>
    <s v="S72_3212"/>
    <n v="38"/>
    <n v="43.68"/>
    <n v="15"/>
    <n v="1659.84"/>
  </r>
  <r>
    <x v="68"/>
    <s v="S10_1678"/>
    <n v="36"/>
    <n v="94.74"/>
    <n v="1"/>
    <n v="3410.64"/>
  </r>
  <r>
    <x v="68"/>
    <s v="S10_2016"/>
    <n v="27"/>
    <n v="97.53"/>
    <n v="4"/>
    <n v="2633.31"/>
  </r>
  <r>
    <x v="68"/>
    <s v="S10_4698"/>
    <n v="20"/>
    <n v="160.74"/>
    <n v="3"/>
    <n v="3214.8"/>
  </r>
  <r>
    <x v="68"/>
    <s v="S18_2581"/>
    <n v="21"/>
    <n v="75.19"/>
    <n v="9"/>
    <n v="1578.99"/>
  </r>
  <r>
    <x v="68"/>
    <s v="S18_2625"/>
    <n v="46"/>
    <n v="49.06"/>
    <n v="5"/>
    <n v="2256.7600000000002"/>
  </r>
  <r>
    <x v="68"/>
    <s v="S24_1578"/>
    <n v="50"/>
    <n v="103.68"/>
    <n v="2"/>
    <n v="5184"/>
  </r>
  <r>
    <x v="68"/>
    <s v="S24_1785"/>
    <n v="49"/>
    <n v="93.01"/>
    <n v="11"/>
    <n v="4557.4900000000007"/>
  </r>
  <r>
    <x v="68"/>
    <s v="S24_2000"/>
    <n v="29"/>
    <n v="72.36"/>
    <n v="6"/>
    <n v="2098.44"/>
  </r>
  <r>
    <x v="68"/>
    <s v="S24_3949"/>
    <n v="27"/>
    <n v="57.32"/>
    <n v="18"/>
    <n v="1547.64"/>
  </r>
  <r>
    <x v="68"/>
    <s v="S24_4278"/>
    <n v="48"/>
    <n v="68.099999999999994"/>
    <n v="10"/>
    <n v="3268.7999999999997"/>
  </r>
  <r>
    <x v="68"/>
    <s v="S32_1374"/>
    <n v="28"/>
    <n v="89.9"/>
    <n v="7"/>
    <n v="2517.2000000000003"/>
  </r>
  <r>
    <x v="68"/>
    <s v="S32_4289"/>
    <n v="31"/>
    <n v="57.78"/>
    <n v="12"/>
    <n v="1791.18"/>
  </r>
  <r>
    <x v="68"/>
    <s v="S50_1341"/>
    <n v="48"/>
    <n v="39.71"/>
    <n v="13"/>
    <n v="1906.08"/>
  </r>
  <r>
    <x v="68"/>
    <s v="S700_1691"/>
    <n v="28"/>
    <n v="91.34"/>
    <n v="14"/>
    <n v="2557.52"/>
  </r>
  <r>
    <x v="68"/>
    <s v="S700_2466"/>
    <n v="31"/>
    <n v="87.75"/>
    <n v="16"/>
    <n v="2720.25"/>
  </r>
  <r>
    <x v="68"/>
    <s v="S700_2834"/>
    <n v="36"/>
    <n v="94.92"/>
    <n v="8"/>
    <n v="3417.12"/>
  </r>
  <r>
    <x v="68"/>
    <s v="S700_3167"/>
    <n v="48"/>
    <n v="72"/>
    <n v="15"/>
    <n v="3456"/>
  </r>
  <r>
    <x v="68"/>
    <s v="S700_4002"/>
    <n v="39"/>
    <n v="67.37"/>
    <n v="17"/>
    <n v="2627.4300000000003"/>
  </r>
  <r>
    <x v="69"/>
    <s v="S12_1099"/>
    <n v="30"/>
    <n v="163.44"/>
    <n v="2"/>
    <n v="4903.2"/>
  </r>
  <r>
    <x v="69"/>
    <s v="S12_2823"/>
    <n v="35"/>
    <n v="126.52"/>
    <n v="13"/>
    <n v="4428.2"/>
  </r>
  <r>
    <x v="69"/>
    <s v="S12_3990"/>
    <n v="36"/>
    <n v="71.819999999999993"/>
    <n v="3"/>
    <n v="2585.5199999999995"/>
  </r>
  <r>
    <x v="69"/>
    <s v="S18_3278"/>
    <n v="32"/>
    <n v="65.13"/>
    <n v="5"/>
    <n v="2084.16"/>
  </r>
  <r>
    <x v="69"/>
    <s v="S18_3482"/>
    <n v="36"/>
    <n v="136.69999999999999"/>
    <n v="4"/>
    <n v="4921.2"/>
  </r>
  <r>
    <x v="69"/>
    <s v="S18_3782"/>
    <n v="38"/>
    <n v="52.84"/>
    <n v="8"/>
    <n v="2007.92"/>
  </r>
  <r>
    <x v="69"/>
    <s v="S18_4721"/>
    <n v="33"/>
    <n v="120.53"/>
    <n v="7"/>
    <n v="3977.4900000000002"/>
  </r>
  <r>
    <x v="69"/>
    <s v="S24_2360"/>
    <n v="38"/>
    <n v="66.489999999999995"/>
    <n v="11"/>
    <n v="2526.62"/>
  </r>
  <r>
    <x v="69"/>
    <s v="S24_3371"/>
    <n v="34"/>
    <n v="53.27"/>
    <n v="1"/>
    <n v="1811.18"/>
  </r>
  <r>
    <x v="69"/>
    <s v="S24_4620"/>
    <n v="24"/>
    <n v="77.61"/>
    <n v="6"/>
    <n v="1862.6399999999999"/>
  </r>
  <r>
    <x v="69"/>
    <s v="S32_2206"/>
    <n v="26"/>
    <n v="37.01"/>
    <n v="9"/>
    <n v="962.26"/>
  </r>
  <r>
    <x v="69"/>
    <s v="S32_4485"/>
    <n v="34"/>
    <n v="83.68"/>
    <n v="12"/>
    <n v="2845.1200000000003"/>
  </r>
  <r>
    <x v="69"/>
    <s v="S50_4713"/>
    <n v="48"/>
    <n v="75.66"/>
    <n v="10"/>
    <n v="3631.68"/>
  </r>
  <r>
    <x v="70"/>
    <s v="S12_3380"/>
    <n v="47"/>
    <n v="116.27"/>
    <n v="4"/>
    <n v="5464.69"/>
  </r>
  <r>
    <x v="70"/>
    <s v="S12_4675"/>
    <n v="41"/>
    <n v="93.28"/>
    <n v="3"/>
    <n v="3824.48"/>
  </r>
  <r>
    <x v="70"/>
    <s v="S18_1889"/>
    <n v="20"/>
    <n v="70.069999999999993"/>
    <n v="2"/>
    <n v="1401.3999999999999"/>
  </r>
  <r>
    <x v="70"/>
    <s v="S24_3856"/>
    <n v="34"/>
    <n v="130.6"/>
    <n v="1"/>
    <n v="4440.3999999999996"/>
  </r>
  <r>
    <x v="71"/>
    <s v="S18_1129"/>
    <n v="35"/>
    <n v="134.46"/>
    <n v="2"/>
    <n v="4706.1000000000004"/>
  </r>
  <r>
    <x v="71"/>
    <s v="S18_1984"/>
    <n v="35"/>
    <n v="128.03"/>
    <n v="1"/>
    <n v="4481.05"/>
  </r>
  <r>
    <x v="71"/>
    <s v="S18_3232"/>
    <n v="39"/>
    <n v="165.95"/>
    <n v="3"/>
    <n v="6472.0499999999993"/>
  </r>
  <r>
    <x v="71"/>
    <s v="S24_2972"/>
    <n v="36"/>
    <n v="34.74"/>
    <n v="4"/>
    <n v="1250.6400000000001"/>
  </r>
  <r>
    <x v="72"/>
    <s v="S18_1589"/>
    <n v="42"/>
    <n v="109.51"/>
    <n v="6"/>
    <n v="4599.42"/>
  </r>
  <r>
    <x v="72"/>
    <s v="S18_2870"/>
    <n v="39"/>
    <n v="117.48"/>
    <n v="7"/>
    <n v="4581.72"/>
  </r>
  <r>
    <x v="72"/>
    <s v="S18_3685"/>
    <n v="48"/>
    <n v="139.87"/>
    <n v="8"/>
    <n v="6713.76"/>
  </r>
  <r>
    <x v="72"/>
    <s v="S24_1046"/>
    <n v="32"/>
    <n v="61"/>
    <n v="3"/>
    <n v="1952"/>
  </r>
  <r>
    <x v="72"/>
    <s v="S24_1628"/>
    <n v="34"/>
    <n v="43.27"/>
    <n v="5"/>
    <n v="1471.18"/>
  </r>
  <r>
    <x v="72"/>
    <s v="S24_2766"/>
    <n v="22"/>
    <n v="79.97"/>
    <n v="1"/>
    <n v="1759.34"/>
  </r>
  <r>
    <x v="72"/>
    <s v="S24_3191"/>
    <n v="24"/>
    <n v="77.91"/>
    <n v="2"/>
    <n v="1869.84"/>
  </r>
  <r>
    <x v="72"/>
    <s v="S24_3432"/>
    <n v="22"/>
    <n v="87.81"/>
    <n v="4"/>
    <n v="1931.8200000000002"/>
  </r>
  <r>
    <x v="73"/>
    <s v="S18_1342"/>
    <n v="43"/>
    <n v="101.71"/>
    <n v="6"/>
    <n v="4373.53"/>
  </r>
  <r>
    <x v="73"/>
    <s v="S18_1367"/>
    <n v="48"/>
    <n v="51.75"/>
    <n v="5"/>
    <n v="2484"/>
  </r>
  <r>
    <x v="73"/>
    <s v="S18_1749"/>
    <n v="24"/>
    <n v="168.3"/>
    <n v="13"/>
    <n v="4039.2000000000003"/>
  </r>
  <r>
    <x v="73"/>
    <s v="S18_2248"/>
    <n v="26"/>
    <n v="55.09"/>
    <n v="12"/>
    <n v="1432.3400000000001"/>
  </r>
  <r>
    <x v="73"/>
    <s v="S18_2325"/>
    <n v="31"/>
    <n v="127.13"/>
    <n v="10"/>
    <n v="3941.0299999999997"/>
  </r>
  <r>
    <x v="73"/>
    <s v="S18_2795"/>
    <n v="22"/>
    <n v="140.06"/>
    <n v="7"/>
    <n v="3081.32"/>
  </r>
  <r>
    <x v="73"/>
    <s v="S18_2957"/>
    <n v="28"/>
    <n v="56.84"/>
    <n v="2"/>
    <n v="1591.52"/>
  </r>
  <r>
    <x v="73"/>
    <s v="S18_3136"/>
    <n v="31"/>
    <n v="86.92"/>
    <n v="1"/>
    <n v="2694.52"/>
  </r>
  <r>
    <x v="73"/>
    <s v="S18_3320"/>
    <n v="29"/>
    <n v="90.28"/>
    <n v="4"/>
    <n v="2618.12"/>
  </r>
  <r>
    <x v="73"/>
    <s v="S18_4409"/>
    <n v="21"/>
    <n v="77.31"/>
    <n v="14"/>
    <n v="1623.51"/>
  </r>
  <r>
    <x v="73"/>
    <s v="S18_4933"/>
    <n v="39"/>
    <n v="58.44"/>
    <n v="15"/>
    <n v="2279.16"/>
  </r>
  <r>
    <x v="73"/>
    <s v="S24_1937"/>
    <n v="31"/>
    <n v="29.87"/>
    <n v="9"/>
    <n v="925.97"/>
  </r>
  <r>
    <x v="73"/>
    <s v="S24_2022"/>
    <n v="27"/>
    <n v="39.42"/>
    <n v="8"/>
    <n v="1064.3400000000001"/>
  </r>
  <r>
    <x v="73"/>
    <s v="S24_2887"/>
    <n v="23"/>
    <n v="98.65"/>
    <n v="16"/>
    <n v="2268.9500000000003"/>
  </r>
  <r>
    <x v="73"/>
    <s v="S24_3969"/>
    <n v="35"/>
    <n v="35.700000000000003"/>
    <n v="11"/>
    <n v="1249.5"/>
  </r>
  <r>
    <x v="73"/>
    <s v="S24_4258"/>
    <n v="22"/>
    <n v="93.49"/>
    <n v="3"/>
    <n v="2056.7799999999997"/>
  </r>
  <r>
    <x v="74"/>
    <s v="S10_1949"/>
    <n v="34"/>
    <n v="207.87"/>
    <n v="4"/>
    <n v="7067.58"/>
  </r>
  <r>
    <x v="74"/>
    <s v="S12_1666"/>
    <n v="43"/>
    <n v="113.44"/>
    <n v="1"/>
    <n v="4877.92"/>
  </r>
  <r>
    <x v="74"/>
    <s v="S18_1097"/>
    <n v="48"/>
    <n v="108.5"/>
    <n v="3"/>
    <n v="5208"/>
  </r>
  <r>
    <x v="74"/>
    <s v="S18_2949"/>
    <n v="46"/>
    <n v="100.3"/>
    <n v="5"/>
    <n v="4613.8"/>
  </r>
  <r>
    <x v="74"/>
    <s v="S18_4668"/>
    <n v="49"/>
    <n v="44.27"/>
    <n v="2"/>
    <n v="2169.23"/>
  </r>
  <r>
    <x v="75"/>
    <s v="S10_4962"/>
    <n v="33"/>
    <n v="119.67"/>
    <n v="9"/>
    <n v="3949.11"/>
  </r>
  <r>
    <x v="75"/>
    <s v="S12_4473"/>
    <n v="26"/>
    <n v="109.02"/>
    <n v="1"/>
    <n v="2834.52"/>
  </r>
  <r>
    <x v="75"/>
    <s v="S18_2319"/>
    <n v="48"/>
    <n v="101.87"/>
    <n v="4"/>
    <n v="4889.76"/>
  </r>
  <r>
    <x v="75"/>
    <s v="S18_2432"/>
    <n v="41"/>
    <n v="59.55"/>
    <n v="7"/>
    <n v="2441.5499999999997"/>
  </r>
  <r>
    <x v="75"/>
    <s v="S18_3232"/>
    <n v="29"/>
    <n v="150.71"/>
    <n v="5"/>
    <n v="4370.59"/>
  </r>
  <r>
    <x v="75"/>
    <s v="S18_4600"/>
    <n v="47"/>
    <n v="102.92"/>
    <n v="10"/>
    <n v="4837.24"/>
  </r>
  <r>
    <x v="75"/>
    <s v="S24_2300"/>
    <n v="28"/>
    <n v="121.4"/>
    <n v="6"/>
    <n v="3399.2000000000003"/>
  </r>
  <r>
    <x v="75"/>
    <s v="S24_2840"/>
    <n v="37"/>
    <n v="32.18"/>
    <n v="2"/>
    <n v="1190.6600000000001"/>
  </r>
  <r>
    <x v="75"/>
    <s v="S32_1268"/>
    <n v="22"/>
    <n v="89.57"/>
    <n v="8"/>
    <n v="1970.54"/>
  </r>
  <r>
    <x v="75"/>
    <s v="S32_2509"/>
    <n v="50"/>
    <n v="50.86"/>
    <n v="3"/>
    <n v="2543"/>
  </r>
  <r>
    <x v="75"/>
    <s v="S32_3522"/>
    <n v="29"/>
    <n v="56.24"/>
    <n v="12"/>
    <n v="1630.96"/>
  </r>
  <r>
    <x v="75"/>
    <s v="S700_2824"/>
    <n v="42"/>
    <n v="80.92"/>
    <n v="11"/>
    <n v="3398.64"/>
  </r>
  <r>
    <x v="76"/>
    <s v="S12_1108"/>
    <n v="33"/>
    <n v="166.24"/>
    <n v="2"/>
    <n v="5485.92"/>
  </r>
  <r>
    <x v="76"/>
    <s v="S12_3148"/>
    <n v="47"/>
    <n v="145.04"/>
    <n v="3"/>
    <n v="6816.8799999999992"/>
  </r>
  <r>
    <x v="76"/>
    <s v="S12_3891"/>
    <n v="50"/>
    <n v="160.91"/>
    <n v="1"/>
    <n v="8045.5"/>
  </r>
  <r>
    <x v="76"/>
    <s v="S18_2238"/>
    <n v="20"/>
    <n v="139.16999999999999"/>
    <n v="10"/>
    <n v="2783.3999999999996"/>
  </r>
  <r>
    <x v="76"/>
    <s v="S18_4027"/>
    <n v="36"/>
    <n v="140.75"/>
    <n v="5"/>
    <n v="5067"/>
  </r>
  <r>
    <x v="76"/>
    <s v="S24_1444"/>
    <n v="27"/>
    <n v="55.49"/>
    <n v="8"/>
    <n v="1498.23"/>
  </r>
  <r>
    <x v="76"/>
    <s v="S24_4048"/>
    <n v="29"/>
    <n v="101.72"/>
    <n v="7"/>
    <n v="2949.88"/>
  </r>
  <r>
    <x v="76"/>
    <s v="S32_3207"/>
    <n v="22"/>
    <n v="62.14"/>
    <n v="6"/>
    <n v="1367.08"/>
  </r>
  <r>
    <x v="76"/>
    <s v="S50_1392"/>
    <n v="23"/>
    <n v="109.96"/>
    <n v="9"/>
    <n v="2529.08"/>
  </r>
  <r>
    <x v="76"/>
    <s v="S50_1514"/>
    <n v="38"/>
    <n v="52.14"/>
    <n v="4"/>
    <n v="1981.32"/>
  </r>
  <r>
    <x v="77"/>
    <s v="S18_3140"/>
    <n v="23"/>
    <n v="113.37"/>
    <n v="9"/>
    <n v="2607.5100000000002"/>
  </r>
  <r>
    <x v="77"/>
    <s v="S18_3259"/>
    <n v="29"/>
    <n v="92.77"/>
    <n v="11"/>
    <n v="2690.33"/>
  </r>
  <r>
    <x v="77"/>
    <s v="S18_4522"/>
    <n v="35"/>
    <n v="82.5"/>
    <n v="8"/>
    <n v="2887.5"/>
  </r>
  <r>
    <x v="77"/>
    <s v="S24_2011"/>
    <n v="50"/>
    <n v="115.52"/>
    <n v="7"/>
    <n v="5776"/>
  </r>
  <r>
    <x v="77"/>
    <s v="S24_3151"/>
    <n v="45"/>
    <n v="79.66"/>
    <n v="2"/>
    <n v="3584.7"/>
  </r>
  <r>
    <x v="77"/>
    <s v="S700_1138"/>
    <n v="24"/>
    <n v="58.67"/>
    <n v="3"/>
    <n v="1408.08"/>
  </r>
  <r>
    <x v="77"/>
    <s v="S700_1938"/>
    <n v="31"/>
    <n v="77.95"/>
    <n v="10"/>
    <n v="2416.4500000000003"/>
  </r>
  <r>
    <x v="77"/>
    <s v="S700_2610"/>
    <n v="32"/>
    <n v="64.33"/>
    <n v="1"/>
    <n v="2058.56"/>
  </r>
  <r>
    <x v="77"/>
    <s v="S700_3505"/>
    <n v="44"/>
    <n v="88.15"/>
    <n v="4"/>
    <n v="3878.6000000000004"/>
  </r>
  <r>
    <x v="77"/>
    <s v="S700_3962"/>
    <n v="24"/>
    <n v="83.42"/>
    <n v="5"/>
    <n v="2002.08"/>
  </r>
  <r>
    <x v="77"/>
    <s v="S72_3212"/>
    <n v="40"/>
    <n v="52.96"/>
    <n v="6"/>
    <n v="2118.4"/>
  </r>
  <r>
    <x v="78"/>
    <s v="S10_4757"/>
    <n v="24"/>
    <n v="131.91999999999999"/>
    <n v="12"/>
    <n v="3166.08"/>
  </r>
  <r>
    <x v="78"/>
    <s v="S18_1662"/>
    <n v="42"/>
    <n v="127.73"/>
    <n v="4"/>
    <n v="5364.66"/>
  </r>
  <r>
    <x v="78"/>
    <s v="S18_3029"/>
    <n v="41"/>
    <n v="70.540000000000006"/>
    <n v="10"/>
    <n v="2892.1400000000003"/>
  </r>
  <r>
    <x v="78"/>
    <s v="S18_3856"/>
    <n v="48"/>
    <n v="104.81"/>
    <n v="9"/>
    <n v="5030.88"/>
  </r>
  <r>
    <x v="78"/>
    <s v="S24_2841"/>
    <n v="34"/>
    <n v="67.819999999999993"/>
    <n v="5"/>
    <n v="2305.8799999999997"/>
  </r>
  <r>
    <x v="78"/>
    <s v="S24_3420"/>
    <n v="27"/>
    <n v="65.75"/>
    <n v="6"/>
    <n v="1775.25"/>
  </r>
  <r>
    <x v="78"/>
    <s v="S24_3816"/>
    <n v="21"/>
    <n v="68.77"/>
    <n v="11"/>
    <n v="1444.1699999999998"/>
  </r>
  <r>
    <x v="78"/>
    <s v="S24_3949"/>
    <n v="30"/>
    <n v="64.150000000000006"/>
    <n v="3"/>
    <n v="1924.5000000000002"/>
  </r>
  <r>
    <x v="78"/>
    <s v="S700_2047"/>
    <n v="34"/>
    <n v="86.9"/>
    <n v="8"/>
    <n v="2954.6000000000004"/>
  </r>
  <r>
    <x v="78"/>
    <s v="S700_2466"/>
    <n v="22"/>
    <n v="91.74"/>
    <n v="1"/>
    <n v="2018.28"/>
  </r>
  <r>
    <x v="78"/>
    <s v="S700_4002"/>
    <n v="45"/>
    <n v="68.11"/>
    <n v="2"/>
    <n v="3064.95"/>
  </r>
  <r>
    <x v="78"/>
    <s v="S72_1253"/>
    <n v="45"/>
    <n v="41.71"/>
    <n v="7"/>
    <n v="1876.95"/>
  </r>
  <r>
    <x v="79"/>
    <s v="S18_2581"/>
    <n v="24"/>
    <n v="82.79"/>
    <n v="3"/>
    <n v="1986.96"/>
  </r>
  <r>
    <x v="79"/>
    <s v="S24_1785"/>
    <n v="47"/>
    <n v="105.04"/>
    <n v="5"/>
    <n v="4936.88"/>
  </r>
  <r>
    <x v="79"/>
    <s v="S24_4278"/>
    <n v="27"/>
    <n v="66.650000000000006"/>
    <n v="4"/>
    <n v="1799.5500000000002"/>
  </r>
  <r>
    <x v="79"/>
    <s v="S32_1374"/>
    <n v="45"/>
    <n v="86.9"/>
    <n v="1"/>
    <n v="3910.5000000000005"/>
  </r>
  <r>
    <x v="79"/>
    <s v="S32_4289"/>
    <n v="24"/>
    <n v="63.97"/>
    <n v="6"/>
    <n v="1535.28"/>
  </r>
  <r>
    <x v="79"/>
    <s v="S50_1341"/>
    <n v="34"/>
    <n v="43.2"/>
    <n v="7"/>
    <n v="1468.8000000000002"/>
  </r>
  <r>
    <x v="79"/>
    <s v="S700_1691"/>
    <n v="23"/>
    <n v="75.81"/>
    <n v="8"/>
    <n v="1743.63"/>
  </r>
  <r>
    <x v="79"/>
    <s v="S700_2834"/>
    <n v="25"/>
    <n v="98.48"/>
    <n v="2"/>
    <n v="2462"/>
  </r>
  <r>
    <x v="79"/>
    <s v="S700_3167"/>
    <n v="39"/>
    <n v="80"/>
    <n v="9"/>
    <n v="3120"/>
  </r>
  <r>
    <x v="80"/>
    <s v="S10_1678"/>
    <n v="29"/>
    <n v="76.56"/>
    <n v="9"/>
    <n v="2220.2400000000002"/>
  </r>
  <r>
    <x v="80"/>
    <s v="S10_2016"/>
    <n v="42"/>
    <n v="99.91"/>
    <n v="12"/>
    <n v="4196.22"/>
  </r>
  <r>
    <x v="80"/>
    <s v="S10_4698"/>
    <n v="41"/>
    <n v="164.61"/>
    <n v="11"/>
    <n v="6749.01"/>
  </r>
  <r>
    <x v="80"/>
    <s v="S12_2823"/>
    <n v="40"/>
    <n v="131.04"/>
    <n v="8"/>
    <n v="5241.5999999999995"/>
  </r>
  <r>
    <x v="80"/>
    <s v="S18_2625"/>
    <n v="25"/>
    <n v="48.46"/>
    <n v="13"/>
    <n v="1211.5"/>
  </r>
  <r>
    <x v="80"/>
    <s v="S18_3782"/>
    <n v="21"/>
    <n v="59.06"/>
    <n v="3"/>
    <n v="1240.26"/>
  </r>
  <r>
    <x v="80"/>
    <s v="S18_4721"/>
    <n v="44"/>
    <n v="147.31"/>
    <n v="2"/>
    <n v="6481.64"/>
  </r>
  <r>
    <x v="80"/>
    <s v="S24_1578"/>
    <n v="48"/>
    <n v="98.05"/>
    <n v="10"/>
    <n v="4706.3999999999996"/>
  </r>
  <r>
    <x v="80"/>
    <s v="S24_2000"/>
    <n v="28"/>
    <n v="61.7"/>
    <n v="14"/>
    <n v="1727.6000000000001"/>
  </r>
  <r>
    <x v="80"/>
    <s v="S24_2360"/>
    <n v="35"/>
    <n v="60.95"/>
    <n v="6"/>
    <n v="2133.25"/>
  </r>
  <r>
    <x v="80"/>
    <s v="S24_4620"/>
    <n v="28"/>
    <n v="68.709999999999994"/>
    <n v="1"/>
    <n v="1923.8799999999999"/>
  </r>
  <r>
    <x v="80"/>
    <s v="S32_2206"/>
    <n v="34"/>
    <n v="33.39"/>
    <n v="4"/>
    <n v="1135.26"/>
  </r>
  <r>
    <x v="80"/>
    <s v="S32_4485"/>
    <n v="22"/>
    <n v="102.05"/>
    <n v="7"/>
    <n v="2245.1"/>
  </r>
  <r>
    <x v="80"/>
    <s v="S50_4713"/>
    <n v="21"/>
    <n v="74.849999999999994"/>
    <n v="5"/>
    <n v="1571.85"/>
  </r>
  <r>
    <x v="81"/>
    <s v="S12_1099"/>
    <n v="27"/>
    <n v="155.66"/>
    <n v="14"/>
    <n v="4202.82"/>
  </r>
  <r>
    <x v="81"/>
    <s v="S12_3380"/>
    <n v="28"/>
    <n v="113.92"/>
    <n v="12"/>
    <n v="3189.76"/>
  </r>
  <r>
    <x v="81"/>
    <s v="S12_3990"/>
    <n v="20"/>
    <n v="67.03"/>
    <n v="15"/>
    <n v="1340.6"/>
  </r>
  <r>
    <x v="81"/>
    <s v="S12_4675"/>
    <n v="36"/>
    <n v="107.1"/>
    <n v="11"/>
    <n v="3855.6"/>
  </r>
  <r>
    <x v="81"/>
    <s v="S18_1129"/>
    <n v="44"/>
    <n v="124.56"/>
    <n v="6"/>
    <n v="5480.64"/>
  </r>
  <r>
    <x v="81"/>
    <s v="S18_1589"/>
    <n v="42"/>
    <n v="124.44"/>
    <n v="2"/>
    <n v="5226.4799999999996"/>
  </r>
  <r>
    <x v="81"/>
    <s v="S18_1889"/>
    <n v="22"/>
    <n v="74.69"/>
    <n v="10"/>
    <n v="1643.1799999999998"/>
  </r>
  <r>
    <x v="81"/>
    <s v="S18_1984"/>
    <n v="21"/>
    <n v="129.44999999999999"/>
    <n v="5"/>
    <n v="2718.45"/>
  </r>
  <r>
    <x v="81"/>
    <s v="S18_2870"/>
    <n v="27"/>
    <n v="130.68"/>
    <n v="3"/>
    <n v="3528.36"/>
  </r>
  <r>
    <x v="81"/>
    <s v="S18_3232"/>
    <n v="45"/>
    <n v="147.33000000000001"/>
    <n v="7"/>
    <n v="6629.85"/>
  </r>
  <r>
    <x v="81"/>
    <s v="S18_3278"/>
    <n v="30"/>
    <n v="73.17"/>
    <n v="17"/>
    <n v="2195.1"/>
  </r>
  <r>
    <x v="81"/>
    <s v="S18_3482"/>
    <n v="22"/>
    <n v="120.53"/>
    <n v="16"/>
    <n v="2651.66"/>
  </r>
  <r>
    <x v="81"/>
    <s v="S18_3685"/>
    <n v="39"/>
    <n v="137.04"/>
    <n v="4"/>
    <n v="5344.5599999999995"/>
  </r>
  <r>
    <x v="81"/>
    <s v="S24_1628"/>
    <n v="34"/>
    <n v="45.28"/>
    <n v="1"/>
    <n v="1539.52"/>
  </r>
  <r>
    <x v="81"/>
    <s v="S24_2972"/>
    <n v="37"/>
    <n v="32.85"/>
    <n v="8"/>
    <n v="1215.45"/>
  </r>
  <r>
    <x v="81"/>
    <s v="S24_3371"/>
    <n v="23"/>
    <n v="54.49"/>
    <n v="13"/>
    <n v="1253.27"/>
  </r>
  <r>
    <x v="81"/>
    <s v="S24_3856"/>
    <n v="25"/>
    <n v="122.17"/>
    <n v="9"/>
    <n v="3054.25"/>
  </r>
  <r>
    <x v="82"/>
    <s v="S18_1342"/>
    <n v="25"/>
    <n v="83.22"/>
    <n v="3"/>
    <n v="2080.5"/>
  </r>
  <r>
    <x v="82"/>
    <s v="S18_1367"/>
    <n v="32"/>
    <n v="44.21"/>
    <n v="2"/>
    <n v="1414.72"/>
  </r>
  <r>
    <x v="82"/>
    <s v="S18_1749"/>
    <n v="44"/>
    <n v="159.80000000000001"/>
    <n v="10"/>
    <n v="7031.2000000000007"/>
  </r>
  <r>
    <x v="82"/>
    <s v="S18_2248"/>
    <n v="38"/>
    <n v="54.49"/>
    <n v="9"/>
    <n v="2070.62"/>
  </r>
  <r>
    <x v="82"/>
    <s v="S18_2325"/>
    <n v="20"/>
    <n v="105.52"/>
    <n v="7"/>
    <n v="2110.4"/>
  </r>
  <r>
    <x v="82"/>
    <s v="S18_2795"/>
    <n v="21"/>
    <n v="135"/>
    <n v="4"/>
    <n v="2835"/>
  </r>
  <r>
    <x v="82"/>
    <s v="S18_3320"/>
    <n v="33"/>
    <n v="86.31"/>
    <n v="1"/>
    <n v="2848.23"/>
  </r>
  <r>
    <x v="82"/>
    <s v="S18_4409"/>
    <n v="36"/>
    <n v="88.35"/>
    <n v="11"/>
    <n v="3180.6"/>
  </r>
  <r>
    <x v="82"/>
    <s v="S18_4933"/>
    <n v="44"/>
    <n v="61.29"/>
    <n v="12"/>
    <n v="2696.7599999999998"/>
  </r>
  <r>
    <x v="82"/>
    <s v="S24_1046"/>
    <n v="47"/>
    <n v="63.2"/>
    <n v="16"/>
    <n v="2970.4"/>
  </r>
  <r>
    <x v="82"/>
    <s v="S24_1937"/>
    <n v="39"/>
    <n v="31.86"/>
    <n v="6"/>
    <n v="1242.54"/>
  </r>
  <r>
    <x v="82"/>
    <s v="S24_2022"/>
    <n v="31"/>
    <n v="39.869999999999997"/>
    <n v="5"/>
    <n v="1235.97"/>
  </r>
  <r>
    <x v="82"/>
    <s v="S24_2766"/>
    <n v="36"/>
    <n v="87.24"/>
    <n v="14"/>
    <n v="3140.64"/>
  </r>
  <r>
    <x v="82"/>
    <s v="S24_2887"/>
    <n v="20"/>
    <n v="116.27"/>
    <n v="13"/>
    <n v="2325.4"/>
  </r>
  <r>
    <x v="82"/>
    <s v="S24_3191"/>
    <n v="33"/>
    <n v="73.62"/>
    <n v="15"/>
    <n v="2429.46"/>
  </r>
  <r>
    <x v="82"/>
    <s v="S24_3432"/>
    <n v="49"/>
    <n v="95.3"/>
    <n v="17"/>
    <n v="4669.7"/>
  </r>
  <r>
    <x v="82"/>
    <s v="S24_3969"/>
    <n v="23"/>
    <n v="34.880000000000003"/>
    <n v="8"/>
    <n v="802.24"/>
  </r>
  <r>
    <x v="83"/>
    <s v="S10_1949"/>
    <n v="23"/>
    <n v="180.01"/>
    <n v="8"/>
    <n v="4140.2299999999996"/>
  </r>
  <r>
    <x v="83"/>
    <s v="S10_4962"/>
    <n v="28"/>
    <n v="127.06"/>
    <n v="1"/>
    <n v="3557.6800000000003"/>
  </r>
  <r>
    <x v="83"/>
    <s v="S12_1666"/>
    <n v="41"/>
    <n v="114.8"/>
    <n v="5"/>
    <n v="4706.8"/>
  </r>
  <r>
    <x v="83"/>
    <s v="S18_1097"/>
    <n v="21"/>
    <n v="108.5"/>
    <n v="7"/>
    <n v="2278.5"/>
  </r>
  <r>
    <x v="83"/>
    <s v="S18_2949"/>
    <n v="37"/>
    <n v="91.18"/>
    <n v="9"/>
    <n v="3373.6600000000003"/>
  </r>
  <r>
    <x v="83"/>
    <s v="S18_2957"/>
    <n v="39"/>
    <n v="51.22"/>
    <n v="11"/>
    <n v="1997.58"/>
  </r>
  <r>
    <x v="83"/>
    <s v="S18_3136"/>
    <n v="22"/>
    <n v="90.06"/>
    <n v="10"/>
    <n v="1981.3200000000002"/>
  </r>
  <r>
    <x v="83"/>
    <s v="S18_4600"/>
    <n v="21"/>
    <n v="118.66"/>
    <n v="2"/>
    <n v="2491.86"/>
  </r>
  <r>
    <x v="83"/>
    <s v="S18_4668"/>
    <n v="40"/>
    <n v="42.26"/>
    <n v="6"/>
    <n v="1690.3999999999999"/>
  </r>
  <r>
    <x v="83"/>
    <s v="S24_4258"/>
    <n v="47"/>
    <n v="81.81"/>
    <n v="12"/>
    <n v="3845.07"/>
  </r>
  <r>
    <x v="83"/>
    <s v="S32_3522"/>
    <n v="49"/>
    <n v="52.36"/>
    <n v="4"/>
    <n v="2565.64"/>
  </r>
  <r>
    <x v="83"/>
    <s v="S700_2824"/>
    <n v="23"/>
    <n v="85.98"/>
    <n v="3"/>
    <n v="1977.5400000000002"/>
  </r>
  <r>
    <x v="84"/>
    <s v="S12_4473"/>
    <n v="37"/>
    <n v="105.47"/>
    <n v="6"/>
    <n v="3902.39"/>
  </r>
  <r>
    <x v="84"/>
    <s v="S18_2238"/>
    <n v="46"/>
    <n v="145.72"/>
    <n v="5"/>
    <n v="6703.12"/>
  </r>
  <r>
    <x v="84"/>
    <s v="S18_2319"/>
    <n v="46"/>
    <n v="119.05"/>
    <n v="9"/>
    <n v="5476.3"/>
  </r>
  <r>
    <x v="84"/>
    <s v="S18_2432"/>
    <n v="44"/>
    <n v="60.77"/>
    <n v="12"/>
    <n v="2673.88"/>
  </r>
  <r>
    <x v="84"/>
    <s v="S18_3232"/>
    <n v="28"/>
    <n v="165.95"/>
    <n v="10"/>
    <n v="4646.5999999999995"/>
  </r>
  <r>
    <x v="84"/>
    <s v="S24_1444"/>
    <n v="31"/>
    <n v="57.22"/>
    <n v="3"/>
    <n v="1773.82"/>
  </r>
  <r>
    <x v="84"/>
    <s v="S24_2300"/>
    <n v="24"/>
    <n v="117.57"/>
    <n v="11"/>
    <n v="2821.68"/>
  </r>
  <r>
    <x v="84"/>
    <s v="S24_2840"/>
    <n v="42"/>
    <n v="30.06"/>
    <n v="7"/>
    <n v="1262.52"/>
  </r>
  <r>
    <x v="84"/>
    <s v="S24_4048"/>
    <n v="49"/>
    <n v="114.73"/>
    <n v="2"/>
    <n v="5621.77"/>
  </r>
  <r>
    <x v="84"/>
    <s v="S32_1268"/>
    <n v="46"/>
    <n v="84.75"/>
    <n v="13"/>
    <n v="3898.5"/>
  </r>
  <r>
    <x v="84"/>
    <s v="S32_2509"/>
    <n v="33"/>
    <n v="52.49"/>
    <n v="8"/>
    <n v="1732.17"/>
  </r>
  <r>
    <x v="84"/>
    <s v="S32_3207"/>
    <n v="48"/>
    <n v="59.03"/>
    <n v="1"/>
    <n v="2833.44"/>
  </r>
  <r>
    <x v="84"/>
    <s v="S50_1392"/>
    <n v="45"/>
    <n v="92.6"/>
    <n v="4"/>
    <n v="4167"/>
  </r>
  <r>
    <x v="85"/>
    <s v="S12_1108"/>
    <n v="21"/>
    <n v="195.33"/>
    <n v="13"/>
    <n v="4101.93"/>
  </r>
  <r>
    <x v="85"/>
    <s v="S12_3148"/>
    <n v="33"/>
    <n v="146.55000000000001"/>
    <n v="14"/>
    <n v="4836.1500000000005"/>
  </r>
  <r>
    <x v="85"/>
    <s v="S12_3891"/>
    <n v="43"/>
    <n v="147.07"/>
    <n v="12"/>
    <n v="6324.0099999999993"/>
  </r>
  <r>
    <x v="85"/>
    <s v="S18_3140"/>
    <n v="28"/>
    <n v="124.3"/>
    <n v="9"/>
    <n v="3480.4"/>
  </r>
  <r>
    <x v="85"/>
    <s v="S18_3259"/>
    <n v="49"/>
    <n v="94.79"/>
    <n v="11"/>
    <n v="4644.71"/>
  </r>
  <r>
    <x v="85"/>
    <s v="S18_4027"/>
    <n v="39"/>
    <n v="127.82"/>
    <n v="16"/>
    <n v="4984.9799999999996"/>
  </r>
  <r>
    <x v="85"/>
    <s v="S18_4522"/>
    <n v="47"/>
    <n v="87.77"/>
    <n v="8"/>
    <n v="4125.1899999999996"/>
  </r>
  <r>
    <x v="85"/>
    <s v="S24_2011"/>
    <n v="30"/>
    <n v="105.69"/>
    <n v="7"/>
    <n v="3170.7"/>
  </r>
  <r>
    <x v="85"/>
    <s v="S24_3151"/>
    <n v="33"/>
    <n v="83.2"/>
    <n v="2"/>
    <n v="2745.6"/>
  </r>
  <r>
    <x v="85"/>
    <s v="S50_1514"/>
    <n v="20"/>
    <n v="46.86"/>
    <n v="15"/>
    <n v="937.2"/>
  </r>
  <r>
    <x v="85"/>
    <s v="S700_1138"/>
    <n v="21"/>
    <n v="64.67"/>
    <n v="3"/>
    <n v="1358.07"/>
  </r>
  <r>
    <x v="85"/>
    <s v="S700_1938"/>
    <n v="30"/>
    <n v="79.680000000000007"/>
    <n v="10"/>
    <n v="2390.4"/>
  </r>
  <r>
    <x v="85"/>
    <s v="S700_2610"/>
    <n v="39"/>
    <n v="61.44"/>
    <n v="1"/>
    <n v="2396.16"/>
  </r>
  <r>
    <x v="85"/>
    <s v="S700_3505"/>
    <n v="37"/>
    <n v="99.17"/>
    <n v="4"/>
    <n v="3669.29"/>
  </r>
  <r>
    <x v="85"/>
    <s v="S700_3962"/>
    <n v="22"/>
    <n v="93.35"/>
    <n v="5"/>
    <n v="2053.6999999999998"/>
  </r>
  <r>
    <x v="85"/>
    <s v="S72_3212"/>
    <n v="28"/>
    <n v="47.5"/>
    <n v="6"/>
    <n v="1330"/>
  </r>
  <r>
    <x v="86"/>
    <s v="S10_4757"/>
    <n v="26"/>
    <n v="108.8"/>
    <n v="9"/>
    <n v="2828.7999999999997"/>
  </r>
  <r>
    <x v="86"/>
    <s v="S18_1662"/>
    <n v="32"/>
    <n v="137.19"/>
    <n v="1"/>
    <n v="4390.08"/>
  </r>
  <r>
    <x v="86"/>
    <s v="S18_3029"/>
    <n v="32"/>
    <n v="73.12"/>
    <n v="7"/>
    <n v="2339.84"/>
  </r>
  <r>
    <x v="86"/>
    <s v="S18_3856"/>
    <n v="46"/>
    <n v="98.46"/>
    <n v="6"/>
    <n v="4529.16"/>
  </r>
  <r>
    <x v="86"/>
    <s v="S24_2841"/>
    <n v="22"/>
    <n v="60.29"/>
    <n v="2"/>
    <n v="1326.3799999999999"/>
  </r>
  <r>
    <x v="86"/>
    <s v="S24_3420"/>
    <n v="21"/>
    <n v="59.83"/>
    <n v="3"/>
    <n v="1256.43"/>
  </r>
  <r>
    <x v="86"/>
    <s v="S24_3816"/>
    <n v="36"/>
    <n v="68.77"/>
    <n v="8"/>
    <n v="2475.7199999999998"/>
  </r>
  <r>
    <x v="86"/>
    <s v="S700_2047"/>
    <n v="24"/>
    <n v="80.56"/>
    <n v="5"/>
    <n v="1933.44"/>
  </r>
  <r>
    <x v="86"/>
    <s v="S72_1253"/>
    <n v="28"/>
    <n v="42.71"/>
    <n v="4"/>
    <n v="1195.8800000000001"/>
  </r>
  <r>
    <x v="87"/>
    <s v="S18_2581"/>
    <n v="45"/>
    <n v="70.12"/>
    <n v="1"/>
    <n v="3155.4"/>
  </r>
  <r>
    <x v="87"/>
    <s v="S24_1785"/>
    <n v="46"/>
    <n v="96.29"/>
    <n v="3"/>
    <n v="4429.34"/>
  </r>
  <r>
    <x v="87"/>
    <s v="S24_3949"/>
    <n v="43"/>
    <n v="55.96"/>
    <n v="10"/>
    <n v="2406.2800000000002"/>
  </r>
  <r>
    <x v="87"/>
    <s v="S24_4278"/>
    <n v="33"/>
    <n v="64.48"/>
    <n v="2"/>
    <n v="2127.84"/>
  </r>
  <r>
    <x v="87"/>
    <s v="S32_4289"/>
    <n v="31"/>
    <n v="61.22"/>
    <n v="4"/>
    <n v="1897.82"/>
  </r>
  <r>
    <x v="87"/>
    <s v="S50_1341"/>
    <n v="41"/>
    <n v="39.71"/>
    <n v="5"/>
    <n v="1628.1100000000001"/>
  </r>
  <r>
    <x v="87"/>
    <s v="S700_1691"/>
    <n v="34"/>
    <n v="84.95"/>
    <n v="6"/>
    <n v="2888.3"/>
  </r>
  <r>
    <x v="87"/>
    <s v="S700_2466"/>
    <n v="44"/>
    <n v="95.73"/>
    <n v="8"/>
    <n v="4212.12"/>
  </r>
  <r>
    <x v="87"/>
    <s v="S700_3167"/>
    <n v="34"/>
    <n v="72"/>
    <n v="7"/>
    <n v="2448"/>
  </r>
  <r>
    <x v="87"/>
    <s v="S700_4002"/>
    <n v="44"/>
    <n v="70.33"/>
    <n v="9"/>
    <n v="3094.52"/>
  </r>
  <r>
    <x v="88"/>
    <s v="S10_1678"/>
    <n v="48"/>
    <n v="95.7"/>
    <n v="1"/>
    <n v="4593.6000000000004"/>
  </r>
  <r>
    <x v="88"/>
    <s v="S10_2016"/>
    <n v="38"/>
    <n v="111.8"/>
    <n v="4"/>
    <n v="4248.3999999999996"/>
  </r>
  <r>
    <x v="88"/>
    <s v="S10_4698"/>
    <n v="45"/>
    <n v="182.04"/>
    <n v="3"/>
    <n v="8191.7999999999993"/>
  </r>
  <r>
    <x v="88"/>
    <s v="S18_2625"/>
    <n v="32"/>
    <n v="52.09"/>
    <n v="5"/>
    <n v="1666.88"/>
  </r>
  <r>
    <x v="88"/>
    <s v="S24_1578"/>
    <n v="25"/>
    <n v="95.8"/>
    <n v="2"/>
    <n v="2395"/>
  </r>
  <r>
    <x v="88"/>
    <s v="S24_2000"/>
    <n v="40"/>
    <n v="61.7"/>
    <n v="6"/>
    <n v="2468"/>
  </r>
  <r>
    <x v="88"/>
    <s v="S32_1374"/>
    <n v="44"/>
    <n v="81.91"/>
    <n v="7"/>
    <n v="3604.04"/>
  </r>
  <r>
    <x v="88"/>
    <s v="S700_2834"/>
    <n v="29"/>
    <n v="96.11"/>
    <n v="8"/>
    <n v="2787.19"/>
  </r>
  <r>
    <x v="89"/>
    <s v="S12_2823"/>
    <n v="28"/>
    <n v="138.57"/>
    <n v="1"/>
    <n v="3879.96"/>
  </r>
  <r>
    <x v="90"/>
    <s v="S24_2360"/>
    <n v="42"/>
    <n v="58.87"/>
    <n v="3"/>
    <n v="2472.54"/>
  </r>
  <r>
    <x v="90"/>
    <s v="S32_2206"/>
    <n v="46"/>
    <n v="38.619999999999997"/>
    <n v="1"/>
    <n v="1776.52"/>
  </r>
  <r>
    <x v="90"/>
    <s v="S32_4485"/>
    <n v="42"/>
    <n v="89.8"/>
    <n v="4"/>
    <n v="3771.6"/>
  </r>
  <r>
    <x v="90"/>
    <s v="S50_4713"/>
    <n v="40"/>
    <n v="67.53"/>
    <n v="2"/>
    <n v="2701.2"/>
  </r>
  <r>
    <x v="91"/>
    <s v="S12_1099"/>
    <n v="21"/>
    <n v="155.66"/>
    <n v="3"/>
    <n v="3268.86"/>
  </r>
  <r>
    <x v="91"/>
    <s v="S12_3380"/>
    <n v="40"/>
    <n v="104.52"/>
    <n v="1"/>
    <n v="4180.8"/>
  </r>
  <r>
    <x v="91"/>
    <s v="S12_3990"/>
    <n v="30"/>
    <n v="70.22"/>
    <n v="4"/>
    <n v="2106.6"/>
  </r>
  <r>
    <x v="91"/>
    <s v="S18_3278"/>
    <n v="36"/>
    <n v="75.59"/>
    <n v="6"/>
    <n v="2721.2400000000002"/>
  </r>
  <r>
    <x v="91"/>
    <s v="S18_3482"/>
    <n v="23"/>
    <n v="119.06"/>
    <n v="5"/>
    <n v="2738.38"/>
  </r>
  <r>
    <x v="91"/>
    <s v="S18_3782"/>
    <n v="43"/>
    <n v="60.93"/>
    <n v="9"/>
    <n v="2619.9899999999998"/>
  </r>
  <r>
    <x v="91"/>
    <s v="S18_4721"/>
    <n v="32"/>
    <n v="136.9"/>
    <n v="8"/>
    <n v="4380.8"/>
  </r>
  <r>
    <x v="91"/>
    <s v="S24_3371"/>
    <n v="48"/>
    <n v="53.27"/>
    <n v="2"/>
    <n v="2556.96"/>
  </r>
  <r>
    <x v="91"/>
    <s v="S24_4620"/>
    <n v="44"/>
    <n v="77.61"/>
    <n v="7"/>
    <n v="3414.84"/>
  </r>
  <r>
    <x v="92"/>
    <s v="S12_4675"/>
    <n v="27"/>
    <n v="99.04"/>
    <n v="16"/>
    <n v="2674.0800000000004"/>
  </r>
  <r>
    <x v="92"/>
    <s v="S18_1129"/>
    <n v="22"/>
    <n v="140.12"/>
    <n v="11"/>
    <n v="3082.6400000000003"/>
  </r>
  <r>
    <x v="92"/>
    <s v="S18_1589"/>
    <n v="29"/>
    <n v="100.8"/>
    <n v="7"/>
    <n v="2923.2"/>
  </r>
  <r>
    <x v="92"/>
    <s v="S18_1889"/>
    <n v="45"/>
    <n v="70.84"/>
    <n v="15"/>
    <n v="3187.8"/>
  </r>
  <r>
    <x v="92"/>
    <s v="S18_1984"/>
    <n v="47"/>
    <n v="128.03"/>
    <n v="10"/>
    <n v="6017.41"/>
  </r>
  <r>
    <x v="92"/>
    <s v="S18_2870"/>
    <n v="38"/>
    <n v="110.88"/>
    <n v="8"/>
    <n v="4213.4399999999996"/>
  </r>
  <r>
    <x v="92"/>
    <s v="S18_3232"/>
    <n v="26"/>
    <n v="137.16999999999999"/>
    <n v="12"/>
    <n v="3566.4199999999996"/>
  </r>
  <r>
    <x v="92"/>
    <s v="S18_3685"/>
    <n v="45"/>
    <n v="125.74"/>
    <n v="9"/>
    <n v="5658.3"/>
  </r>
  <r>
    <x v="92"/>
    <s v="S24_1046"/>
    <n v="37"/>
    <n v="72.02"/>
    <n v="4"/>
    <n v="2664.74"/>
  </r>
  <r>
    <x v="92"/>
    <s v="S24_1628"/>
    <n v="47"/>
    <n v="49.3"/>
    <n v="6"/>
    <n v="2317.1"/>
  </r>
  <r>
    <x v="92"/>
    <s v="S24_2766"/>
    <n v="46"/>
    <n v="86.33"/>
    <n v="2"/>
    <n v="3971.18"/>
  </r>
  <r>
    <x v="92"/>
    <s v="S24_2887"/>
    <n v="23"/>
    <n v="112.74"/>
    <n v="1"/>
    <n v="2593.02"/>
  </r>
  <r>
    <x v="92"/>
    <s v="S24_2972"/>
    <n v="30"/>
    <n v="33.229999999999997"/>
    <n v="13"/>
    <n v="996.89999999999986"/>
  </r>
  <r>
    <x v="92"/>
    <s v="S24_3191"/>
    <n v="32"/>
    <n v="69.34"/>
    <n v="3"/>
    <n v="2218.88"/>
  </r>
  <r>
    <x v="92"/>
    <s v="S24_3432"/>
    <n v="46"/>
    <n v="93.16"/>
    <n v="5"/>
    <n v="4285.3599999999997"/>
  </r>
  <r>
    <x v="92"/>
    <s v="S24_3856"/>
    <n v="45"/>
    <n v="112.34"/>
    <n v="14"/>
    <n v="5055.3"/>
  </r>
  <r>
    <x v="93"/>
    <s v="S18_1342"/>
    <n v="28"/>
    <n v="92.47"/>
    <n v="7"/>
    <n v="2589.16"/>
  </r>
  <r>
    <x v="93"/>
    <s v="S18_1367"/>
    <n v="46"/>
    <n v="46.36"/>
    <n v="6"/>
    <n v="2132.56"/>
  </r>
  <r>
    <x v="93"/>
    <s v="S18_1749"/>
    <n v="21"/>
    <n v="153"/>
    <n v="14"/>
    <n v="3213"/>
  </r>
  <r>
    <x v="93"/>
    <s v="S18_2248"/>
    <n v="42"/>
    <n v="60.54"/>
    <n v="13"/>
    <n v="2542.6799999999998"/>
  </r>
  <r>
    <x v="93"/>
    <s v="S18_2325"/>
    <n v="44"/>
    <n v="115.69"/>
    <n v="11"/>
    <n v="5090.3599999999997"/>
  </r>
  <r>
    <x v="93"/>
    <s v="S18_2795"/>
    <n v="22"/>
    <n v="143.44"/>
    <n v="8"/>
    <n v="3155.68"/>
  </r>
  <r>
    <x v="93"/>
    <s v="S18_2949"/>
    <n v="28"/>
    <n v="87.13"/>
    <n v="1"/>
    <n v="2439.64"/>
  </r>
  <r>
    <x v="93"/>
    <s v="S18_2957"/>
    <n v="24"/>
    <n v="53.09"/>
    <n v="3"/>
    <n v="1274.1600000000001"/>
  </r>
  <r>
    <x v="93"/>
    <s v="S18_3136"/>
    <n v="23"/>
    <n v="97.39"/>
    <n v="2"/>
    <n v="2239.9699999999998"/>
  </r>
  <r>
    <x v="93"/>
    <s v="S18_3320"/>
    <n v="32"/>
    <n v="79.37"/>
    <n v="5"/>
    <n v="2539.84"/>
  </r>
  <r>
    <x v="93"/>
    <s v="S18_4409"/>
    <n v="24"/>
    <n v="92.03"/>
    <n v="15"/>
    <n v="2208.7200000000003"/>
  </r>
  <r>
    <x v="93"/>
    <s v="S18_4933"/>
    <n v="25"/>
    <n v="66.28"/>
    <n v="16"/>
    <n v="1657"/>
  </r>
  <r>
    <x v="93"/>
    <s v="S24_1937"/>
    <n v="26"/>
    <n v="32.19"/>
    <n v="10"/>
    <n v="836.93999999999994"/>
  </r>
  <r>
    <x v="93"/>
    <s v="S24_2022"/>
    <n v="20"/>
    <n v="44.8"/>
    <n v="9"/>
    <n v="896"/>
  </r>
  <r>
    <x v="93"/>
    <s v="S24_3969"/>
    <n v="22"/>
    <n v="38.159999999999997"/>
    <n v="12"/>
    <n v="839.52"/>
  </r>
  <r>
    <x v="93"/>
    <s v="S24_4258"/>
    <n v="20"/>
    <n v="92.52"/>
    <n v="4"/>
    <n v="1850.3999999999999"/>
  </r>
  <r>
    <x v="94"/>
    <s v="S10_1949"/>
    <n v="42"/>
    <n v="203.59"/>
    <n v="11"/>
    <n v="8550.7800000000007"/>
  </r>
  <r>
    <x v="94"/>
    <s v="S10_4962"/>
    <n v="26"/>
    <n v="134.44"/>
    <n v="4"/>
    <n v="3495.44"/>
  </r>
  <r>
    <x v="94"/>
    <s v="S12_1666"/>
    <n v="38"/>
    <n v="124.37"/>
    <n v="8"/>
    <n v="4726.0600000000004"/>
  </r>
  <r>
    <x v="94"/>
    <s v="S18_1097"/>
    <n v="21"/>
    <n v="103.84"/>
    <n v="10"/>
    <n v="2180.64"/>
  </r>
  <r>
    <x v="94"/>
    <s v="S18_2432"/>
    <n v="45"/>
    <n v="51.05"/>
    <n v="2"/>
    <n v="2297.25"/>
  </r>
  <r>
    <x v="94"/>
    <s v="S18_4600"/>
    <n v="32"/>
    <n v="113.82"/>
    <n v="5"/>
    <n v="3642.24"/>
  </r>
  <r>
    <x v="94"/>
    <s v="S18_4668"/>
    <n v="41"/>
    <n v="47.79"/>
    <n v="9"/>
    <n v="1959.3899999999999"/>
  </r>
  <r>
    <x v="94"/>
    <s v="S24_2300"/>
    <n v="49"/>
    <n v="112.46"/>
    <n v="1"/>
    <n v="5510.54"/>
  </r>
  <r>
    <x v="94"/>
    <s v="S32_1268"/>
    <n v="37"/>
    <n v="77.05"/>
    <n v="3"/>
    <n v="2850.85"/>
  </r>
  <r>
    <x v="94"/>
    <s v="S32_3522"/>
    <n v="39"/>
    <n v="61.41"/>
    <n v="7"/>
    <n v="2394.9899999999998"/>
  </r>
  <r>
    <x v="94"/>
    <s v="S700_2824"/>
    <n v="26"/>
    <n v="80.92"/>
    <n v="6"/>
    <n v="2103.92"/>
  </r>
  <r>
    <x v="95"/>
    <s v="S12_4473"/>
    <n v="49"/>
    <n v="118.5"/>
    <n v="6"/>
    <n v="5806.5"/>
  </r>
  <r>
    <x v="95"/>
    <s v="S18_2238"/>
    <n v="27"/>
    <n v="139.16999999999999"/>
    <n v="5"/>
    <n v="3757.5899999999997"/>
  </r>
  <r>
    <x v="95"/>
    <s v="S18_2319"/>
    <n v="35"/>
    <n v="112.91"/>
    <n v="9"/>
    <n v="3951.85"/>
  </r>
  <r>
    <x v="95"/>
    <s v="S18_3232"/>
    <n v="50"/>
    <n v="150.71"/>
    <n v="10"/>
    <n v="7535.5"/>
  </r>
  <r>
    <x v="95"/>
    <s v="S24_1444"/>
    <n v="44"/>
    <n v="54.33"/>
    <n v="3"/>
    <n v="2390.52"/>
  </r>
  <r>
    <x v="95"/>
    <s v="S24_2840"/>
    <n v="32"/>
    <n v="31.82"/>
    <n v="7"/>
    <n v="1018.24"/>
  </r>
  <r>
    <x v="95"/>
    <s v="S24_4048"/>
    <n v="34"/>
    <n v="95.81"/>
    <n v="2"/>
    <n v="3257.54"/>
  </r>
  <r>
    <x v="95"/>
    <s v="S32_2509"/>
    <n v="32"/>
    <n v="51.95"/>
    <n v="8"/>
    <n v="1662.4"/>
  </r>
  <r>
    <x v="95"/>
    <s v="S32_3207"/>
    <n v="33"/>
    <n v="59.03"/>
    <n v="1"/>
    <n v="1947.99"/>
  </r>
  <r>
    <x v="95"/>
    <s v="S50_1392"/>
    <n v="49"/>
    <n v="97.23"/>
    <n v="4"/>
    <n v="4764.2700000000004"/>
  </r>
  <r>
    <x v="96"/>
    <s v="S12_1108"/>
    <n v="47"/>
    <n v="203.64"/>
    <n v="5"/>
    <n v="9571.08"/>
  </r>
  <r>
    <x v="96"/>
    <s v="S12_3148"/>
    <n v="24"/>
    <n v="151.08000000000001"/>
    <n v="6"/>
    <n v="3625.92"/>
  </r>
  <r>
    <x v="96"/>
    <s v="S12_3891"/>
    <n v="38"/>
    <n v="147.07"/>
    <n v="4"/>
    <n v="5588.66"/>
  </r>
  <r>
    <x v="96"/>
    <s v="S18_3140"/>
    <n v="49"/>
    <n v="127.03"/>
    <n v="1"/>
    <n v="6224.47"/>
  </r>
  <r>
    <x v="96"/>
    <s v="S18_3259"/>
    <n v="35"/>
    <n v="81.680000000000007"/>
    <n v="3"/>
    <n v="2858.8"/>
  </r>
  <r>
    <x v="96"/>
    <s v="S18_4027"/>
    <n v="27"/>
    <n v="126.39"/>
    <n v="8"/>
    <n v="3412.53"/>
  </r>
  <r>
    <x v="96"/>
    <s v="S50_1514"/>
    <n v="46"/>
    <n v="56.82"/>
    <n v="7"/>
    <n v="2613.7199999999998"/>
  </r>
  <r>
    <x v="96"/>
    <s v="S700_1938"/>
    <n v="50"/>
    <n v="84.88"/>
    <n v="2"/>
    <n v="4244"/>
  </r>
  <r>
    <x v="97"/>
    <s v="S10_4757"/>
    <n v="45"/>
    <n v="118.32"/>
    <n v="6"/>
    <n v="5324.4"/>
  </r>
  <r>
    <x v="97"/>
    <s v="S18_3029"/>
    <n v="46"/>
    <n v="83.44"/>
    <n v="4"/>
    <n v="3838.24"/>
  </r>
  <r>
    <x v="97"/>
    <s v="S18_3856"/>
    <n v="22"/>
    <n v="85.75"/>
    <n v="3"/>
    <n v="1886.5"/>
  </r>
  <r>
    <x v="97"/>
    <s v="S18_4522"/>
    <n v="50"/>
    <n v="78.989999999999995"/>
    <n v="14"/>
    <n v="3949.4999999999995"/>
  </r>
  <r>
    <x v="97"/>
    <s v="S24_2011"/>
    <n v="41"/>
    <n v="109.37"/>
    <n v="13"/>
    <n v="4484.17"/>
  </r>
  <r>
    <x v="97"/>
    <s v="S24_3151"/>
    <n v="47"/>
    <n v="83.2"/>
    <n v="8"/>
    <n v="3910.4"/>
  </r>
  <r>
    <x v="97"/>
    <s v="S24_3816"/>
    <n v="22"/>
    <n v="67.930000000000007"/>
    <n v="5"/>
    <n v="1494.46"/>
  </r>
  <r>
    <x v="97"/>
    <s v="S700_1138"/>
    <n v="23"/>
    <n v="60"/>
    <n v="9"/>
    <n v="1380"/>
  </r>
  <r>
    <x v="97"/>
    <s v="S700_2047"/>
    <n v="24"/>
    <n v="78.75"/>
    <n v="2"/>
    <n v="1890"/>
  </r>
  <r>
    <x v="97"/>
    <s v="S700_2610"/>
    <n v="50"/>
    <n v="66.5"/>
    <n v="7"/>
    <n v="3325"/>
  </r>
  <r>
    <x v="97"/>
    <s v="S700_3505"/>
    <n v="27"/>
    <n v="100.17"/>
    <n v="10"/>
    <n v="2704.59"/>
  </r>
  <r>
    <x v="97"/>
    <s v="S700_3962"/>
    <n v="35"/>
    <n v="88.39"/>
    <n v="11"/>
    <n v="3093.65"/>
  </r>
  <r>
    <x v="97"/>
    <s v="S72_1253"/>
    <n v="29"/>
    <n v="39.729999999999997"/>
    <n v="1"/>
    <n v="1152.1699999999998"/>
  </r>
  <r>
    <x v="97"/>
    <s v="S72_3212"/>
    <n v="42"/>
    <n v="48.59"/>
    <n v="12"/>
    <n v="2040.7800000000002"/>
  </r>
  <r>
    <x v="98"/>
    <s v="S18_1662"/>
    <n v="42"/>
    <n v="149.81"/>
    <n v="4"/>
    <n v="6292.02"/>
  </r>
  <r>
    <x v="98"/>
    <s v="S24_2841"/>
    <n v="48"/>
    <n v="60.97"/>
    <n v="5"/>
    <n v="2926.56"/>
  </r>
  <r>
    <x v="98"/>
    <s v="S24_3420"/>
    <n v="27"/>
    <n v="61.81"/>
    <n v="6"/>
    <n v="1668.8700000000001"/>
  </r>
  <r>
    <x v="98"/>
    <s v="S24_3949"/>
    <n v="43"/>
    <n v="65.510000000000005"/>
    <n v="3"/>
    <n v="2816.9300000000003"/>
  </r>
  <r>
    <x v="98"/>
    <s v="S700_2466"/>
    <n v="42"/>
    <n v="94.73"/>
    <n v="1"/>
    <n v="3978.6600000000003"/>
  </r>
  <r>
    <x v="98"/>
    <s v="S700_4002"/>
    <n v="40"/>
    <n v="74.03"/>
    <n v="2"/>
    <n v="2961.2"/>
  </r>
  <r>
    <x v="99"/>
    <s v="S50_1341"/>
    <n v="29"/>
    <n v="37.97"/>
    <n v="1"/>
    <n v="1101.1299999999999"/>
  </r>
  <r>
    <x v="99"/>
    <s v="S700_1691"/>
    <n v="48"/>
    <n v="81.290000000000006"/>
    <n v="2"/>
    <n v="3901.92"/>
  </r>
  <r>
    <x v="99"/>
    <s v="S700_3167"/>
    <n v="38"/>
    <n v="70.400000000000006"/>
    <n v="3"/>
    <n v="2675.2000000000003"/>
  </r>
  <r>
    <x v="100"/>
    <s v="S18_2581"/>
    <n v="28"/>
    <n v="74.34"/>
    <n v="3"/>
    <n v="2081.52"/>
  </r>
  <r>
    <x v="100"/>
    <s v="S24_1785"/>
    <n v="33"/>
    <n v="99.57"/>
    <n v="5"/>
    <n v="3285.81"/>
  </r>
  <r>
    <x v="100"/>
    <s v="S24_4278"/>
    <n v="39"/>
    <n v="70.28"/>
    <n v="4"/>
    <n v="2740.92"/>
  </r>
  <r>
    <x v="100"/>
    <s v="S32_1374"/>
    <n v="35"/>
    <n v="80.91"/>
    <n v="1"/>
    <n v="2831.85"/>
  </r>
  <r>
    <x v="100"/>
    <s v="S32_4289"/>
    <n v="27"/>
    <n v="65.349999999999994"/>
    <n v="6"/>
    <n v="1764.4499999999998"/>
  </r>
  <r>
    <x v="100"/>
    <s v="S700_2834"/>
    <n v="39"/>
    <n v="115.09"/>
    <n v="2"/>
    <n v="4488.51"/>
  </r>
  <r>
    <x v="101"/>
    <s v="S10_1678"/>
    <n v="22"/>
    <n v="82.3"/>
    <n v="2"/>
    <n v="1810.6"/>
  </r>
  <r>
    <x v="101"/>
    <s v="S10_2016"/>
    <n v="24"/>
    <n v="116.56"/>
    <n v="5"/>
    <n v="2797.44"/>
  </r>
  <r>
    <x v="101"/>
    <s v="S10_4698"/>
    <n v="49"/>
    <n v="191.72"/>
    <n v="4"/>
    <n v="9394.2800000000007"/>
  </r>
  <r>
    <x v="101"/>
    <s v="S12_2823"/>
    <n v="25"/>
    <n v="126.52"/>
    <n v="1"/>
    <n v="3163"/>
  </r>
  <r>
    <x v="101"/>
    <s v="S18_2625"/>
    <n v="30"/>
    <n v="48.46"/>
    <n v="6"/>
    <n v="1453.8"/>
  </r>
  <r>
    <x v="101"/>
    <s v="S24_1578"/>
    <n v="39"/>
    <n v="93.54"/>
    <n v="3"/>
    <n v="3648.0600000000004"/>
  </r>
  <r>
    <x v="101"/>
    <s v="S24_2000"/>
    <n v="25"/>
    <n v="66.27"/>
    <n v="7"/>
    <n v="1656.75"/>
  </r>
  <r>
    <x v="102"/>
    <s v="S18_3782"/>
    <n v="30"/>
    <n v="55.33"/>
    <n v="3"/>
    <n v="1659.8999999999999"/>
  </r>
  <r>
    <x v="102"/>
    <s v="S18_4721"/>
    <n v="43"/>
    <n v="124.99"/>
    <n v="2"/>
    <n v="5374.57"/>
  </r>
  <r>
    <x v="102"/>
    <s v="S24_2360"/>
    <n v="50"/>
    <n v="56.1"/>
    <n v="6"/>
    <n v="2805"/>
  </r>
  <r>
    <x v="102"/>
    <s v="S24_4620"/>
    <n v="50"/>
    <n v="75.180000000000007"/>
    <n v="1"/>
    <n v="3759.0000000000005"/>
  </r>
  <r>
    <x v="102"/>
    <s v="S32_2206"/>
    <n v="27"/>
    <n v="33.39"/>
    <n v="4"/>
    <n v="901.53"/>
  </r>
  <r>
    <x v="102"/>
    <s v="S32_4485"/>
    <n v="31"/>
    <n v="81.64"/>
    <n v="7"/>
    <n v="2530.84"/>
  </r>
  <r>
    <x v="102"/>
    <s v="S50_4713"/>
    <n v="40"/>
    <n v="79.73"/>
    <n v="5"/>
    <n v="3189.2000000000003"/>
  </r>
  <r>
    <x v="103"/>
    <s v="S12_1099"/>
    <n v="20"/>
    <n v="161.49"/>
    <n v="8"/>
    <n v="3229.8"/>
  </r>
  <r>
    <x v="103"/>
    <s v="S12_3380"/>
    <n v="20"/>
    <n v="111.57"/>
    <n v="6"/>
    <n v="2231.3999999999996"/>
  </r>
  <r>
    <x v="103"/>
    <s v="S12_3990"/>
    <n v="44"/>
    <n v="63.84"/>
    <n v="9"/>
    <n v="2808.96"/>
  </r>
  <r>
    <x v="103"/>
    <s v="S12_4675"/>
    <n v="47"/>
    <n v="115.16"/>
    <n v="5"/>
    <n v="5412.5199999999995"/>
  </r>
  <r>
    <x v="103"/>
    <s v="S18_1889"/>
    <n v="45"/>
    <n v="73.150000000000006"/>
    <n v="4"/>
    <n v="3291.7500000000005"/>
  </r>
  <r>
    <x v="103"/>
    <s v="S18_3232"/>
    <n v="48"/>
    <n v="157.49"/>
    <n v="1"/>
    <n v="7559.52"/>
  </r>
  <r>
    <x v="103"/>
    <s v="S18_3278"/>
    <n v="33"/>
    <n v="66.739999999999995"/>
    <n v="11"/>
    <n v="2202.4199999999996"/>
  </r>
  <r>
    <x v="103"/>
    <s v="S18_3482"/>
    <n v="32"/>
    <n v="127.88"/>
    <n v="10"/>
    <n v="4092.16"/>
  </r>
  <r>
    <x v="103"/>
    <s v="S24_2972"/>
    <n v="21"/>
    <n v="33.229999999999997"/>
    <n v="2"/>
    <n v="697.82999999999993"/>
  </r>
  <r>
    <x v="103"/>
    <s v="S24_3371"/>
    <n v="34"/>
    <n v="56.94"/>
    <n v="7"/>
    <n v="1935.96"/>
  </r>
  <r>
    <x v="103"/>
    <s v="S24_3856"/>
    <n v="47"/>
    <n v="140.43"/>
    <n v="3"/>
    <n v="6600.21"/>
  </r>
  <r>
    <x v="104"/>
    <s v="S18_1129"/>
    <n v="42"/>
    <n v="114.65"/>
    <n v="17"/>
    <n v="4815.3"/>
  </r>
  <r>
    <x v="104"/>
    <s v="S18_1589"/>
    <n v="40"/>
    <n v="113.24"/>
    <n v="13"/>
    <n v="4529.5999999999995"/>
  </r>
  <r>
    <x v="104"/>
    <s v="S18_1749"/>
    <n v="33"/>
    <n v="153"/>
    <n v="4"/>
    <n v="5049"/>
  </r>
  <r>
    <x v="104"/>
    <s v="S18_1984"/>
    <n v="38"/>
    <n v="133.72"/>
    <n v="16"/>
    <n v="5081.3599999999997"/>
  </r>
  <r>
    <x v="104"/>
    <s v="S18_2248"/>
    <n v="23"/>
    <n v="59.33"/>
    <n v="3"/>
    <n v="1364.59"/>
  </r>
  <r>
    <x v="104"/>
    <s v="S18_2325"/>
    <n v="26"/>
    <n v="119.5"/>
    <n v="1"/>
    <n v="3107"/>
  </r>
  <r>
    <x v="104"/>
    <s v="S18_2870"/>
    <n v="27"/>
    <n v="106.92"/>
    <n v="14"/>
    <n v="2886.84"/>
  </r>
  <r>
    <x v="104"/>
    <s v="S18_3685"/>
    <n v="35"/>
    <n v="132.80000000000001"/>
    <n v="15"/>
    <n v="4648"/>
  </r>
  <r>
    <x v="104"/>
    <s v="S18_4409"/>
    <n v="29"/>
    <n v="83.75"/>
    <n v="5"/>
    <n v="2428.75"/>
  </r>
  <r>
    <x v="104"/>
    <s v="S18_4933"/>
    <n v="45"/>
    <n v="69.84"/>
    <n v="6"/>
    <n v="3142.8"/>
  </r>
  <r>
    <x v="104"/>
    <s v="S24_1046"/>
    <n v="20"/>
    <n v="69.819999999999993"/>
    <n v="10"/>
    <n v="1396.3999999999999"/>
  </r>
  <r>
    <x v="104"/>
    <s v="S24_1628"/>
    <n v="45"/>
    <n v="46.79"/>
    <n v="12"/>
    <n v="2105.5500000000002"/>
  </r>
  <r>
    <x v="104"/>
    <s v="S24_2766"/>
    <n v="47"/>
    <n v="79.06"/>
    <n v="8"/>
    <n v="3715.82"/>
  </r>
  <r>
    <x v="104"/>
    <s v="S24_2887"/>
    <n v="42"/>
    <n v="112.74"/>
    <n v="7"/>
    <n v="4735.08"/>
  </r>
  <r>
    <x v="104"/>
    <s v="S24_3191"/>
    <n v="40"/>
    <n v="84.75"/>
    <n v="9"/>
    <n v="3390"/>
  </r>
  <r>
    <x v="104"/>
    <s v="S24_3432"/>
    <n v="48"/>
    <n v="104.94"/>
    <n v="11"/>
    <n v="5037.12"/>
  </r>
  <r>
    <x v="104"/>
    <s v="S24_3969"/>
    <n v="39"/>
    <n v="34.880000000000003"/>
    <n v="2"/>
    <n v="1360.3200000000002"/>
  </r>
  <r>
    <x v="105"/>
    <s v="S18_1342"/>
    <n v="36"/>
    <n v="98.63"/>
    <n v="2"/>
    <n v="3550.68"/>
  </r>
  <r>
    <x v="105"/>
    <s v="S18_1367"/>
    <n v="48"/>
    <n v="45.82"/>
    <n v="1"/>
    <n v="2199.36"/>
  </r>
  <r>
    <x v="105"/>
    <s v="S18_2795"/>
    <n v="40"/>
    <n v="138.38"/>
    <n v="3"/>
    <n v="5535.2"/>
  </r>
  <r>
    <x v="105"/>
    <s v="S24_1937"/>
    <n v="32"/>
    <n v="27.88"/>
    <n v="5"/>
    <n v="892.16"/>
  </r>
  <r>
    <x v="105"/>
    <s v="S24_2022"/>
    <n v="24"/>
    <n v="36.74"/>
    <n v="4"/>
    <n v="881.7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6">
  <r>
    <n v="10100"/>
    <d v="2003-01-06T00:00:00"/>
    <d v="2003-01-13T00:00:00"/>
    <d v="2003-01-10T00:00:00"/>
    <s v="Shipped"/>
    <s v="NULL"/>
    <x v="0"/>
    <n v="10223.829999999998"/>
    <n v="151"/>
  </r>
  <r>
    <n v="10101"/>
    <d v="2003-01-09T00:00:00"/>
    <d v="2003-01-18T00:00:00"/>
    <d v="2003-01-11T00:00:00"/>
    <s v="Shipped"/>
    <s v="Check on availability."/>
    <x v="1"/>
    <n v="10549.01"/>
    <n v="142"/>
  </r>
  <r>
    <n v="10102"/>
    <d v="2003-01-10T00:00:00"/>
    <d v="2003-01-18T00:00:00"/>
    <d v="2003-01-14T00:00:00"/>
    <s v="Shipped"/>
    <s v="NULL"/>
    <x v="2"/>
    <n v="5494.78"/>
    <n v="80"/>
  </r>
  <r>
    <n v="10103"/>
    <d v="2003-01-29T00:00:00"/>
    <d v="2003-02-07T00:00:00"/>
    <d v="2003-02-02T00:00:00"/>
    <s v="Shipped"/>
    <s v="NULL"/>
    <x v="3"/>
    <n v="50218.950000000004"/>
    <n v="541"/>
  </r>
  <r>
    <n v="10104"/>
    <d v="2003-01-31T00:00:00"/>
    <d v="2003-02-09T00:00:00"/>
    <d v="2003-02-01T00:00:00"/>
    <s v="Shipped"/>
    <s v="NULL"/>
    <x v="4"/>
    <n v="40206.199999999997"/>
    <n v="443"/>
  </r>
  <r>
    <n v="10105"/>
    <d v="2003-02-11T00:00:00"/>
    <d v="2003-02-21T00:00:00"/>
    <d v="2003-02-12T00:00:00"/>
    <s v="Shipped"/>
    <s v="NULL"/>
    <x v="5"/>
    <n v="53959.21"/>
    <n v="545"/>
  </r>
  <r>
    <n v="10106"/>
    <d v="2003-02-17T00:00:00"/>
    <d v="2003-02-24T00:00:00"/>
    <d v="2003-02-21T00:00:00"/>
    <s v="Shipped"/>
    <s v="NULL"/>
    <x v="6"/>
    <n v="52151.810000000005"/>
    <n v="675"/>
  </r>
  <r>
    <n v="10107"/>
    <d v="2003-02-24T00:00:00"/>
    <d v="2003-03-03T00:00:00"/>
    <d v="2003-02-26T00:00:00"/>
    <s v="Shipped"/>
    <s v="Difficult to negotiate with customer. We need more marketing materials"/>
    <x v="7"/>
    <n v="22292.620000000003"/>
    <n v="229"/>
  </r>
  <r>
    <n v="10108"/>
    <d v="2003-03-03T00:00:00"/>
    <d v="2003-03-12T00:00:00"/>
    <d v="2003-03-08T00:00:00"/>
    <s v="Shipped"/>
    <s v="NULL"/>
    <x v="8"/>
    <n v="51001.219999999994"/>
    <n v="561"/>
  </r>
  <r>
    <n v="10109"/>
    <d v="2003-03-10T00:00:00"/>
    <d v="2003-03-19T00:00:00"/>
    <d v="2003-03-11T00:00:00"/>
    <s v="Shipped"/>
    <s v="Customer requested that FedEx Ground is used for this shipping"/>
    <x v="9"/>
    <n v="25833.14"/>
    <n v="212"/>
  </r>
  <r>
    <n v="10110"/>
    <d v="2003-03-18T00:00:00"/>
    <d v="2003-03-24T00:00:00"/>
    <d v="2003-03-20T00:00:00"/>
    <s v="Shipped"/>
    <s v="NULL"/>
    <x v="10"/>
    <n v="48425.69"/>
    <n v="570"/>
  </r>
  <r>
    <n v="10111"/>
    <d v="2003-03-25T00:00:00"/>
    <d v="2003-03-31T00:00:00"/>
    <d v="2003-03-30T00:00:00"/>
    <s v="Shipped"/>
    <s v="NULL"/>
    <x v="11"/>
    <n v="16537.850000000002"/>
    <n v="217"/>
  </r>
  <r>
    <n v="10112"/>
    <d v="2003-03-24T00:00:00"/>
    <d v="2003-04-03T00:00:00"/>
    <d v="2003-03-29T00:00:00"/>
    <s v="Shipped"/>
    <s v="Customer requested that ad materials (such as posters, pamphlets) be included in the shippment"/>
    <x v="12"/>
    <n v="7674.9400000000005"/>
    <n v="52"/>
  </r>
  <r>
    <n v="10113"/>
    <d v="2003-03-26T00:00:00"/>
    <d v="2003-04-02T00:00:00"/>
    <d v="2003-03-27T00:00:00"/>
    <s v="Shipped"/>
    <s v="NULL"/>
    <x v="13"/>
    <n v="11044.300000000001"/>
    <n v="143"/>
  </r>
  <r>
    <n v="10114"/>
    <d v="2003-04-01T00:00:00"/>
    <d v="2003-04-07T00:00:00"/>
    <d v="2003-04-02T00:00:00"/>
    <s v="Shipped"/>
    <s v="NULL"/>
    <x v="14"/>
    <n v="33383.140000000007"/>
    <n v="351"/>
  </r>
  <r>
    <n v="10115"/>
    <d v="2003-04-04T00:00:00"/>
    <d v="2003-04-12T00:00:00"/>
    <d v="2003-04-07T00:00:00"/>
    <s v="Shipped"/>
    <s v="NULL"/>
    <x v="15"/>
    <n v="21665.980000000003"/>
    <n v="210"/>
  </r>
  <r>
    <n v="10116"/>
    <d v="2003-04-11T00:00:00"/>
    <d v="2003-04-19T00:00:00"/>
    <d v="2003-04-13T00:00:00"/>
    <s v="Shipped"/>
    <s v="NULL"/>
    <x v="16"/>
    <n v="1627.56"/>
    <n v="27"/>
  </r>
  <r>
    <n v="10117"/>
    <d v="2003-04-16T00:00:00"/>
    <d v="2003-04-24T00:00:00"/>
    <d v="2003-04-17T00:00:00"/>
    <s v="Shipped"/>
    <s v="NULL"/>
    <x v="17"/>
    <n v="44380.15"/>
    <n v="402"/>
  </r>
  <r>
    <n v="10118"/>
    <d v="2003-04-21T00:00:00"/>
    <d v="2003-04-29T00:00:00"/>
    <d v="2003-04-26T00:00:00"/>
    <s v="Shipped"/>
    <s v="Customer has worked with some of our vendors in the past and is aware of their MSRP"/>
    <x v="18"/>
    <n v="3101.4"/>
    <n v="36"/>
  </r>
  <r>
    <n v="10119"/>
    <d v="2003-04-28T00:00:00"/>
    <d v="2003-05-05T00:00:00"/>
    <d v="2003-05-02T00:00:00"/>
    <s v="Shipped"/>
    <s v="NULL"/>
    <x v="19"/>
    <n v="35826.33"/>
    <n v="442"/>
  </r>
  <r>
    <n v="10120"/>
    <d v="2003-04-29T00:00:00"/>
    <d v="2003-05-08T00:00:00"/>
    <d v="2003-05-01T00:00:00"/>
    <s v="Shipped"/>
    <s v="NULL"/>
    <x v="20"/>
    <n v="45864.03"/>
    <n v="525"/>
  </r>
  <r>
    <n v="10121"/>
    <d v="2003-05-07T00:00:00"/>
    <d v="2003-05-13T00:00:00"/>
    <d v="2003-05-13T00:00:00"/>
    <s v="Shipped"/>
    <s v="NULL"/>
    <x v="21"/>
    <n v="16700.47"/>
    <n v="185"/>
  </r>
  <r>
    <n v="10122"/>
    <d v="2003-05-08T00:00:00"/>
    <d v="2003-05-16T00:00:00"/>
    <d v="2003-05-13T00:00:00"/>
    <s v="Shipped"/>
    <s v="NULL"/>
    <x v="22"/>
    <n v="50824.659999999996"/>
    <n v="545"/>
  </r>
  <r>
    <n v="10123"/>
    <d v="2003-05-20T00:00:00"/>
    <d v="2003-05-29T00:00:00"/>
    <d v="2003-05-22T00:00:00"/>
    <s v="Shipped"/>
    <s v="NULL"/>
    <x v="23"/>
    <n v="14571.44"/>
    <n v="156"/>
  </r>
  <r>
    <n v="10124"/>
    <d v="2003-05-21T00:00:00"/>
    <d v="2003-05-29T00:00:00"/>
    <d v="2003-05-25T00:00:00"/>
    <s v="Shipped"/>
    <s v="Customer very concerned about the exact color of the models. There is high risk that he may dispute the order because there is a slight color mismatch"/>
    <x v="24"/>
    <n v="32641.980000000003"/>
    <n v="448"/>
  </r>
  <r>
    <n v="10125"/>
    <d v="2003-05-21T00:00:00"/>
    <d v="2003-05-27T00:00:00"/>
    <d v="2003-05-24T00:00:00"/>
    <s v="Shipped"/>
    <s v="NULL"/>
    <x v="20"/>
    <n v="7565.08"/>
    <n v="66"/>
  </r>
  <r>
    <n v="10126"/>
    <d v="2003-05-28T00:00:00"/>
    <d v="2003-06-07T00:00:00"/>
    <d v="2003-06-02T00:00:00"/>
    <s v="Shipped"/>
    <s v="NULL"/>
    <x v="25"/>
    <n v="57131.92"/>
    <n v="617"/>
  </r>
  <r>
    <n v="10127"/>
    <d v="2003-06-03T00:00:00"/>
    <d v="2003-06-09T00:00:00"/>
    <d v="2003-06-06T00:00:00"/>
    <s v="Shipped"/>
    <s v="Customer requested special shippment. The instructions were passed along to the warehouse"/>
    <x v="26"/>
    <n v="58841.35"/>
    <n v="540"/>
  </r>
  <r>
    <n v="10128"/>
    <d v="2003-06-06T00:00:00"/>
    <d v="2003-06-12T00:00:00"/>
    <d v="2003-06-11T00:00:00"/>
    <s v="Shipped"/>
    <s v="NULL"/>
    <x v="4"/>
    <n v="13884.99"/>
    <n v="157"/>
  </r>
  <r>
    <n v="10129"/>
    <d v="2003-06-12T00:00:00"/>
    <d v="2003-06-18T00:00:00"/>
    <d v="2003-06-14T00:00:00"/>
    <s v="Shipped"/>
    <s v="NULL"/>
    <x v="27"/>
    <n v="29429.14"/>
    <n v="349"/>
  </r>
  <r>
    <n v="10130"/>
    <d v="2003-06-16T00:00:00"/>
    <d v="2003-06-24T00:00:00"/>
    <d v="2003-06-21T00:00:00"/>
    <s v="Shipped"/>
    <s v="NULL"/>
    <x v="28"/>
    <n v="6036.9599999999991"/>
    <n v="73"/>
  </r>
  <r>
    <n v="10131"/>
    <d v="2003-06-16T00:00:00"/>
    <d v="2003-06-25T00:00:00"/>
    <d v="2003-06-21T00:00:00"/>
    <s v="Shipped"/>
    <s v="NULL"/>
    <x v="29"/>
    <n v="17032.29"/>
    <n v="244"/>
  </r>
  <r>
    <n v="10132"/>
    <d v="2003-06-25T00:00:00"/>
    <d v="2003-07-01T00:00:00"/>
    <d v="2003-06-28T00:00:00"/>
    <s v="Shipped"/>
    <s v="NULL"/>
    <x v="30"/>
    <n v="2880"/>
    <n v="36"/>
  </r>
  <r>
    <n v="10133"/>
    <d v="2003-06-27T00:00:00"/>
    <d v="2003-07-04T00:00:00"/>
    <d v="2003-07-03T00:00:00"/>
    <s v="Shipped"/>
    <s v="NULL"/>
    <x v="4"/>
    <n v="22366.04"/>
    <n v="286"/>
  </r>
  <r>
    <n v="10134"/>
    <d v="2003-07-01T00:00:00"/>
    <d v="2003-07-10T00:00:00"/>
    <d v="2003-07-05T00:00:00"/>
    <s v="Shipped"/>
    <s v="NULL"/>
    <x v="31"/>
    <n v="23419.47"/>
    <n v="227"/>
  </r>
  <r>
    <n v="10135"/>
    <d v="2003-07-02T00:00:00"/>
    <d v="2003-07-12T00:00:00"/>
    <d v="2003-07-03T00:00:00"/>
    <s v="Shipped"/>
    <s v="NULL"/>
    <x v="13"/>
    <n v="55601.840000000004"/>
    <n v="607"/>
  </r>
  <r>
    <n v="10136"/>
    <d v="2003-07-04T00:00:00"/>
    <d v="2003-07-14T00:00:00"/>
    <d v="2003-07-06T00:00:00"/>
    <s v="Shipped"/>
    <s v="Customer is interested in buying more Ferrari models"/>
    <x v="32"/>
    <n v="14232.7"/>
    <n v="102"/>
  </r>
  <r>
    <n v="10137"/>
    <d v="2003-07-10T00:00:00"/>
    <d v="2003-07-20T00:00:00"/>
    <d v="2003-07-14T00:00:00"/>
    <s v="Shipped"/>
    <s v="NULL"/>
    <x v="21"/>
    <n v="13920.26"/>
    <n v="138"/>
  </r>
  <r>
    <n v="10138"/>
    <d v="2003-07-07T00:00:00"/>
    <d v="2003-07-16T00:00:00"/>
    <d v="2003-07-13T00:00:00"/>
    <s v="Shipped"/>
    <s v="NULL"/>
    <x v="33"/>
    <n v="32077.440000000002"/>
    <n v="420"/>
  </r>
  <r>
    <n v="10139"/>
    <d v="2003-07-16T00:00:00"/>
    <d v="2003-07-23T00:00:00"/>
    <d v="2003-07-21T00:00:00"/>
    <s v="Shipped"/>
    <s v="NULL"/>
    <x v="34"/>
    <n v="24013.519999999997"/>
    <n v="266"/>
  </r>
  <r>
    <n v="10140"/>
    <d v="2003-07-24T00:00:00"/>
    <d v="2003-08-02T00:00:00"/>
    <d v="2003-07-30T00:00:00"/>
    <s v="Shipped"/>
    <s v="NULL"/>
    <x v="35"/>
    <n v="38675.130000000005"/>
    <n v="385"/>
  </r>
  <r>
    <n v="10141"/>
    <d v="2003-08-01T00:00:00"/>
    <d v="2003-08-09T00:00:00"/>
    <d v="2003-08-04T00:00:00"/>
    <s v="Shipped"/>
    <s v="NULL"/>
    <x v="36"/>
    <n v="29716.860000000004"/>
    <n v="290"/>
  </r>
  <r>
    <n v="10142"/>
    <d v="2003-08-08T00:00:00"/>
    <d v="2003-08-16T00:00:00"/>
    <d v="2003-08-13T00:00:00"/>
    <s v="Shipped"/>
    <s v="NULL"/>
    <x v="13"/>
    <n v="56052.560000000012"/>
    <n v="577"/>
  </r>
  <r>
    <n v="10143"/>
    <d v="2003-08-10T00:00:00"/>
    <d v="2003-08-18T00:00:00"/>
    <d v="2003-08-12T00:00:00"/>
    <s v="Shipped"/>
    <s v="Can we deliver the new Ford Mustang models by end-of-quarter?"/>
    <x v="37"/>
    <n v="41016.749999999993"/>
    <n v="524"/>
  </r>
  <r>
    <n v="10144"/>
    <d v="2003-08-13T00:00:00"/>
    <d v="2003-08-21T00:00:00"/>
    <d v="2003-08-14T00:00:00"/>
    <s v="Shipped"/>
    <s v="NULL"/>
    <x v="16"/>
    <n v="1128.1999999999998"/>
    <n v="20"/>
  </r>
  <r>
    <n v="10145"/>
    <d v="2003-08-25T00:00:00"/>
    <d v="2003-09-02T00:00:00"/>
    <d v="2003-08-31T00:00:00"/>
    <s v="Shipped"/>
    <s v="NULL"/>
    <x v="38"/>
    <n v="50342.74"/>
    <n v="563"/>
  </r>
  <r>
    <n v="10146"/>
    <d v="2003-09-03T00:00:00"/>
    <d v="2003-09-13T00:00:00"/>
    <d v="2003-09-06T00:00:00"/>
    <s v="Shipped"/>
    <s v="NULL"/>
    <x v="29"/>
    <n v="6631.36"/>
    <n v="76"/>
  </r>
  <r>
    <n v="10147"/>
    <d v="2003-09-05T00:00:00"/>
    <d v="2003-09-12T00:00:00"/>
    <d v="2003-09-09T00:00:00"/>
    <s v="Shipped"/>
    <s v="NULL"/>
    <x v="39"/>
    <n v="32680.31"/>
    <n v="341"/>
  </r>
  <r>
    <n v="10148"/>
    <d v="2003-09-11T00:00:00"/>
    <d v="2003-09-21T00:00:00"/>
    <d v="2003-09-15T00:00:00"/>
    <s v="Shipped"/>
    <s v="They want to reevaluate their terms agreement with Finance."/>
    <x v="40"/>
    <n v="41554.729999999996"/>
    <n v="430"/>
  </r>
  <r>
    <n v="10149"/>
    <d v="2003-09-12T00:00:00"/>
    <d v="2003-09-18T00:00:00"/>
    <d v="2003-09-17T00:00:00"/>
    <s v="Shipped"/>
    <s v="NULL"/>
    <x v="41"/>
    <n v="29997.090000000004"/>
    <n v="367"/>
  </r>
  <r>
    <n v="10150"/>
    <d v="2003-09-19T00:00:00"/>
    <d v="2003-09-27T00:00:00"/>
    <d v="2003-09-21T00:00:00"/>
    <s v="Shipped"/>
    <s v="They want to reevaluate their terms agreement with Finance."/>
    <x v="17"/>
    <n v="38350.149999999994"/>
    <n v="380"/>
  </r>
  <r>
    <n v="10151"/>
    <d v="2003-09-21T00:00:00"/>
    <d v="2003-09-30T00:00:00"/>
    <d v="2003-09-24T00:00:00"/>
    <s v="Shipped"/>
    <s v="NULL"/>
    <x v="42"/>
    <n v="32723.040000000001"/>
    <n v="342"/>
  </r>
  <r>
    <n v="10152"/>
    <d v="2003-09-25T00:00:00"/>
    <d v="2003-10-03T00:00:00"/>
    <d v="2003-10-01T00:00:00"/>
    <s v="Shipped"/>
    <s v="NULL"/>
    <x v="43"/>
    <n v="9821.32"/>
    <n v="116"/>
  </r>
  <r>
    <n v="10153"/>
    <d v="2003-09-28T00:00:00"/>
    <d v="2003-10-05T00:00:00"/>
    <d v="2003-10-03T00:00:00"/>
    <s v="Shipped"/>
    <s v="NULL"/>
    <x v="4"/>
    <n v="44939.85"/>
    <n v="458"/>
  </r>
  <r>
    <n v="10154"/>
    <d v="2003-10-02T00:00:00"/>
    <d v="2003-10-12T00:00:00"/>
    <d v="2003-10-08T00:00:00"/>
    <s v="Shipped"/>
    <s v="NULL"/>
    <x v="44"/>
    <n v="4465.8500000000004"/>
    <n v="67"/>
  </r>
  <r>
    <n v="10155"/>
    <d v="2003-10-06T00:00:00"/>
    <d v="2003-10-13T00:00:00"/>
    <d v="2003-10-07T00:00:00"/>
    <s v="Shipped"/>
    <s v="NULL"/>
    <x v="45"/>
    <n v="37602.480000000003"/>
    <n v="454"/>
  </r>
  <r>
    <n v="10156"/>
    <d v="2003-10-08T00:00:00"/>
    <d v="2003-10-17T00:00:00"/>
    <d v="2003-10-11T00:00:00"/>
    <s v="Shipped"/>
    <s v="NULL"/>
    <x v="4"/>
    <n v="4599.5200000000004"/>
    <n v="68"/>
  </r>
  <r>
    <n v="10157"/>
    <d v="2003-10-09T00:00:00"/>
    <d v="2003-10-15T00:00:00"/>
    <d v="2003-10-14T00:00:00"/>
    <s v="Shipped"/>
    <s v="NULL"/>
    <x v="46"/>
    <n v="17746.260000000002"/>
    <n v="216"/>
  </r>
  <r>
    <n v="10158"/>
    <d v="2003-10-10T00:00:00"/>
    <d v="2003-10-18T00:00:00"/>
    <d v="2003-10-15T00:00:00"/>
    <s v="Shipped"/>
    <s v="NULL"/>
    <x v="3"/>
    <n v="1491.38"/>
    <n v="22"/>
  </r>
  <r>
    <n v="10159"/>
    <d v="2003-10-10T00:00:00"/>
    <d v="2003-10-19T00:00:00"/>
    <d v="2003-10-16T00:00:00"/>
    <s v="Shipped"/>
    <s v="NULL"/>
    <x v="47"/>
    <n v="54682.679999999993"/>
    <n v="585"/>
  </r>
  <r>
    <n v="10160"/>
    <d v="2003-10-11T00:00:00"/>
    <d v="2003-10-17T00:00:00"/>
    <d v="2003-10-17T00:00:00"/>
    <s v="Shipped"/>
    <s v="NULL"/>
    <x v="48"/>
    <n v="20452.5"/>
    <n v="231"/>
  </r>
  <r>
    <n v="10161"/>
    <d v="2003-10-17T00:00:00"/>
    <d v="2003-10-25T00:00:00"/>
    <d v="2003-10-20T00:00:00"/>
    <s v="Shipped"/>
    <s v="NULL"/>
    <x v="49"/>
    <n v="36164.46"/>
    <n v="358"/>
  </r>
  <r>
    <n v="10162"/>
    <d v="2003-10-18T00:00:00"/>
    <d v="2003-10-26T00:00:00"/>
    <d v="2003-10-19T00:00:00"/>
    <s v="Shipped"/>
    <s v="NULL"/>
    <x v="47"/>
    <n v="30876.439999999995"/>
    <n v="391"/>
  </r>
  <r>
    <n v="10163"/>
    <d v="2003-10-20T00:00:00"/>
    <d v="2003-10-27T00:00:00"/>
    <d v="2003-10-24T00:00:00"/>
    <s v="Shipped"/>
    <s v="NULL"/>
    <x v="15"/>
    <n v="22042.37"/>
    <n v="225"/>
  </r>
  <r>
    <n v="10164"/>
    <d v="2003-10-21T00:00:00"/>
    <d v="2003-10-30T00:00:00"/>
    <d v="2003-10-23T00:00:00"/>
    <s v="Resolved"/>
    <s v="This order was disputed, but resolved on 11/1/2003; Customer doesn't like the colors and precision of the models."/>
    <x v="50"/>
    <n v="27121.899999999998"/>
    <n v="288"/>
  </r>
  <r>
    <n v="10165"/>
    <d v="2003-10-22T00:00:00"/>
    <d v="2003-10-31T00:00:00"/>
    <d v="2003-12-26T00:00:00"/>
    <s v="Shipped"/>
    <s v="This order was on hold because customers's credit limit had been exceeded. Order will ship when payment is received"/>
    <x v="17"/>
    <n v="67392.849999999991"/>
    <n v="670"/>
  </r>
  <r>
    <n v="10166"/>
    <d v="2003-10-21T00:00:00"/>
    <d v="2003-10-30T00:00:00"/>
    <d v="2003-10-27T00:00:00"/>
    <s v="Shipped"/>
    <s v="NULL"/>
    <x v="51"/>
    <n v="9977.8499999999985"/>
    <n v="98"/>
  </r>
  <r>
    <n v="10167"/>
    <d v="2003-10-23T00:00:00"/>
    <d v="2003-10-30T00:00:00"/>
    <s v="NULL"/>
    <s v="Cancelled"/>
    <s v="Customer called to cancel. The warehouse was notified in time and the order didn't ship. They have a new VP of Sales and are shifting their sales model. Our VP of Sales should contact them."/>
    <x v="52"/>
    <n v="44167.090000000004"/>
    <n v="550"/>
  </r>
  <r>
    <n v="10168"/>
    <d v="2003-10-28T00:00:00"/>
    <d v="2003-11-03T00:00:00"/>
    <d v="2003-11-01T00:00:00"/>
    <s v="Shipped"/>
    <s v="NULL"/>
    <x v="35"/>
    <n v="50743.65"/>
    <n v="642"/>
  </r>
  <r>
    <n v="10169"/>
    <d v="2003-11-04T00:00:00"/>
    <d v="2003-11-14T00:00:00"/>
    <d v="2003-11-09T00:00:00"/>
    <s v="Shipped"/>
    <s v="NULL"/>
    <x v="40"/>
    <n v="38547.189999999995"/>
    <n v="444"/>
  </r>
  <r>
    <n v="10170"/>
    <d v="2003-11-04T00:00:00"/>
    <d v="2003-11-12T00:00:00"/>
    <d v="2003-11-07T00:00:00"/>
    <s v="Shipped"/>
    <s v="NULL"/>
    <x v="50"/>
    <n v="15130.97"/>
    <n v="142"/>
  </r>
  <r>
    <n v="10171"/>
    <d v="2003-11-05T00:00:00"/>
    <d v="2003-11-13T00:00:00"/>
    <d v="2003-11-07T00:00:00"/>
    <s v="Shipped"/>
    <s v="NULL"/>
    <x v="53"/>
    <n v="16909.84"/>
    <n v="145"/>
  </r>
  <r>
    <n v="10172"/>
    <d v="2003-11-05T00:00:00"/>
    <d v="2003-11-14T00:00:00"/>
    <d v="2003-11-11T00:00:00"/>
    <s v="Shipped"/>
    <s v="NULL"/>
    <x v="54"/>
    <n v="24879.08"/>
    <n v="263"/>
  </r>
  <r>
    <n v="10173"/>
    <d v="2003-11-05T00:00:00"/>
    <d v="2003-11-15T00:00:00"/>
    <d v="2003-11-09T00:00:00"/>
    <s v="Shipped"/>
    <s v="Cautious optimism. We have happy customers here, if we can keep them well stocked.  I need all the information I can get on the planned shippments of Porches"/>
    <x v="6"/>
    <n v="37723.789999999994"/>
    <n v="480"/>
  </r>
  <r>
    <n v="10174"/>
    <d v="2003-11-06T00:00:00"/>
    <d v="2003-11-15T00:00:00"/>
    <d v="2003-11-10T00:00:00"/>
    <s v="Shipped"/>
    <s v="NULL"/>
    <x v="43"/>
    <n v="23936.53"/>
    <n v="220"/>
  </r>
  <r>
    <n v="10175"/>
    <d v="2003-11-06T00:00:00"/>
    <d v="2003-11-14T00:00:00"/>
    <d v="2003-11-09T00:00:00"/>
    <s v="Shipped"/>
    <s v="NULL"/>
    <x v="27"/>
    <n v="37455.769999999997"/>
    <n v="432"/>
  </r>
  <r>
    <n v="10176"/>
    <d v="2003-11-06T00:00:00"/>
    <d v="2003-11-15T00:00:00"/>
    <d v="2003-11-12T00:00:00"/>
    <s v="Shipped"/>
    <s v="NULL"/>
    <x v="55"/>
    <n v="38524.29"/>
    <n v="325"/>
  </r>
  <r>
    <n v="10177"/>
    <d v="2003-11-07T00:00:00"/>
    <d v="2003-11-17T00:00:00"/>
    <d v="2003-11-12T00:00:00"/>
    <s v="Shipped"/>
    <s v="NULL"/>
    <x v="56"/>
    <n v="31428.210000000006"/>
    <n v="377"/>
  </r>
  <r>
    <n v="10178"/>
    <d v="2003-11-08T00:00:00"/>
    <d v="2003-11-16T00:00:00"/>
    <d v="2003-11-10T00:00:00"/>
    <s v="Shipped"/>
    <s v="Custom shipping instructions sent to warehouse"/>
    <x v="32"/>
    <n v="33818.340000000004"/>
    <n v="413"/>
  </r>
  <r>
    <n v="10179"/>
    <d v="2003-11-11T00:00:00"/>
    <d v="2003-11-17T00:00:00"/>
    <d v="2003-11-13T00:00:00"/>
    <s v="Cancelled"/>
    <s v="Customer cancelled due to urgent budgeting issues. Must be cautious when dealing with them in the future. Since order shipped already we must discuss who would cover the shipping charges."/>
    <x v="33"/>
    <n v="22963.600000000002"/>
    <n v="288"/>
  </r>
  <r>
    <n v="10180"/>
    <d v="2003-11-11T00:00:00"/>
    <d v="2003-11-19T00:00:00"/>
    <d v="2003-11-14T00:00:00"/>
    <s v="Shipped"/>
    <s v="NULL"/>
    <x v="57"/>
    <n v="42783.80999999999"/>
    <n v="458"/>
  </r>
  <r>
    <n v="10181"/>
    <d v="2003-11-12T00:00:00"/>
    <d v="2003-11-19T00:00:00"/>
    <d v="2003-11-15T00:00:00"/>
    <s v="Shipped"/>
    <s v="NULL"/>
    <x v="58"/>
    <n v="55069.549999999988"/>
    <n v="522"/>
  </r>
  <r>
    <n v="10182"/>
    <d v="2003-11-12T00:00:00"/>
    <d v="2003-11-21T00:00:00"/>
    <d v="2003-11-18T00:00:00"/>
    <s v="Shipped"/>
    <s v="NULL"/>
    <x v="13"/>
    <n v="45084.38"/>
    <n v="571"/>
  </r>
  <r>
    <n v="10183"/>
    <d v="2003-11-13T00:00:00"/>
    <d v="2003-11-22T00:00:00"/>
    <d v="2003-11-15T00:00:00"/>
    <s v="Shipped"/>
    <s v="We need to keep in close contact with their Marketing VP. He is the decision maker for all their purchases."/>
    <x v="59"/>
    <n v="34606.28"/>
    <n v="391"/>
  </r>
  <r>
    <n v="10184"/>
    <d v="2003-11-14T00:00:00"/>
    <d v="2003-11-22T00:00:00"/>
    <d v="2003-11-20T00:00:00"/>
    <s v="Shipped"/>
    <s v="NULL"/>
    <x v="60"/>
    <n v="47513.19"/>
    <n v="519"/>
  </r>
  <r>
    <n v="10185"/>
    <d v="2003-11-14T00:00:00"/>
    <d v="2003-11-21T00:00:00"/>
    <d v="2003-11-20T00:00:00"/>
    <s v="Shipped"/>
    <s v="NULL"/>
    <x v="37"/>
    <n v="52548.49"/>
    <n v="520"/>
  </r>
  <r>
    <n v="10186"/>
    <d v="2003-11-14T00:00:00"/>
    <d v="2003-11-20T00:00:00"/>
    <d v="2003-11-18T00:00:00"/>
    <s v="Shipped"/>
    <s v="They want to reevaluate their terms agreement with the VP of Sales"/>
    <x v="61"/>
    <n v="22275.73"/>
    <n v="267"/>
  </r>
  <r>
    <n v="10187"/>
    <d v="2003-11-15T00:00:00"/>
    <d v="2003-11-24T00:00:00"/>
    <d v="2003-11-16T00:00:00"/>
    <s v="Shipped"/>
    <s v="NULL"/>
    <x v="62"/>
    <n v="28287.73"/>
    <n v="395"/>
  </r>
  <r>
    <n v="10188"/>
    <d v="2003-11-18T00:00:00"/>
    <d v="2003-11-26T00:00:00"/>
    <d v="2003-11-24T00:00:00"/>
    <s v="Shipped"/>
    <s v="NULL"/>
    <x v="58"/>
    <n v="29954.91"/>
    <n v="301"/>
  </r>
  <r>
    <n v="10189"/>
    <d v="2003-11-18T00:00:00"/>
    <d v="2003-11-25T00:00:00"/>
    <d v="2003-11-24T00:00:00"/>
    <s v="Shipped"/>
    <s v="They want to reevaluate their terms agreement with Finance."/>
    <x v="38"/>
    <n v="3879.96"/>
    <n v="28"/>
  </r>
  <r>
    <n v="10190"/>
    <d v="2003-11-19T00:00:00"/>
    <d v="2003-11-29T00:00:00"/>
    <d v="2003-11-20T00:00:00"/>
    <s v="Shipped"/>
    <s v="NULL"/>
    <x v="4"/>
    <n v="10721.86"/>
    <n v="170"/>
  </r>
  <r>
    <n v="10191"/>
    <d v="2003-11-20T00:00:00"/>
    <d v="2003-11-30T00:00:00"/>
    <d v="2003-11-24T00:00:00"/>
    <s v="Shipped"/>
    <s v="We must be cautions with this customer. Their VP of Sales resigned. Company may be heading down."/>
    <x v="63"/>
    <n v="27988.47"/>
    <n v="317"/>
  </r>
  <r>
    <n v="10192"/>
    <d v="2003-11-20T00:00:00"/>
    <d v="2003-11-29T00:00:00"/>
    <d v="2003-11-25T00:00:00"/>
    <s v="Shipped"/>
    <s v="NULL"/>
    <x v="0"/>
    <n v="55425.77"/>
    <n v="585"/>
  </r>
  <r>
    <n v="10193"/>
    <d v="2003-11-21T00:00:00"/>
    <d v="2003-11-28T00:00:00"/>
    <d v="2003-11-27T00:00:00"/>
    <s v="Shipped"/>
    <s v="NULL"/>
    <x v="64"/>
    <n v="35505.629999999997"/>
    <n v="447"/>
  </r>
  <r>
    <n v="10194"/>
    <d v="2003-11-25T00:00:00"/>
    <d v="2003-12-02T00:00:00"/>
    <d v="2003-11-26T00:00:00"/>
    <s v="Shipped"/>
    <s v="NULL"/>
    <x v="65"/>
    <n v="39712.1"/>
    <n v="396"/>
  </r>
  <r>
    <n v="10195"/>
    <d v="2003-11-25T00:00:00"/>
    <d v="2003-12-01T00:00:00"/>
    <d v="2003-11-28T00:00:00"/>
    <s v="Shipped"/>
    <s v="NULL"/>
    <x v="66"/>
    <n v="36092.400000000009"/>
    <n v="385"/>
  </r>
  <r>
    <n v="10196"/>
    <d v="2003-11-26T00:00:00"/>
    <d v="2003-12-03T00:00:00"/>
    <d v="2003-12-01T00:00:00"/>
    <s v="Shipped"/>
    <s v="NULL"/>
    <x v="67"/>
    <n v="38139.18"/>
    <n v="316"/>
  </r>
  <r>
    <n v="10197"/>
    <d v="2003-11-26T00:00:00"/>
    <d v="2003-12-02T00:00:00"/>
    <d v="2003-12-01T00:00:00"/>
    <s v="Shipped"/>
    <s v="Customer inquired about remote controlled models and gold models."/>
    <x v="18"/>
    <n v="40473.859999999993"/>
    <n v="503"/>
  </r>
  <r>
    <n v="10198"/>
    <d v="2003-11-27T00:00:00"/>
    <d v="2003-12-06T00:00:00"/>
    <d v="2003-12-03T00:00:00"/>
    <s v="Shipped"/>
    <s v="NULL"/>
    <x v="8"/>
    <n v="20644.240000000002"/>
    <n v="242"/>
  </r>
  <r>
    <n v="10199"/>
    <d v="2003-12-01T00:00:00"/>
    <d v="2003-12-10T00:00:00"/>
    <d v="2003-12-06T00:00:00"/>
    <s v="Shipped"/>
    <s v="NULL"/>
    <x v="68"/>
    <n v="7678.25"/>
    <n v="115"/>
  </r>
  <r>
    <n v="10200"/>
    <d v="2003-12-01T00:00:00"/>
    <d v="2003-12-09T00:00:00"/>
    <d v="2003-12-06T00:00:00"/>
    <s v="Shipped"/>
    <s v="NULL"/>
    <x v="62"/>
    <n v="17193.059999999998"/>
    <n v="201"/>
  </r>
  <r>
    <n v="10201"/>
    <d v="2003-12-01T00:00:00"/>
    <d v="2003-12-11T00:00:00"/>
    <d v="2003-12-02T00:00:00"/>
    <s v="Shipped"/>
    <s v="NULL"/>
    <x v="11"/>
    <n v="23923.93"/>
    <n v="214"/>
  </r>
  <r>
    <n v="10202"/>
    <d v="2003-12-02T00:00:00"/>
    <d v="2003-12-09T00:00:00"/>
    <d v="2003-12-06T00:00:00"/>
    <s v="Shipped"/>
    <s v="NULL"/>
    <x v="69"/>
    <n v="20220.04"/>
    <n v="271"/>
  </r>
  <r>
    <n v="10203"/>
    <d v="2003-12-02T00:00:00"/>
    <d v="2003-12-11T00:00:00"/>
    <d v="2003-12-07T00:00:00"/>
    <s v="Shipped"/>
    <s v="NULL"/>
    <x v="4"/>
    <n v="40062.53"/>
    <n v="391"/>
  </r>
  <r>
    <n v="10204"/>
    <d v="2003-12-02T00:00:00"/>
    <d v="2003-12-10T00:00:00"/>
    <d v="2003-12-04T00:00:00"/>
    <s v="Shipped"/>
    <s v="NULL"/>
    <x v="26"/>
    <n v="58793.530000000013"/>
    <n v="619"/>
  </r>
  <r>
    <n v="10205"/>
    <d v="2003-12-03T00:00:00"/>
    <d v="2003-12-09T00:00:00"/>
    <d v="2003-12-07T00:00:00"/>
    <s v="Shipped"/>
    <s v=" I need all the information I can get on our competitors."/>
    <x v="4"/>
    <n v="13059.16"/>
    <n v="180"/>
  </r>
  <r>
    <n v="10206"/>
    <d v="2003-12-05T00:00:00"/>
    <d v="2003-12-13T00:00:00"/>
    <d v="2003-12-08T00:00:00"/>
    <s v="Shipped"/>
    <s v="Can we renegotiate this one?"/>
    <x v="70"/>
    <n v="0"/>
    <n v="0"/>
  </r>
  <r>
    <n v="10207"/>
    <d v="2003-12-09T00:00:00"/>
    <d v="2003-12-17T00:00:00"/>
    <d v="2003-12-11T00:00:00"/>
    <s v="Shipped"/>
    <s v="Check on availability."/>
    <x v="71"/>
    <n v="0"/>
    <n v="0"/>
  </r>
  <r>
    <n v="10208"/>
    <d v="2004-01-02T00:00:00"/>
    <d v="2004-01-11T00:00:00"/>
    <d v="2004-01-04T00:00:00"/>
    <s v="Shipped"/>
    <s v="NULL"/>
    <x v="65"/>
    <n v="0"/>
    <n v="0"/>
  </r>
  <r>
    <n v="10209"/>
    <d v="2004-01-09T00:00:00"/>
    <d v="2004-01-15T00:00:00"/>
    <d v="2004-01-12T00:00:00"/>
    <s v="Shipped"/>
    <s v="NULL"/>
    <x v="48"/>
    <n v="0"/>
    <n v="0"/>
  </r>
  <r>
    <n v="10210"/>
    <d v="2004-01-12T00:00:00"/>
    <d v="2004-01-22T00:00:00"/>
    <d v="2004-01-20T00:00:00"/>
    <s v="Shipped"/>
    <s v="NULL"/>
    <x v="72"/>
    <n v="0"/>
    <n v="0"/>
  </r>
  <r>
    <n v="10211"/>
    <d v="2004-01-15T00:00:00"/>
    <d v="2004-01-25T00:00:00"/>
    <d v="2004-01-18T00:00:00"/>
    <s v="Shipped"/>
    <s v="NULL"/>
    <x v="73"/>
    <n v="0"/>
    <n v="0"/>
  </r>
  <r>
    <n v="10212"/>
    <d v="2004-01-16T00:00:00"/>
    <d v="2004-01-24T00:00:00"/>
    <d v="2004-01-18T00:00:00"/>
    <s v="Shipped"/>
    <s v="NULL"/>
    <x v="4"/>
    <n v="0"/>
    <n v="0"/>
  </r>
  <r>
    <n v="10213"/>
    <d v="2004-01-22T00:00:00"/>
    <d v="2004-01-28T00:00:00"/>
    <d v="2004-01-27T00:00:00"/>
    <s v="Shipped"/>
    <s v="Difficult to negotiate with customer. We need more marketing materials"/>
    <x v="61"/>
    <n v="0"/>
    <n v="0"/>
  </r>
  <r>
    <n v="10214"/>
    <d v="2004-01-26T00:00:00"/>
    <d v="2004-02-04T00:00:00"/>
    <d v="2004-01-29T00:00:00"/>
    <s v="Shipped"/>
    <s v="NULL"/>
    <x v="25"/>
    <n v="0"/>
    <n v="0"/>
  </r>
  <r>
    <n v="10215"/>
    <d v="2004-01-29T00:00:00"/>
    <d v="2004-02-08T00:00:00"/>
    <d v="2004-02-01T00:00:00"/>
    <s v="Shipped"/>
    <s v="Customer requested that FedEx Ground is used for this shipping"/>
    <x v="68"/>
    <n v="0"/>
    <n v="0"/>
  </r>
  <r>
    <n v="10216"/>
    <d v="2004-02-02T00:00:00"/>
    <d v="2004-02-10T00:00:00"/>
    <d v="2004-02-04T00:00:00"/>
    <s v="Shipped"/>
    <s v="NULL"/>
    <x v="74"/>
    <n v="0"/>
    <n v="0"/>
  </r>
  <r>
    <n v="10217"/>
    <d v="2004-02-04T00:00:00"/>
    <d v="2004-02-14T00:00:00"/>
    <d v="2004-02-06T00:00:00"/>
    <s v="Shipped"/>
    <s v="NULL"/>
    <x v="75"/>
    <n v="0"/>
    <n v="0"/>
  </r>
  <r>
    <n v="10218"/>
    <d v="2004-02-09T00:00:00"/>
    <d v="2004-02-16T00:00:00"/>
    <d v="2004-02-11T00:00:00"/>
    <s v="Shipped"/>
    <s v="Customer requested that ad materials (such as posters, pamphlets) be included in the shippment"/>
    <x v="46"/>
    <n v="0"/>
    <n v="0"/>
  </r>
  <r>
    <n v="10219"/>
    <d v="2004-02-10T00:00:00"/>
    <d v="2004-02-17T00:00:00"/>
    <d v="2004-02-12T00:00:00"/>
    <s v="Shipped"/>
    <s v="NULL"/>
    <x v="41"/>
    <n v="0"/>
    <n v="0"/>
  </r>
  <r>
    <n v="10220"/>
    <d v="2004-02-12T00:00:00"/>
    <d v="2004-02-19T00:00:00"/>
    <d v="2004-02-16T00:00:00"/>
    <s v="Shipped"/>
    <s v="NULL"/>
    <x v="76"/>
    <n v="0"/>
    <n v="0"/>
  </r>
  <r>
    <n v="10221"/>
    <d v="2004-02-18T00:00:00"/>
    <d v="2004-02-26T00:00:00"/>
    <d v="2004-02-19T00:00:00"/>
    <s v="Shipped"/>
    <s v="NULL"/>
    <x v="77"/>
    <n v="0"/>
    <n v="0"/>
  </r>
  <r>
    <n v="10222"/>
    <d v="2004-02-19T00:00:00"/>
    <d v="2004-02-27T00:00:00"/>
    <d v="2004-02-20T00:00:00"/>
    <s v="Shipped"/>
    <s v="NULL"/>
    <x v="78"/>
    <n v="0"/>
    <n v="0"/>
  </r>
  <r>
    <n v="10223"/>
    <d v="2004-02-20T00:00:00"/>
    <d v="2004-02-29T00:00:00"/>
    <d v="2004-02-24T00:00:00"/>
    <s v="Shipped"/>
    <s v="NULL"/>
    <x v="20"/>
    <n v="0"/>
    <n v="0"/>
  </r>
  <r>
    <n v="10224"/>
    <d v="2004-02-21T00:00:00"/>
    <d v="2004-03-02T00:00:00"/>
    <d v="2004-02-26T00:00:00"/>
    <s v="Shipped"/>
    <s v="Customer has worked with some of our vendors in the past and is aware of their MSRP"/>
    <x v="57"/>
    <n v="0"/>
    <n v="0"/>
  </r>
  <r>
    <n v="10225"/>
    <d v="2004-02-22T00:00:00"/>
    <d v="2004-03-01T00:00:00"/>
    <d v="2004-02-24T00:00:00"/>
    <s v="Shipped"/>
    <s v="NULL"/>
    <x v="79"/>
    <n v="0"/>
    <n v="0"/>
  </r>
  <r>
    <n v="10226"/>
    <d v="2004-02-26T00:00:00"/>
    <d v="2004-03-06T00:00:00"/>
    <d v="2004-03-02T00:00:00"/>
    <s v="Shipped"/>
    <s v="NULL"/>
    <x v="78"/>
    <n v="0"/>
    <n v="0"/>
  </r>
  <r>
    <n v="10227"/>
    <d v="2004-03-02T00:00:00"/>
    <d v="2004-03-12T00:00:00"/>
    <d v="2004-03-08T00:00:00"/>
    <s v="Shipped"/>
    <s v="NULL"/>
    <x v="65"/>
    <n v="0"/>
    <n v="0"/>
  </r>
  <r>
    <n v="10228"/>
    <d v="2004-03-10T00:00:00"/>
    <d v="2004-03-18T00:00:00"/>
    <d v="2004-03-13T00:00:00"/>
    <s v="Shipped"/>
    <s v="NULL"/>
    <x v="80"/>
    <n v="0"/>
    <n v="0"/>
  </r>
  <r>
    <n v="10229"/>
    <d v="2004-03-11T00:00:00"/>
    <d v="2004-03-20T00:00:00"/>
    <d v="2004-03-12T00:00:00"/>
    <s v="Shipped"/>
    <s v="NULL"/>
    <x v="13"/>
    <n v="0"/>
    <n v="0"/>
  </r>
  <r>
    <n v="10230"/>
    <d v="2004-03-15T00:00:00"/>
    <d v="2004-03-24T00:00:00"/>
    <d v="2004-03-20T00:00:00"/>
    <s v="Shipped"/>
    <s v="Customer very concerned about the exact color of the models. There is high risk that he may dispute the order because there is a slight color mismatch"/>
    <x v="1"/>
    <n v="0"/>
    <n v="0"/>
  </r>
  <r>
    <n v="10231"/>
    <d v="2004-03-19T00:00:00"/>
    <d v="2004-03-26T00:00:00"/>
    <d v="2004-03-25T00:00:00"/>
    <s v="Shipped"/>
    <s v="NULL"/>
    <x v="56"/>
    <n v="0"/>
    <n v="0"/>
  </r>
  <r>
    <n v="10232"/>
    <d v="2004-03-20T00:00:00"/>
    <d v="2004-03-30T00:00:00"/>
    <d v="2004-03-25T00:00:00"/>
    <s v="Shipped"/>
    <s v="NULL"/>
    <x v="81"/>
    <n v="0"/>
    <n v="0"/>
  </r>
  <r>
    <n v="10233"/>
    <d v="2004-03-29T00:00:00"/>
    <d v="2004-04-04T00:00:00"/>
    <d v="2004-04-02T00:00:00"/>
    <s v="Shipped"/>
    <s v="Customer requested special shippment. The instructions were passed along to the warehouse"/>
    <x v="82"/>
    <n v="0"/>
    <n v="0"/>
  </r>
  <r>
    <n v="10234"/>
    <d v="2004-03-30T00:00:00"/>
    <d v="2004-04-05T00:00:00"/>
    <d v="2004-04-02T00:00:00"/>
    <s v="Shipped"/>
    <s v="NULL"/>
    <x v="83"/>
    <n v="0"/>
    <n v="0"/>
  </r>
  <r>
    <n v="10235"/>
    <d v="2004-04-02T00:00:00"/>
    <d v="2004-04-12T00:00:00"/>
    <d v="2004-04-06T00:00:00"/>
    <s v="Shipped"/>
    <s v="NULL"/>
    <x v="84"/>
    <n v="0"/>
    <n v="0"/>
  </r>
  <r>
    <n v="10236"/>
    <d v="2004-04-03T00:00:00"/>
    <d v="2004-04-11T00:00:00"/>
    <d v="2004-04-08T00:00:00"/>
    <s v="Shipped"/>
    <s v="NULL"/>
    <x v="9"/>
    <n v="0"/>
    <n v="0"/>
  </r>
  <r>
    <n v="10237"/>
    <d v="2004-04-05T00:00:00"/>
    <d v="2004-04-12T00:00:00"/>
    <d v="2004-04-10T00:00:00"/>
    <s v="Shipped"/>
    <s v="NULL"/>
    <x v="2"/>
    <n v="0"/>
    <n v="0"/>
  </r>
  <r>
    <n v="10238"/>
    <d v="2004-04-09T00:00:00"/>
    <d v="2004-04-16T00:00:00"/>
    <d v="2004-04-10T00:00:00"/>
    <s v="Shipped"/>
    <s v="NULL"/>
    <x v="5"/>
    <n v="0"/>
    <n v="0"/>
  </r>
  <r>
    <n v="10239"/>
    <d v="2004-04-12T00:00:00"/>
    <d v="2004-04-21T00:00:00"/>
    <d v="2004-04-17T00:00:00"/>
    <s v="Shipped"/>
    <s v="NULL"/>
    <x v="42"/>
    <n v="0"/>
    <n v="0"/>
  </r>
  <r>
    <n v="10240"/>
    <d v="2004-04-13T00:00:00"/>
    <d v="2004-04-20T00:00:00"/>
    <d v="2004-04-20T00:00:00"/>
    <s v="Shipped"/>
    <s v="NULL"/>
    <x v="72"/>
    <n v="0"/>
    <n v="0"/>
  </r>
  <r>
    <n v="10241"/>
    <d v="2004-04-13T00:00:00"/>
    <d v="2004-04-20T00:00:00"/>
    <d v="2004-04-19T00:00:00"/>
    <s v="Shipped"/>
    <s v="NULL"/>
    <x v="85"/>
    <n v="0"/>
    <n v="0"/>
  </r>
  <r>
    <n v="10242"/>
    <d v="2004-04-20T00:00:00"/>
    <d v="2004-04-28T00:00:00"/>
    <d v="2004-04-25T00:00:00"/>
    <s v="Shipped"/>
    <s v="Customer is interested in buying more Ferrari models"/>
    <x v="86"/>
    <n v="0"/>
    <n v="0"/>
  </r>
  <r>
    <n v="10243"/>
    <d v="2004-04-26T00:00:00"/>
    <d v="2004-05-03T00:00:00"/>
    <d v="2004-04-28T00:00:00"/>
    <s v="Shipped"/>
    <s v="NULL"/>
    <x v="71"/>
    <n v="0"/>
    <n v="0"/>
  </r>
  <r>
    <n v="10244"/>
    <d v="2004-04-29T00:00:00"/>
    <d v="2004-05-09T00:00:00"/>
    <d v="2004-05-04T00:00:00"/>
    <s v="Shipped"/>
    <s v="NULL"/>
    <x v="4"/>
    <n v="0"/>
    <n v="0"/>
  </r>
  <r>
    <n v="10245"/>
    <d v="2004-05-04T00:00:00"/>
    <d v="2004-05-12T00:00:00"/>
    <d v="2004-05-09T00:00:00"/>
    <s v="Shipped"/>
    <s v="NULL"/>
    <x v="67"/>
    <n v="0"/>
    <n v="0"/>
  </r>
  <r>
    <n v="10246"/>
    <d v="2004-05-05T00:00:00"/>
    <d v="2004-05-13T00:00:00"/>
    <d v="2004-05-06T00:00:00"/>
    <s v="Shipped"/>
    <s v="NULL"/>
    <x v="4"/>
    <n v="0"/>
    <n v="0"/>
  </r>
  <r>
    <n v="10247"/>
    <d v="2004-05-05T00:00:00"/>
    <d v="2004-05-11T00:00:00"/>
    <d v="2004-05-08T00:00:00"/>
    <s v="Shipped"/>
    <s v="NULL"/>
    <x v="36"/>
    <n v="0"/>
    <n v="0"/>
  </r>
  <r>
    <n v="10248"/>
    <d v="2004-05-07T00:00:00"/>
    <d v="2004-05-14T00:00:00"/>
    <s v="NULL"/>
    <s v="Cancelled"/>
    <s v="Order was mistakenly placed. The warehouse noticed the lack of documentation."/>
    <x v="7"/>
    <n v="0"/>
    <n v="0"/>
  </r>
  <r>
    <n v="10249"/>
    <d v="2004-05-08T00:00:00"/>
    <d v="2004-05-17T00:00:00"/>
    <d v="2004-05-11T00:00:00"/>
    <s v="Shipped"/>
    <s v="Can we deliver the new Ford Mustang models by end-of-quarter?"/>
    <x v="80"/>
    <n v="0"/>
    <n v="0"/>
  </r>
  <r>
    <n v="10250"/>
    <d v="2004-05-11T00:00:00"/>
    <d v="2004-05-19T00:00:00"/>
    <d v="2004-05-15T00:00:00"/>
    <s v="Shipped"/>
    <s v="NULL"/>
    <x v="87"/>
    <n v="0"/>
    <n v="0"/>
  </r>
  <r>
    <n v="10251"/>
    <d v="2004-05-18T00:00:00"/>
    <d v="2004-05-24T00:00:00"/>
    <d v="2004-05-24T00:00:00"/>
    <s v="Shipped"/>
    <s v="NULL"/>
    <x v="82"/>
    <n v="0"/>
    <n v="0"/>
  </r>
  <r>
    <n v="10252"/>
    <d v="2004-05-26T00:00:00"/>
    <d v="2004-06-04T00:00:00"/>
    <d v="2004-05-29T00:00:00"/>
    <s v="Shipped"/>
    <s v="NULL"/>
    <x v="73"/>
    <n v="0"/>
    <n v="0"/>
  </r>
  <r>
    <n v="10253"/>
    <d v="2004-06-01T00:00:00"/>
    <d v="2004-06-09T00:00:00"/>
    <d v="2004-06-02T00:00:00"/>
    <s v="Cancelled"/>
    <s v="Customer disputed the order and we agreed to cancel it. We must be more cautions with this customer going forward, since they are very hard to please. We must cover the shipping fees."/>
    <x v="88"/>
    <n v="0"/>
    <n v="0"/>
  </r>
  <r>
    <n v="10254"/>
    <d v="2004-06-03T00:00:00"/>
    <d v="2004-06-13T00:00:00"/>
    <d v="2004-06-04T00:00:00"/>
    <s v="Shipped"/>
    <s v="Customer requested that DHL is used for this shipping"/>
    <x v="30"/>
    <n v="0"/>
    <n v="0"/>
  </r>
  <r>
    <n v="10255"/>
    <d v="2004-06-04T00:00:00"/>
    <d v="2004-06-12T00:00:00"/>
    <d v="2004-06-09T00:00:00"/>
    <s v="Shipped"/>
    <s v="NULL"/>
    <x v="85"/>
    <n v="0"/>
    <n v="0"/>
  </r>
  <r>
    <n v="10256"/>
    <d v="2004-06-08T00:00:00"/>
    <d v="2004-06-16T00:00:00"/>
    <d v="2004-06-10T00:00:00"/>
    <s v="Shipped"/>
    <s v="NULL"/>
    <x v="5"/>
    <n v="0"/>
    <n v="0"/>
  </r>
  <r>
    <n v="10257"/>
    <d v="2004-06-14T00:00:00"/>
    <d v="2004-06-24T00:00:00"/>
    <d v="2004-06-15T00:00:00"/>
    <s v="Shipped"/>
    <s v="NULL"/>
    <x v="87"/>
    <n v="0"/>
    <n v="0"/>
  </r>
  <r>
    <n v="10258"/>
    <d v="2004-06-15T00:00:00"/>
    <d v="2004-06-25T00:00:00"/>
    <d v="2004-06-23T00:00:00"/>
    <s v="Shipped"/>
    <s v="NULL"/>
    <x v="89"/>
    <n v="0"/>
    <n v="0"/>
  </r>
  <r>
    <n v="10259"/>
    <d v="2004-06-15T00:00:00"/>
    <d v="2004-06-22T00:00:00"/>
    <d v="2004-06-17T00:00:00"/>
    <s v="Shipped"/>
    <s v="NULL"/>
    <x v="75"/>
    <n v="0"/>
    <n v="0"/>
  </r>
  <r>
    <n v="10260"/>
    <d v="2004-06-16T00:00:00"/>
    <d v="2004-06-22T00:00:00"/>
    <s v="NULL"/>
    <s v="Cancelled"/>
    <s v="Customer heard complaints from their customers and called to cancel this order. Will notify the Sales Manager."/>
    <x v="69"/>
    <n v="0"/>
    <n v="0"/>
  </r>
  <r>
    <n v="10261"/>
    <d v="2004-06-17T00:00:00"/>
    <d v="2004-06-25T00:00:00"/>
    <d v="2004-06-22T00:00:00"/>
    <s v="Shipped"/>
    <s v="NULL"/>
    <x v="53"/>
    <n v="0"/>
    <n v="0"/>
  </r>
  <r>
    <n v="10262"/>
    <d v="2004-06-24T00:00:00"/>
    <d v="2004-07-01T00:00:00"/>
    <s v="NULL"/>
    <s v="Cancelled"/>
    <s v="This customer found a better offer from one of our competitors. Will call back to renegotiate."/>
    <x v="4"/>
    <n v="0"/>
    <n v="0"/>
  </r>
  <r>
    <n v="10263"/>
    <d v="2004-06-28T00:00:00"/>
    <d v="2004-07-04T00:00:00"/>
    <d v="2004-07-02T00:00:00"/>
    <s v="Shipped"/>
    <s v="NULL"/>
    <x v="54"/>
    <n v="0"/>
    <n v="0"/>
  </r>
  <r>
    <n v="10264"/>
    <d v="2004-06-30T00:00:00"/>
    <d v="2004-07-06T00:00:00"/>
    <d v="2004-07-01T00:00:00"/>
    <s v="Shipped"/>
    <s v="Customer will send a truck to our local warehouse on 7/1/2004"/>
    <x v="90"/>
    <n v="0"/>
    <n v="0"/>
  </r>
  <r>
    <n v="10265"/>
    <d v="2004-07-02T00:00:00"/>
    <d v="2004-07-09T00:00:00"/>
    <d v="2004-07-07T00:00:00"/>
    <s v="Shipped"/>
    <s v="NULL"/>
    <x v="64"/>
    <n v="0"/>
    <n v="0"/>
  </r>
  <r>
    <n v="10266"/>
    <d v="2004-07-06T00:00:00"/>
    <d v="2004-07-14T00:00:00"/>
    <d v="2004-07-10T00:00:00"/>
    <s v="Shipped"/>
    <s v="NULL"/>
    <x v="55"/>
    <n v="0"/>
    <n v="0"/>
  </r>
  <r>
    <n v="10267"/>
    <d v="2004-07-07T00:00:00"/>
    <d v="2004-07-17T00:00:00"/>
    <d v="2004-07-09T00:00:00"/>
    <s v="Shipped"/>
    <s v="NULL"/>
    <x v="26"/>
    <n v="0"/>
    <n v="0"/>
  </r>
  <r>
    <n v="10268"/>
    <d v="2004-07-12T00:00:00"/>
    <d v="2004-07-18T00:00:00"/>
    <d v="2004-07-14T00:00:00"/>
    <s v="Shipped"/>
    <s v="NULL"/>
    <x v="83"/>
    <n v="0"/>
    <n v="0"/>
  </r>
  <r>
    <n v="10269"/>
    <d v="2004-07-16T00:00:00"/>
    <d v="2004-07-22T00:00:00"/>
    <d v="2004-07-18T00:00:00"/>
    <s v="Shipped"/>
    <s v="NULL"/>
    <x v="19"/>
    <n v="0"/>
    <n v="0"/>
  </r>
  <r>
    <n v="10270"/>
    <d v="2004-07-19T00:00:00"/>
    <d v="2004-07-27T00:00:00"/>
    <d v="2004-07-24T00:00:00"/>
    <s v="Shipped"/>
    <s v="Can we renegotiate this one?"/>
    <x v="34"/>
    <n v="0"/>
    <n v="0"/>
  </r>
  <r>
    <n v="10271"/>
    <d v="2004-07-20T00:00:00"/>
    <d v="2004-07-29T00:00:00"/>
    <d v="2004-07-23T00:00:00"/>
    <s v="Shipped"/>
    <s v="NULL"/>
    <x v="13"/>
    <n v="0"/>
    <n v="0"/>
  </r>
  <r>
    <n v="10272"/>
    <d v="2004-07-20T00:00:00"/>
    <d v="2004-07-26T00:00:00"/>
    <d v="2004-07-22T00:00:00"/>
    <s v="Shipped"/>
    <s v="NULL"/>
    <x v="91"/>
    <n v="0"/>
    <n v="0"/>
  </r>
  <r>
    <n v="10273"/>
    <d v="2004-07-21T00:00:00"/>
    <d v="2004-07-28T00:00:00"/>
    <d v="2004-07-22T00:00:00"/>
    <s v="Shipped"/>
    <s v="NULL"/>
    <x v="77"/>
    <n v="0"/>
    <n v="0"/>
  </r>
  <r>
    <n v="10274"/>
    <d v="2004-07-21T00:00:00"/>
    <d v="2004-07-29T00:00:00"/>
    <d v="2004-07-22T00:00:00"/>
    <s v="Shipped"/>
    <s v="NULL"/>
    <x v="39"/>
    <n v="0"/>
    <n v="0"/>
  </r>
  <r>
    <n v="10275"/>
    <d v="2004-07-23T00:00:00"/>
    <d v="2004-08-02T00:00:00"/>
    <d v="2004-07-29T00:00:00"/>
    <s v="Shipped"/>
    <s v="NULL"/>
    <x v="92"/>
    <n v="0"/>
    <n v="0"/>
  </r>
  <r>
    <n v="10276"/>
    <d v="2004-08-02T00:00:00"/>
    <d v="2004-08-11T00:00:00"/>
    <d v="2004-08-08T00:00:00"/>
    <s v="Shipped"/>
    <s v="NULL"/>
    <x v="93"/>
    <n v="0"/>
    <n v="0"/>
  </r>
  <r>
    <n v="10277"/>
    <d v="2004-08-04T00:00:00"/>
    <d v="2004-08-12T00:00:00"/>
    <d v="2004-08-05T00:00:00"/>
    <s v="Shipped"/>
    <s v="NULL"/>
    <x v="17"/>
    <n v="0"/>
    <n v="0"/>
  </r>
  <r>
    <n v="10278"/>
    <d v="2004-08-06T00:00:00"/>
    <d v="2004-08-16T00:00:00"/>
    <d v="2004-08-09T00:00:00"/>
    <s v="Shipped"/>
    <s v="NULL"/>
    <x v="24"/>
    <n v="0"/>
    <n v="0"/>
  </r>
  <r>
    <n v="10279"/>
    <d v="2004-08-09T00:00:00"/>
    <d v="2004-08-19T00:00:00"/>
    <d v="2004-08-15T00:00:00"/>
    <s v="Shipped"/>
    <s v="Cautious optimism. We have happy customers here, if we can keep them well stocked.  I need all the information I can get on the planned shippments of Porches"/>
    <x v="4"/>
    <n v="0"/>
    <n v="0"/>
  </r>
  <r>
    <n v="10280"/>
    <d v="2004-08-17T00:00:00"/>
    <d v="2004-08-27T00:00:00"/>
    <d v="2004-08-19T00:00:00"/>
    <s v="Shipped"/>
    <s v="NULL"/>
    <x v="94"/>
    <n v="0"/>
    <n v="0"/>
  </r>
  <r>
    <n v="10281"/>
    <d v="2004-08-19T00:00:00"/>
    <d v="2004-08-28T00:00:00"/>
    <d v="2004-08-23T00:00:00"/>
    <s v="Shipped"/>
    <s v="NULL"/>
    <x v="91"/>
    <n v="0"/>
    <n v="0"/>
  </r>
  <r>
    <n v="10282"/>
    <d v="2004-08-20T00:00:00"/>
    <d v="2004-08-26T00:00:00"/>
    <d v="2004-08-22T00:00:00"/>
    <s v="Shipped"/>
    <s v="NULL"/>
    <x v="13"/>
    <n v="0"/>
    <n v="0"/>
  </r>
  <r>
    <n v="10283"/>
    <d v="2004-08-20T00:00:00"/>
    <d v="2004-08-30T00:00:00"/>
    <d v="2004-08-23T00:00:00"/>
    <s v="Shipped"/>
    <s v="NULL"/>
    <x v="84"/>
    <n v="0"/>
    <n v="0"/>
  </r>
  <r>
    <n v="10284"/>
    <d v="2004-08-21T00:00:00"/>
    <d v="2004-08-29T00:00:00"/>
    <d v="2004-08-26T00:00:00"/>
    <s v="Shipped"/>
    <s v="Custom shipping instructions sent to warehouse"/>
    <x v="95"/>
    <n v="0"/>
    <n v="0"/>
  </r>
  <r>
    <n v="10285"/>
    <d v="2004-08-27T00:00:00"/>
    <d v="2004-09-04T00:00:00"/>
    <d v="2004-08-31T00:00:00"/>
    <s v="Shipped"/>
    <s v="NULL"/>
    <x v="96"/>
    <n v="0"/>
    <n v="0"/>
  </r>
  <r>
    <n v="10286"/>
    <d v="2004-08-28T00:00:00"/>
    <d v="2004-09-06T00:00:00"/>
    <d v="2004-09-01T00:00:00"/>
    <s v="Shipped"/>
    <s v="NULL"/>
    <x v="14"/>
    <n v="0"/>
    <n v="0"/>
  </r>
  <r>
    <n v="10287"/>
    <d v="2004-08-30T00:00:00"/>
    <d v="2004-09-06T00:00:00"/>
    <d v="2004-09-01T00:00:00"/>
    <s v="Shipped"/>
    <s v="NULL"/>
    <x v="79"/>
    <n v="0"/>
    <n v="0"/>
  </r>
  <r>
    <n v="10288"/>
    <d v="2004-09-01T00:00:00"/>
    <d v="2004-09-11T00:00:00"/>
    <d v="2004-09-05T00:00:00"/>
    <s v="Shipped"/>
    <s v="NULL"/>
    <x v="75"/>
    <n v="0"/>
    <n v="0"/>
  </r>
  <r>
    <n v="10289"/>
    <d v="2004-09-03T00:00:00"/>
    <d v="2004-09-13T00:00:00"/>
    <d v="2004-09-04T00:00:00"/>
    <s v="Shipped"/>
    <s v="We need to keep in close contact with their Marketing VP. He is the decision maker for all their purchases."/>
    <x v="58"/>
    <n v="0"/>
    <n v="0"/>
  </r>
  <r>
    <n v="10290"/>
    <d v="2004-09-07T00:00:00"/>
    <d v="2004-09-15T00:00:00"/>
    <d v="2004-09-13T00:00:00"/>
    <s v="Shipped"/>
    <s v="NULL"/>
    <x v="28"/>
    <n v="0"/>
    <n v="0"/>
  </r>
  <r>
    <n v="10291"/>
    <d v="2004-09-08T00:00:00"/>
    <d v="2004-09-17T00:00:00"/>
    <d v="2004-09-14T00:00:00"/>
    <s v="Shipped"/>
    <s v="NULL"/>
    <x v="52"/>
    <n v="0"/>
    <n v="0"/>
  </r>
  <r>
    <n v="10292"/>
    <d v="2004-09-08T00:00:00"/>
    <d v="2004-09-18T00:00:00"/>
    <d v="2004-09-11T00:00:00"/>
    <s v="Shipped"/>
    <s v="They want to reevaluate their terms agreement with Finance."/>
    <x v="7"/>
    <n v="0"/>
    <n v="0"/>
  </r>
  <r>
    <n v="10293"/>
    <d v="2004-09-09T00:00:00"/>
    <d v="2004-09-18T00:00:00"/>
    <d v="2004-09-14T00:00:00"/>
    <s v="Shipped"/>
    <s v="NULL"/>
    <x v="94"/>
    <n v="0"/>
    <n v="0"/>
  </r>
  <r>
    <n v="10294"/>
    <d v="2004-09-10T00:00:00"/>
    <d v="2004-09-17T00:00:00"/>
    <d v="2004-09-14T00:00:00"/>
    <s v="Shipped"/>
    <s v="NULL"/>
    <x v="93"/>
    <n v="0"/>
    <n v="0"/>
  </r>
  <r>
    <n v="10295"/>
    <d v="2004-09-10T00:00:00"/>
    <d v="2004-09-17T00:00:00"/>
    <d v="2004-09-14T00:00:00"/>
    <s v="Shipped"/>
    <s v="They want to reevaluate their terms agreement with Finance."/>
    <x v="90"/>
    <n v="0"/>
    <n v="0"/>
  </r>
  <r>
    <n v="10296"/>
    <d v="2004-09-15T00:00:00"/>
    <d v="2004-09-22T00:00:00"/>
    <d v="2004-09-16T00:00:00"/>
    <s v="Shipped"/>
    <s v="NULL"/>
    <x v="97"/>
    <n v="0"/>
    <n v="0"/>
  </r>
  <r>
    <n v="10297"/>
    <d v="2004-09-16T00:00:00"/>
    <d v="2004-09-22T00:00:00"/>
    <d v="2004-09-21T00:00:00"/>
    <s v="Shipped"/>
    <s v="We must be cautions with this customer. Their VP of Sales resigned. Company may be heading down."/>
    <x v="76"/>
    <n v="0"/>
    <n v="0"/>
  </r>
  <r>
    <n v="10298"/>
    <d v="2004-09-27T00:00:00"/>
    <d v="2004-10-05T00:00:00"/>
    <d v="2004-10-01T00:00:00"/>
    <s v="Shipped"/>
    <s v="NULL"/>
    <x v="23"/>
    <n v="0"/>
    <n v="0"/>
  </r>
  <r>
    <n v="10299"/>
    <d v="2004-09-30T00:00:00"/>
    <d v="2004-10-10T00:00:00"/>
    <d v="2004-10-01T00:00:00"/>
    <s v="Shipped"/>
    <s v="NULL"/>
    <x v="45"/>
    <n v="0"/>
    <n v="0"/>
  </r>
  <r>
    <n v="10300"/>
    <d v="2003-10-04T00:00:00"/>
    <d v="2003-10-13T00:00:00"/>
    <d v="2003-10-09T00:00:00"/>
    <s v="Shipped"/>
    <s v="NULL"/>
    <x v="1"/>
    <n v="0"/>
    <n v="0"/>
  </r>
  <r>
    <n v="10301"/>
    <d v="2003-10-05T00:00:00"/>
    <d v="2003-10-15T00:00:00"/>
    <d v="2003-10-08T00:00:00"/>
    <s v="Shipped"/>
    <s v="NULL"/>
    <x v="95"/>
    <n v="0"/>
    <n v="0"/>
  </r>
  <r>
    <n v="10302"/>
    <d v="2003-10-06T00:00:00"/>
    <d v="2003-10-16T00:00:00"/>
    <d v="2003-10-07T00:00:00"/>
    <s v="Shipped"/>
    <s v="NULL"/>
    <x v="88"/>
    <n v="0"/>
    <n v="0"/>
  </r>
  <r>
    <n v="10303"/>
    <d v="2004-10-06T00:00:00"/>
    <d v="2004-10-14T00:00:00"/>
    <d v="2004-10-09T00:00:00"/>
    <s v="Shipped"/>
    <s v="Customer inquired about remote controlled models and gold models."/>
    <x v="60"/>
    <n v="0"/>
    <n v="0"/>
  </r>
  <r>
    <n v="10304"/>
    <d v="2004-10-11T00:00:00"/>
    <d v="2004-10-20T00:00:00"/>
    <d v="2004-10-17T00:00:00"/>
    <s v="Shipped"/>
    <s v="NULL"/>
    <x v="74"/>
    <n v="0"/>
    <n v="0"/>
  </r>
  <r>
    <n v="10305"/>
    <d v="2004-10-13T00:00:00"/>
    <d v="2004-10-22T00:00:00"/>
    <d v="2004-10-15T00:00:00"/>
    <s v="Shipped"/>
    <s v="Check on availability."/>
    <x v="96"/>
    <n v="0"/>
    <n v="0"/>
  </r>
  <r>
    <n v="10306"/>
    <d v="2004-10-14T00:00:00"/>
    <d v="2004-10-21T00:00:00"/>
    <d v="2004-10-17T00:00:00"/>
    <s v="Shipped"/>
    <s v="NULL"/>
    <x v="10"/>
    <n v="0"/>
    <n v="0"/>
  </r>
  <r>
    <n v="10307"/>
    <d v="2004-10-14T00:00:00"/>
    <d v="2004-10-23T00:00:00"/>
    <d v="2004-10-20T00:00:00"/>
    <s v="Shipped"/>
    <s v="NULL"/>
    <x v="59"/>
    <n v="0"/>
    <n v="0"/>
  </r>
  <r>
    <n v="10308"/>
    <d v="2004-10-15T00:00:00"/>
    <d v="2004-10-24T00:00:00"/>
    <d v="2004-10-20T00:00:00"/>
    <s v="Shipped"/>
    <s v="Customer requested that FedEx Ground is used for this shipping"/>
    <x v="66"/>
    <n v="0"/>
    <n v="0"/>
  </r>
  <r>
    <n v="10309"/>
    <d v="2004-10-15T00:00:00"/>
    <d v="2004-10-24T00:00:00"/>
    <d v="2004-10-18T00:00:00"/>
    <s v="Shipped"/>
    <s v="NULL"/>
    <x v="3"/>
    <n v="0"/>
    <n v="0"/>
  </r>
  <r>
    <n v="10310"/>
    <d v="2004-10-16T00:00:00"/>
    <d v="2004-10-24T00:00:00"/>
    <d v="2004-10-18T00:00:00"/>
    <s v="Shipped"/>
    <s v="NULL"/>
    <x v="63"/>
    <n v="0"/>
    <n v="0"/>
  </r>
  <r>
    <n v="10311"/>
    <d v="2004-10-16T00:00:00"/>
    <d v="2004-10-23T00:00:00"/>
    <d v="2004-10-20T00:00:00"/>
    <s v="Shipped"/>
    <s v="Difficult to negotiate with customer. We need more marketing materials"/>
    <x v="4"/>
    <n v="0"/>
    <n v="0"/>
  </r>
  <r>
    <n v="10312"/>
    <d v="2004-10-21T00:00:00"/>
    <d v="2004-10-27T00:00:00"/>
    <d v="2004-10-23T00:00:00"/>
    <s v="Shipped"/>
    <s v="NULL"/>
    <x v="13"/>
    <n v="0"/>
    <n v="0"/>
  </r>
  <r>
    <n v="10313"/>
    <d v="2004-10-22T00:00:00"/>
    <d v="2004-10-28T00:00:00"/>
    <d v="2004-10-25T00:00:00"/>
    <s v="Shipped"/>
    <s v="Customer requested that FedEx Ground is used for this shipping"/>
    <x v="70"/>
    <n v="0"/>
    <n v="0"/>
  </r>
  <r>
    <n v="10314"/>
    <d v="2004-10-22T00:00:00"/>
    <d v="2004-11-01T00:00:00"/>
    <d v="2004-10-23T00:00:00"/>
    <s v="Shipped"/>
    <s v="NULL"/>
    <x v="49"/>
    <n v="0"/>
    <n v="0"/>
  </r>
  <r>
    <n v="10315"/>
    <d v="2004-10-29T00:00:00"/>
    <d v="2004-11-08T00:00:00"/>
    <d v="2004-10-30T00:00:00"/>
    <s v="Shipped"/>
    <s v="NULL"/>
    <x v="92"/>
    <n v="0"/>
    <n v="0"/>
  </r>
  <r>
    <n v="10316"/>
    <d v="2004-11-01T00:00:00"/>
    <d v="2004-11-09T00:00:00"/>
    <d v="2004-11-07T00:00:00"/>
    <s v="Shipped"/>
    <s v="Customer requested that ad materials (such as posters, pamphlets) be included in the shippment"/>
    <x v="81"/>
    <n v="0"/>
    <n v="0"/>
  </r>
  <r>
    <n v="10317"/>
    <d v="2004-11-02T00:00:00"/>
    <d v="2004-11-12T00:00:00"/>
    <d v="2004-11-08T00:00:00"/>
    <s v="Shipped"/>
    <s v="NULL"/>
    <x v="35"/>
    <n v="0"/>
    <n v="0"/>
  </r>
  <r>
    <n v="10318"/>
    <d v="2004-11-02T00:00:00"/>
    <d v="2004-11-09T00:00:00"/>
    <d v="2004-11-07T00:00:00"/>
    <s v="Shipped"/>
    <s v="NULL"/>
    <x v="91"/>
    <n v="0"/>
    <n v="0"/>
  </r>
  <r>
    <n v="10319"/>
    <d v="2004-11-03T00:00:00"/>
    <d v="2004-11-11T00:00:00"/>
    <d v="2004-11-06T00:00:00"/>
    <s v="Shipped"/>
    <s v="Customer requested that DHL is used for this shipping"/>
    <x v="86"/>
    <n v="0"/>
    <n v="0"/>
  </r>
  <r>
    <n v="10320"/>
    <d v="2004-11-03T00:00:00"/>
    <d v="2004-11-13T00:00:00"/>
    <d v="2004-11-07T00:00:00"/>
    <s v="Shipped"/>
    <s v="NULL"/>
    <x v="12"/>
    <n v="0"/>
    <n v="0"/>
  </r>
  <r>
    <n v="10321"/>
    <d v="2004-11-04T00:00:00"/>
    <d v="2004-11-12T00:00:00"/>
    <d v="2004-11-07T00:00:00"/>
    <s v="Shipped"/>
    <s v="NULL"/>
    <x v="51"/>
    <n v="0"/>
    <n v="0"/>
  </r>
  <r>
    <n v="10322"/>
    <d v="2004-11-04T00:00:00"/>
    <d v="2004-11-12T00:00:00"/>
    <d v="2004-11-10T00:00:00"/>
    <s v="Shipped"/>
    <s v="Customer has worked with some of our vendors in the past and is aware of their MSRP"/>
    <x v="0"/>
    <n v="0"/>
    <n v="0"/>
  </r>
  <r>
    <n v="10323"/>
    <d v="2004-11-05T00:00:00"/>
    <d v="2004-11-12T00:00:00"/>
    <d v="2004-11-09T00:00:00"/>
    <s v="Shipped"/>
    <s v="NULL"/>
    <x v="1"/>
    <n v="0"/>
    <n v="0"/>
  </r>
  <r>
    <n v="10324"/>
    <d v="2004-11-05T00:00:00"/>
    <d v="2004-11-11T00:00:00"/>
    <d v="2004-11-08T00:00:00"/>
    <s v="Shipped"/>
    <s v="NULL"/>
    <x v="2"/>
    <n v="0"/>
    <n v="0"/>
  </r>
  <r>
    <n v="10325"/>
    <d v="2004-11-05T00:00:00"/>
    <d v="2004-11-13T00:00:00"/>
    <d v="2004-11-08T00:00:00"/>
    <s v="Shipped"/>
    <s v="NULL"/>
    <x v="3"/>
    <n v="0"/>
    <n v="0"/>
  </r>
  <r>
    <n v="10326"/>
    <d v="2004-11-09T00:00:00"/>
    <d v="2004-11-16T00:00:00"/>
    <d v="2004-11-10T00:00:00"/>
    <s v="Shipped"/>
    <s v="NULL"/>
    <x v="12"/>
    <n v="0"/>
    <n v="0"/>
  </r>
  <r>
    <n v="10327"/>
    <d v="2004-11-10T00:00:00"/>
    <d v="2004-11-19T00:00:00"/>
    <d v="2004-11-13T00:00:00"/>
    <s v="Resolved"/>
    <s v="Order was disputed and resolved on 12/1/04. The Sales Manager was involved. Customer claims the scales of the models don't match what was discussed."/>
    <x v="5"/>
    <n v="0"/>
    <n v="0"/>
  </r>
  <r>
    <n v="10328"/>
    <d v="2004-11-12T00:00:00"/>
    <d v="2004-11-21T00:00:00"/>
    <d v="2004-11-18T00:00:00"/>
    <s v="Shipped"/>
    <s v="Customer very concerned about the exact color of the models. There is high risk that he may dispute the order because there is a slight color mismatch"/>
    <x v="6"/>
    <n v="0"/>
    <n v="0"/>
  </r>
  <r>
    <n v="10329"/>
    <d v="2004-11-15T00:00:00"/>
    <d v="2004-11-24T00:00:00"/>
    <d v="2004-11-16T00:00:00"/>
    <s v="Shipped"/>
    <s v="NULL"/>
    <x v="7"/>
    <n v="0"/>
    <n v="0"/>
  </r>
  <r>
    <n v="10330"/>
    <d v="2004-11-16T00:00:00"/>
    <d v="2004-11-25T00:00:00"/>
    <d v="2004-11-21T00:00:00"/>
    <s v="Shipped"/>
    <s v="NULL"/>
    <x v="8"/>
    <n v="0"/>
    <n v="0"/>
  </r>
  <r>
    <n v="10331"/>
    <d v="2004-11-17T00:00:00"/>
    <d v="2004-11-23T00:00:00"/>
    <d v="2004-11-23T00:00:00"/>
    <s v="Shipped"/>
    <s v="Customer requested special shippment. The instructions were passed along to the warehouse"/>
    <x v="9"/>
    <n v="0"/>
    <n v="0"/>
  </r>
  <r>
    <n v="10332"/>
    <d v="2004-11-17T00:00:00"/>
    <d v="2004-11-25T00:00:00"/>
    <d v="2004-11-18T00:00:00"/>
    <s v="Shipped"/>
    <s v="NULL"/>
    <x v="10"/>
    <n v="0"/>
    <n v="0"/>
  </r>
  <r>
    <n v="10333"/>
    <d v="2004-11-18T00:00:00"/>
    <d v="2004-11-27T00:00:00"/>
    <d v="2004-11-20T00:00:00"/>
    <s v="Shipped"/>
    <s v="NULL"/>
    <x v="11"/>
    <n v="0"/>
    <n v="0"/>
  </r>
  <r>
    <n v="10334"/>
    <d v="2004-11-19T00:00:00"/>
    <d v="2004-11-28T00:00:00"/>
    <s v="NULL"/>
    <s v="On Hold"/>
    <s v="The outstaniding balance for this customer exceeds their credit limit. Order will be shipped when a payment is received."/>
    <x v="12"/>
    <n v="0"/>
    <n v="0"/>
  </r>
  <r>
    <n v="10335"/>
    <d v="2004-11-19T00:00:00"/>
    <d v="2004-11-29T00:00:00"/>
    <d v="2004-11-23T00:00:00"/>
    <s v="Shipped"/>
    <s v="NULL"/>
    <x v="13"/>
    <n v="0"/>
    <n v="0"/>
  </r>
  <r>
    <n v="10336"/>
    <d v="2004-11-20T00:00:00"/>
    <d v="2004-11-26T00:00:00"/>
    <d v="2004-11-24T00:00:00"/>
    <s v="Shipped"/>
    <s v="Customer requested that DHL is used for this shipping"/>
    <x v="14"/>
    <n v="0"/>
    <n v="0"/>
  </r>
  <r>
    <n v="10337"/>
    <d v="2004-11-21T00:00:00"/>
    <d v="2004-11-30T00:00:00"/>
    <d v="2004-11-26T00:00:00"/>
    <s v="Shipped"/>
    <s v="NULL"/>
    <x v="15"/>
    <n v="0"/>
    <n v="0"/>
  </r>
  <r>
    <n v="10338"/>
    <d v="2004-11-22T00:00:00"/>
    <d v="2004-12-02T00:00:00"/>
    <d v="2004-11-27T00:00:00"/>
    <s v="Shipped"/>
    <s v="NULL"/>
    <x v="16"/>
    <n v="0"/>
    <n v="0"/>
  </r>
  <r>
    <n v="10339"/>
    <d v="2004-11-23T00:00:00"/>
    <d v="2004-11-30T00:00:00"/>
    <d v="2004-11-30T00:00:00"/>
    <s v="Shipped"/>
    <s v="NULL"/>
    <x v="89"/>
    <n v="0"/>
    <n v="0"/>
  </r>
  <r>
    <n v="10340"/>
    <d v="2004-11-24T00:00:00"/>
    <d v="2004-12-01T00:00:00"/>
    <d v="2004-11-25T00:00:00"/>
    <s v="Shipped"/>
    <s v="Customer is interested in buying more Ferrari models"/>
    <x v="18"/>
    <n v="0"/>
    <n v="0"/>
  </r>
  <r>
    <n v="10341"/>
    <d v="2004-11-24T00:00:00"/>
    <d v="2004-12-01T00:00:00"/>
    <d v="2004-11-29T00:00:00"/>
    <s v="Shipped"/>
    <s v="NULL"/>
    <x v="19"/>
    <n v="0"/>
    <n v="0"/>
  </r>
  <r>
    <n v="10342"/>
    <d v="2004-11-24T00:00:00"/>
    <d v="2004-12-01T00:00:00"/>
    <d v="2004-11-29T00:00:00"/>
    <s v="Shipped"/>
    <s v="NULL"/>
    <x v="20"/>
    <n v="0"/>
    <n v="0"/>
  </r>
  <r>
    <n v="10343"/>
    <d v="2004-11-24T00:00:00"/>
    <d v="2004-12-01T00:00:00"/>
    <d v="2004-11-26T00:00:00"/>
    <s v="Shipped"/>
    <s v="NULL"/>
    <x v="21"/>
    <n v="0"/>
    <n v="0"/>
  </r>
  <r>
    <n v="10344"/>
    <d v="2004-11-25T00:00:00"/>
    <d v="2004-12-02T00:00:00"/>
    <d v="2004-11-29T00:00:00"/>
    <s v="Shipped"/>
    <s v="NULL"/>
    <x v="22"/>
    <n v="0"/>
    <n v="0"/>
  </r>
  <r>
    <n v="10345"/>
    <d v="2004-11-25T00:00:00"/>
    <d v="2004-12-01T00:00:00"/>
    <d v="2004-11-26T00:00:00"/>
    <s v="Shipped"/>
    <s v="NULL"/>
    <x v="23"/>
    <n v="0"/>
    <n v="0"/>
  </r>
  <r>
    <n v="10346"/>
    <d v="2004-11-29T00:00:00"/>
    <d v="2004-12-05T00:00:00"/>
    <d v="2004-11-30T00:00:00"/>
    <s v="Shipped"/>
    <s v="NULL"/>
    <x v="24"/>
    <n v="0"/>
    <n v="0"/>
  </r>
  <r>
    <n v="10347"/>
    <d v="2004-11-29T00:00:00"/>
    <d v="2004-12-07T00:00:00"/>
    <d v="2004-11-30T00:00:00"/>
    <s v="Shipped"/>
    <s v="Can we deliver the new Ford Mustang models by end-of-quarter?"/>
    <x v="20"/>
    <n v="0"/>
    <n v="0"/>
  </r>
  <r>
    <n v="10348"/>
    <d v="2004-11-01T00:00:00"/>
    <d v="2004-11-08T00:00:00"/>
    <d v="2004-11-05T00:00:00"/>
    <s v="Shipped"/>
    <s v="NULL"/>
    <x v="25"/>
    <n v="0"/>
    <n v="0"/>
  </r>
  <r>
    <n v="10349"/>
    <d v="2004-12-01T00:00:00"/>
    <d v="2004-12-07T00:00:00"/>
    <d v="2004-12-03T00:00:00"/>
    <s v="Shipped"/>
    <s v="NULL"/>
    <x v="26"/>
    <n v="0"/>
    <n v="0"/>
  </r>
  <r>
    <n v="10350"/>
    <d v="2004-12-02T00:00:00"/>
    <d v="2004-12-08T00:00:00"/>
    <d v="2004-12-05T00:00:00"/>
    <s v="Shipped"/>
    <s v="NULL"/>
    <x v="4"/>
    <n v="0"/>
    <n v="0"/>
  </r>
  <r>
    <n v="10351"/>
    <d v="2004-12-03T00:00:00"/>
    <d v="2004-12-11T00:00:00"/>
    <d v="2004-12-07T00:00:00"/>
    <s v="Shipped"/>
    <s v="NULL"/>
    <x v="27"/>
    <n v="0"/>
    <n v="0"/>
  </r>
  <r>
    <n v="10352"/>
    <d v="2004-12-03T00:00:00"/>
    <d v="2004-12-12T00:00:00"/>
    <d v="2004-12-09T00:00:00"/>
    <s v="Shipped"/>
    <s v="NULL"/>
    <x v="28"/>
    <n v="0"/>
    <n v="0"/>
  </r>
  <r>
    <n v="10353"/>
    <d v="2004-12-04T00:00:00"/>
    <d v="2004-12-11T00:00:00"/>
    <d v="2004-12-05T00:00:00"/>
    <s v="Shipped"/>
    <s v="NULL"/>
    <x v="29"/>
    <n v="0"/>
    <n v="0"/>
  </r>
  <r>
    <n v="10354"/>
    <d v="2004-12-04T00:00:00"/>
    <d v="2004-12-10T00:00:00"/>
    <d v="2004-12-05T00:00:00"/>
    <s v="Shipped"/>
    <s v="NULL"/>
    <x v="30"/>
    <n v="0"/>
    <n v="0"/>
  </r>
  <r>
    <n v="10355"/>
    <d v="2004-12-07T00:00:00"/>
    <d v="2004-12-14T00:00:00"/>
    <d v="2004-12-13T00:00:00"/>
    <s v="Shipped"/>
    <s v="NULL"/>
    <x v="4"/>
    <n v="0"/>
    <n v="0"/>
  </r>
  <r>
    <n v="10356"/>
    <d v="2004-12-09T00:00:00"/>
    <d v="2004-12-15T00:00:00"/>
    <d v="2004-12-12T00:00:00"/>
    <s v="Shipped"/>
    <s v="NULL"/>
    <x v="31"/>
    <n v="0"/>
    <n v="0"/>
  </r>
  <r>
    <n v="10357"/>
    <d v="2004-12-10T00:00:00"/>
    <d v="2004-12-16T00:00:00"/>
    <d v="2004-12-14T00:00:00"/>
    <s v="Shipped"/>
    <s v="NULL"/>
    <x v="13"/>
    <n v="0"/>
    <n v="0"/>
  </r>
  <r>
    <n v="10358"/>
    <d v="2004-12-10T00:00:00"/>
    <d v="2004-12-16T00:00:00"/>
    <d v="2004-12-16T00:00:00"/>
    <s v="Shipped"/>
    <s v="Customer requested that DHL is used for this shipping"/>
    <x v="4"/>
    <n v="0"/>
    <n v="0"/>
  </r>
  <r>
    <n v="10359"/>
    <d v="2004-12-15T00:00:00"/>
    <d v="2004-12-23T00:00:00"/>
    <d v="2004-12-18T00:00:00"/>
    <s v="Shipped"/>
    <s v="NULL"/>
    <x v="21"/>
    <n v="0"/>
    <n v="0"/>
  </r>
  <r>
    <n v="10360"/>
    <d v="2004-12-16T00:00:00"/>
    <d v="2004-12-22T00:00:00"/>
    <d v="2004-12-18T00:00:00"/>
    <s v="Shipped"/>
    <s v="NULL"/>
    <x v="33"/>
    <n v="0"/>
    <n v="0"/>
  </r>
  <r>
    <n v="10361"/>
    <d v="2004-12-17T00:00:00"/>
    <d v="2004-12-24T00:00:00"/>
    <d v="2004-12-20T00:00:00"/>
    <s v="Shipped"/>
    <s v="NULL"/>
    <x v="34"/>
    <n v="0"/>
    <n v="0"/>
  </r>
  <r>
    <n v="10362"/>
    <d v="2005-01-05T00:00:00"/>
    <d v="2005-01-16T00:00:00"/>
    <d v="2005-01-10T00:00:00"/>
    <s v="Shipped"/>
    <s v="NULL"/>
    <x v="35"/>
    <n v="0"/>
    <n v="0"/>
  </r>
  <r>
    <n v="10363"/>
    <d v="2005-01-06T00:00:00"/>
    <d v="2005-01-12T00:00:00"/>
    <d v="2005-01-10T00:00:00"/>
    <s v="Shipped"/>
    <s v="NULL"/>
    <x v="36"/>
    <n v="0"/>
    <n v="0"/>
  </r>
  <r>
    <n v="10364"/>
    <d v="2005-01-06T00:00:00"/>
    <d v="2005-01-17T00:00:00"/>
    <d v="2005-01-09T00:00:00"/>
    <s v="Shipped"/>
    <s v="NULL"/>
    <x v="22"/>
    <n v="0"/>
    <n v="0"/>
  </r>
  <r>
    <n v="10365"/>
    <d v="2005-01-07T00:00:00"/>
    <d v="2005-01-18T00:00:00"/>
    <d v="2005-01-11T00:00:00"/>
    <s v="Shipped"/>
    <s v="NULL"/>
    <x v="37"/>
    <n v="0"/>
    <n v="0"/>
  </r>
  <r>
    <n v="10366"/>
    <d v="2005-01-10T00:00:00"/>
    <d v="2005-01-19T00:00:00"/>
    <d v="2005-01-12T00:00:00"/>
    <s v="Shipped"/>
    <s v="NULL"/>
    <x v="16"/>
    <n v="0"/>
    <n v="0"/>
  </r>
  <r>
    <n v="10367"/>
    <d v="2005-01-12T00:00:00"/>
    <d v="2005-01-21T00:00:00"/>
    <d v="2005-01-16T00:00:00"/>
    <s v="Resolved"/>
    <s v="This order was disputed and resolved on 2/1/2005. Customer claimed that container with shipment was damaged. FedEx's investigation proved this wrong."/>
    <x v="38"/>
    <n v="0"/>
    <n v="0"/>
  </r>
  <r>
    <n v="10368"/>
    <d v="2005-01-19T00:00:00"/>
    <d v="2005-01-27T00:00:00"/>
    <d v="2005-01-24T00:00:00"/>
    <s v="Shipped"/>
    <s v="Can we renegotiate this one?"/>
    <x v="13"/>
    <n v="0"/>
    <n v="0"/>
  </r>
  <r>
    <n v="10369"/>
    <d v="2005-01-20T00:00:00"/>
    <d v="2005-01-28T00:00:00"/>
    <d v="2005-01-24T00:00:00"/>
    <s v="Shipped"/>
    <s v="NULL"/>
    <x v="39"/>
    <n v="0"/>
    <n v="0"/>
  </r>
  <r>
    <n v="10370"/>
    <d v="2005-01-20T00:00:00"/>
    <d v="2005-02-01T00:00:00"/>
    <d v="2005-01-25T00:00:00"/>
    <s v="Shipped"/>
    <s v="NULL"/>
    <x v="40"/>
    <n v="0"/>
    <n v="0"/>
  </r>
  <r>
    <n v="10371"/>
    <d v="2005-01-23T00:00:00"/>
    <d v="2005-02-03T00:00:00"/>
    <d v="2005-01-25T00:00:00"/>
    <s v="Shipped"/>
    <s v="NULL"/>
    <x v="13"/>
    <n v="0"/>
    <n v="0"/>
  </r>
  <r>
    <n v="10372"/>
    <d v="2005-01-26T00:00:00"/>
    <d v="2005-02-05T00:00:00"/>
    <d v="2005-01-28T00:00:00"/>
    <s v="Shipped"/>
    <s v="NULL"/>
    <x v="89"/>
    <n v="0"/>
    <n v="0"/>
  </r>
  <r>
    <n v="10373"/>
    <d v="2005-01-31T00:00:00"/>
    <d v="2005-02-08T00:00:00"/>
    <d v="2005-02-06T00:00:00"/>
    <s v="Shipped"/>
    <s v="NULL"/>
    <x v="42"/>
    <n v="0"/>
    <n v="0"/>
  </r>
  <r>
    <n v="10374"/>
    <d v="2005-02-02T00:00:00"/>
    <d v="2005-02-09T00:00:00"/>
    <d v="2005-02-03T00:00:00"/>
    <s v="Shipped"/>
    <s v="NULL"/>
    <x v="43"/>
    <n v="0"/>
    <n v="0"/>
  </r>
  <r>
    <n v="10375"/>
    <d v="2005-02-03T00:00:00"/>
    <d v="2005-02-10T00:00:00"/>
    <d v="2005-02-06T00:00:00"/>
    <s v="Shipped"/>
    <s v="NULL"/>
    <x v="92"/>
    <n v="0"/>
    <n v="0"/>
  </r>
  <r>
    <n v="10376"/>
    <d v="2005-02-08T00:00:00"/>
    <d v="2005-02-18T00:00:00"/>
    <d v="2005-02-13T00:00:00"/>
    <s v="Shipped"/>
    <s v="NULL"/>
    <x v="44"/>
    <n v="0"/>
    <n v="0"/>
  </r>
  <r>
    <n v="10377"/>
    <d v="2005-02-09T00:00:00"/>
    <d v="2005-02-21T00:00:00"/>
    <d v="2005-02-12T00:00:00"/>
    <s v="Shipped"/>
    <s v="Cautious optimism. We have happy customers here, if we can keep them well stocked.  I need all the information I can get on the planned shippments of Porches"/>
    <x v="45"/>
    <n v="0"/>
    <n v="0"/>
  </r>
  <r>
    <n v="10378"/>
    <d v="2005-02-10T00:00:00"/>
    <d v="2005-02-18T00:00:00"/>
    <d v="2005-02-11T00:00:00"/>
    <s v="Shipped"/>
    <s v="NULL"/>
    <x v="4"/>
    <n v="0"/>
    <n v="0"/>
  </r>
  <r>
    <n v="10379"/>
    <d v="2005-02-10T00:00:00"/>
    <d v="2005-02-18T00:00:00"/>
    <d v="2005-02-11T00:00:00"/>
    <s v="Shipped"/>
    <s v="NULL"/>
    <x v="4"/>
    <n v="0"/>
    <n v="0"/>
  </r>
  <r>
    <n v="10380"/>
    <d v="2005-02-16T00:00:00"/>
    <d v="2005-02-24T00:00:00"/>
    <d v="2005-02-18T00:00:00"/>
    <s v="Shipped"/>
    <s v="NULL"/>
    <x v="4"/>
    <n v="0"/>
    <n v="0"/>
  </r>
  <r>
    <n v="10381"/>
    <d v="2005-02-17T00:00:00"/>
    <d v="2005-02-25T00:00:00"/>
    <d v="2005-02-18T00:00:00"/>
    <s v="Shipped"/>
    <s v="NULL"/>
    <x v="47"/>
    <n v="0"/>
    <n v="0"/>
  </r>
  <r>
    <n v="10382"/>
    <d v="2005-02-17T00:00:00"/>
    <d v="2005-02-23T00:00:00"/>
    <d v="2005-02-18T00:00:00"/>
    <s v="Shipped"/>
    <s v="Custom shipping instructions sent to warehouse"/>
    <x v="13"/>
    <n v="0"/>
    <n v="0"/>
  </r>
  <r>
    <n v="10383"/>
    <d v="2005-02-22T00:00:00"/>
    <d v="2005-03-02T00:00:00"/>
    <d v="2005-02-25T00:00:00"/>
    <s v="Shipped"/>
    <s v="NULL"/>
    <x v="4"/>
    <n v="0"/>
    <n v="0"/>
  </r>
  <r>
    <n v="10384"/>
    <d v="2005-02-23T00:00:00"/>
    <d v="2005-03-06T00:00:00"/>
    <d v="2005-02-27T00:00:00"/>
    <s v="Shipped"/>
    <s v="NULL"/>
    <x v="47"/>
    <n v="0"/>
    <n v="0"/>
  </r>
  <r>
    <n v="10385"/>
    <d v="2005-02-28T00:00:00"/>
    <d v="2005-03-09T00:00:00"/>
    <d v="2005-03-01T00:00:00"/>
    <s v="Shipped"/>
    <s v="NULL"/>
    <x v="13"/>
    <n v="0"/>
    <n v="0"/>
  </r>
  <r>
    <n v="10386"/>
    <d v="2005-03-01T00:00:00"/>
    <d v="2005-03-09T00:00:00"/>
    <d v="2005-03-06T00:00:00"/>
    <s v="Resolved"/>
    <s v="Disputed then Resolved on 3/15/2005. Customer doesn't like the craftsmaship of the models."/>
    <x v="4"/>
    <n v="0"/>
    <n v="0"/>
  </r>
  <r>
    <n v="10387"/>
    <d v="2005-03-02T00:00:00"/>
    <d v="2005-03-09T00:00:00"/>
    <d v="2005-03-06T00:00:00"/>
    <s v="Shipped"/>
    <s v="We need to keep in close contact with their Marketing VP. He is the decision maker for all their purchases."/>
    <x v="17"/>
    <n v="0"/>
    <n v="0"/>
  </r>
  <r>
    <n v="10388"/>
    <d v="2005-03-03T00:00:00"/>
    <d v="2005-03-11T00:00:00"/>
    <d v="2005-03-09T00:00:00"/>
    <s v="Shipped"/>
    <s v="NULL"/>
    <x v="51"/>
    <n v="0"/>
    <n v="0"/>
  </r>
  <r>
    <n v="10389"/>
    <d v="2005-03-03T00:00:00"/>
    <d v="2005-03-09T00:00:00"/>
    <d v="2005-03-08T00:00:00"/>
    <s v="Shipped"/>
    <s v="NULL"/>
    <x v="52"/>
    <n v="0"/>
    <n v="0"/>
  </r>
  <r>
    <n v="10390"/>
    <d v="2005-03-04T00:00:00"/>
    <d v="2005-03-11T00:00:00"/>
    <d v="2005-03-07T00:00:00"/>
    <s v="Shipped"/>
    <s v="They want to reevaluate their terms agreement with Finance."/>
    <x v="13"/>
    <n v="0"/>
    <n v="0"/>
  </r>
  <r>
    <n v="10391"/>
    <d v="2005-03-09T00:00:00"/>
    <d v="2005-03-20T00:00:00"/>
    <d v="2005-03-15T00:00:00"/>
    <s v="Shipped"/>
    <s v="NULL"/>
    <x v="40"/>
    <n v="0"/>
    <n v="0"/>
  </r>
  <r>
    <n v="10392"/>
    <d v="2005-03-10T00:00:00"/>
    <d v="2005-03-18T00:00:00"/>
    <d v="2005-03-12T00:00:00"/>
    <s v="Shipped"/>
    <s v="NULL"/>
    <x v="50"/>
    <n v="0"/>
    <n v="0"/>
  </r>
  <r>
    <n v="10393"/>
    <d v="2005-03-11T00:00:00"/>
    <d v="2005-03-22T00:00:00"/>
    <d v="2005-03-14T00:00:00"/>
    <s v="Shipped"/>
    <s v="They want to reevaluate their terms agreement with Finance."/>
    <x v="30"/>
    <n v="0"/>
    <n v="0"/>
  </r>
  <r>
    <n v="10394"/>
    <d v="2005-03-15T00:00:00"/>
    <d v="2005-03-25T00:00:00"/>
    <d v="2005-03-19T00:00:00"/>
    <s v="Shipped"/>
    <s v="NULL"/>
    <x v="4"/>
    <n v="0"/>
    <n v="0"/>
  </r>
  <r>
    <n v="10395"/>
    <d v="2005-03-17T00:00:00"/>
    <d v="2005-03-24T00:00:00"/>
    <d v="2005-03-23T00:00:00"/>
    <s v="Shipped"/>
    <s v="We must be cautions with this customer. Their VP of Sales resigned. Company may be heading down."/>
    <x v="31"/>
    <n v="0"/>
    <n v="0"/>
  </r>
  <r>
    <n v="10396"/>
    <d v="2005-03-23T00:00:00"/>
    <d v="2005-04-02T00:00:00"/>
    <d v="2005-03-28T00:00:00"/>
    <s v="Shipped"/>
    <s v="NULL"/>
    <x v="13"/>
    <n v="0"/>
    <n v="0"/>
  </r>
  <r>
    <n v="10397"/>
    <d v="2005-03-28T00:00:00"/>
    <d v="2005-04-09T00:00:00"/>
    <d v="2005-04-01T00:00:00"/>
    <s v="Shipped"/>
    <s v="NULL"/>
    <x v="32"/>
    <n v="0"/>
    <n v="0"/>
  </r>
  <r>
    <n v="10398"/>
    <d v="2005-03-30T00:00:00"/>
    <d v="2005-04-09T00:00:00"/>
    <d v="2005-03-31T00:00:00"/>
    <s v="Shipped"/>
    <s v="NULL"/>
    <x v="21"/>
    <n v="0"/>
    <n v="0"/>
  </r>
  <r>
    <n v="10399"/>
    <d v="2005-04-01T00:00:00"/>
    <d v="2005-04-12T00:00:00"/>
    <d v="2005-04-03T00:00:00"/>
    <s v="Shipped"/>
    <s v="NULL"/>
    <x v="33"/>
    <n v="0"/>
    <n v="0"/>
  </r>
  <r>
    <n v="10400"/>
    <d v="2005-04-01T00:00:00"/>
    <d v="2005-04-11T00:00:00"/>
    <d v="2005-04-04T00:00:00"/>
    <s v="Shipped"/>
    <s v="Customer requested that DHL is used for this shipping"/>
    <x v="87"/>
    <n v="0"/>
    <n v="0"/>
  </r>
  <r>
    <n v="10401"/>
    <d v="2005-04-03T00:00:00"/>
    <d v="2005-04-14T00:00:00"/>
    <s v="NULL"/>
    <s v="On Hold"/>
    <s v="Customer credit limit exceeded. Will ship when a payment is received."/>
    <x v="82"/>
    <n v="0"/>
    <n v="0"/>
  </r>
  <r>
    <n v="10402"/>
    <d v="2005-04-07T00:00:00"/>
    <d v="2005-04-14T00:00:00"/>
    <d v="2005-04-12T00:00:00"/>
    <s v="Shipped"/>
    <s v="NULL"/>
    <x v="73"/>
    <n v="0"/>
    <n v="0"/>
  </r>
  <r>
    <n v="10403"/>
    <d v="2005-04-08T00:00:00"/>
    <d v="2005-04-18T00:00:00"/>
    <d v="2005-04-11T00:00:00"/>
    <s v="Shipped"/>
    <s v="NULL"/>
    <x v="88"/>
    <n v="0"/>
    <n v="0"/>
  </r>
  <r>
    <n v="10404"/>
    <d v="2005-04-08T00:00:00"/>
    <d v="2005-04-14T00:00:00"/>
    <d v="2005-04-11T00:00:00"/>
    <s v="Shipped"/>
    <s v="NULL"/>
    <x v="30"/>
    <n v="0"/>
    <n v="0"/>
  </r>
  <r>
    <n v="10405"/>
    <d v="2005-04-14T00:00:00"/>
    <d v="2005-04-24T00:00:00"/>
    <d v="2005-04-20T00:00:00"/>
    <s v="Shipped"/>
    <s v="NULL"/>
    <x v="85"/>
    <n v="0"/>
    <n v="0"/>
  </r>
  <r>
    <n v="10406"/>
    <d v="2005-04-15T00:00:00"/>
    <d v="2005-04-25T00:00:00"/>
    <d v="2005-04-21T00:00:00"/>
    <s v="Disputed"/>
    <s v="Customer claims container with shipment was damaged during shipping and some items were missing. I am talking to FedEx about this."/>
    <x v="5"/>
    <n v="0"/>
    <n v="0"/>
  </r>
  <r>
    <n v="10407"/>
    <d v="2005-04-22T00:00:00"/>
    <d v="2005-05-04T00:00:00"/>
    <s v="NULL"/>
    <s v="On Hold"/>
    <s v="Customer credit limit exceeded. Will ship when a payment is received."/>
    <x v="87"/>
    <n v="0"/>
    <n v="0"/>
  </r>
  <r>
    <n v="10408"/>
    <d v="2005-04-22T00:00:00"/>
    <d v="2005-04-29T00:00:00"/>
    <d v="2005-04-27T00:00:00"/>
    <s v="Shipped"/>
    <s v="NULL"/>
    <x v="89"/>
    <n v="0"/>
    <n v="0"/>
  </r>
  <r>
    <n v="10409"/>
    <d v="2005-04-23T00:00:00"/>
    <d v="2005-05-05T00:00:00"/>
    <d v="2005-04-24T00:00:00"/>
    <s v="Shipped"/>
    <s v="NULL"/>
    <x v="75"/>
    <n v="0"/>
    <n v="0"/>
  </r>
  <r>
    <n v="10410"/>
    <d v="2005-04-29T00:00:00"/>
    <d v="2005-05-10T00:00:00"/>
    <d v="2005-04-30T00:00:00"/>
    <s v="Shipped"/>
    <s v="NULL"/>
    <x v="69"/>
    <n v="0"/>
    <n v="0"/>
  </r>
  <r>
    <n v="10411"/>
    <d v="2005-05-01T00:00:00"/>
    <d v="2005-05-08T00:00:00"/>
    <d v="2005-05-06T00:00:00"/>
    <s v="Shipped"/>
    <s v="NULL"/>
    <x v="53"/>
    <n v="0"/>
    <n v="0"/>
  </r>
  <r>
    <n v="10412"/>
    <d v="2005-05-03T00:00:00"/>
    <d v="2005-05-13T00:00:00"/>
    <d v="2005-05-05T00:00:00"/>
    <s v="Shipped"/>
    <s v="NULL"/>
    <x v="4"/>
    <n v="0"/>
    <n v="0"/>
  </r>
  <r>
    <n v="10413"/>
    <d v="2005-05-05T00:00:00"/>
    <d v="2005-05-14T00:00:00"/>
    <d v="2005-05-09T00:00:00"/>
    <s v="Shipped"/>
    <s v="Customer requested that DHL is used for this shipping"/>
    <x v="54"/>
    <n v="0"/>
    <n v="0"/>
  </r>
  <r>
    <n v="10414"/>
    <d v="2005-05-06T00:00:00"/>
    <d v="2005-05-13T00:00:00"/>
    <s v="NULL"/>
    <s v="On Hold"/>
    <s v="Customer credit limit exceeded. Will ship when a payment is received."/>
    <x v="90"/>
    <n v="0"/>
    <n v="0"/>
  </r>
  <r>
    <n v="10415"/>
    <d v="2005-05-09T00:00:00"/>
    <d v="2005-05-20T00:00:00"/>
    <d v="2005-05-12T00:00:00"/>
    <s v="Disputed"/>
    <s v="Customer claims the scales of the models don't match what was discussed. I keep all the paperwork though to prove otherwise"/>
    <x v="64"/>
    <n v="0"/>
    <n v="0"/>
  </r>
  <r>
    <n v="10416"/>
    <d v="2005-05-10T00:00:00"/>
    <d v="2005-05-16T00:00:00"/>
    <d v="2005-05-14T00:00:00"/>
    <s v="Shipped"/>
    <s v="NULL"/>
    <x v="55"/>
    <n v="0"/>
    <n v="0"/>
  </r>
  <r>
    <n v="10417"/>
    <d v="2005-05-13T00:00:00"/>
    <d v="2005-05-19T00:00:00"/>
    <d v="2005-05-19T00:00:00"/>
    <s v="Disputed"/>
    <s v="Customer doesn't like the colors and precision of the models."/>
    <x v="4"/>
    <n v="0"/>
    <n v="0"/>
  </r>
  <r>
    <n v="10418"/>
    <d v="2005-05-16T00:00:00"/>
    <d v="2005-05-24T00:00:00"/>
    <d v="2005-05-20T00:00:00"/>
    <s v="Shipped"/>
    <s v="NULL"/>
    <x v="83"/>
    <n v="0"/>
    <n v="0"/>
  </r>
  <r>
    <n v="10419"/>
    <d v="2005-05-17T00:00:00"/>
    <d v="2005-05-28T00:00:00"/>
    <d v="2005-05-19T00:00:00"/>
    <s v="Shipped"/>
    <s v="NULL"/>
    <x v="19"/>
    <n v="0"/>
    <n v="0"/>
  </r>
  <r>
    <n v="10420"/>
    <d v="2005-05-29T00:00:00"/>
    <d v="2005-06-07T00:00:00"/>
    <s v="NULL"/>
    <s v="In Process"/>
    <s v="NULL"/>
    <x v="34"/>
    <n v="0"/>
    <n v="0"/>
  </r>
  <r>
    <n v="10421"/>
    <d v="2005-05-29T00:00:00"/>
    <d v="2005-06-06T00:00:00"/>
    <s v="NULL"/>
    <s v="In Process"/>
    <s v="Custom shipping instructions were sent to warehouse"/>
    <x v="13"/>
    <n v="0"/>
    <n v="0"/>
  </r>
  <r>
    <n v="10422"/>
    <d v="2005-05-30T00:00:00"/>
    <d v="2005-06-11T00:00:00"/>
    <s v="NULL"/>
    <s v="In Process"/>
    <s v="NULL"/>
    <x v="91"/>
    <n v="0"/>
    <n v="0"/>
  </r>
  <r>
    <n v="10423"/>
    <d v="2005-05-30T00:00:00"/>
    <d v="2005-06-05T00:00:00"/>
    <s v="NULL"/>
    <s v="In Process"/>
    <s v="NULL"/>
    <x v="77"/>
    <n v="0"/>
    <n v="0"/>
  </r>
  <r>
    <n v="10424"/>
    <d v="2005-05-31T00:00:00"/>
    <d v="2005-06-08T00:00:00"/>
    <s v="NULL"/>
    <s v="In Process"/>
    <s v="NULL"/>
    <x v="4"/>
    <n v="0"/>
    <n v="0"/>
  </r>
  <r>
    <n v="10425"/>
    <d v="2005-05-31T00:00:00"/>
    <d v="2005-06-07T00:00:00"/>
    <s v="NULL"/>
    <s v="In Process"/>
    <s v="NULL"/>
    <x v="92"/>
    <n v="0"/>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x v="0"/>
    <x v="0"/>
    <x v="0"/>
    <x v="0"/>
    <x v="0"/>
    <n v="21000"/>
    <x v="0"/>
    <x v="0"/>
    <x v="0"/>
    <x v="0"/>
    <x v="0"/>
    <x v="0"/>
    <n v="93.406666666666666"/>
  </r>
  <r>
    <x v="1"/>
    <x v="1"/>
    <x v="1"/>
    <x v="1"/>
    <x v="1"/>
    <n v="71800"/>
    <x v="1"/>
    <x v="1"/>
    <x v="1"/>
    <x v="1"/>
    <x v="1"/>
    <x v="1"/>
    <n v="72.861562500000005"/>
  </r>
  <r>
    <x v="2"/>
    <x v="2"/>
    <x v="2"/>
    <x v="2"/>
    <x v="2"/>
    <n v="117300"/>
    <x v="2"/>
    <x v="2"/>
    <x v="2"/>
    <x v="2"/>
    <x v="2"/>
    <x v="2"/>
    <n v="90.404585448392552"/>
  </r>
  <r>
    <x v="3"/>
    <x v="3"/>
    <x v="0"/>
    <x v="0"/>
    <x v="0"/>
    <n v="118200"/>
    <x v="0"/>
    <x v="0"/>
    <x v="0"/>
    <x v="3"/>
    <x v="3"/>
    <x v="3"/>
    <n v="0"/>
  </r>
  <r>
    <x v="4"/>
    <x v="4"/>
    <x v="3"/>
    <x v="3"/>
    <x v="3"/>
    <n v="81700"/>
    <x v="3"/>
    <x v="3"/>
    <x v="0"/>
    <x v="4"/>
    <x v="4"/>
    <x v="4"/>
    <n v="91.847833037300177"/>
  </r>
  <r>
    <x v="5"/>
    <x v="5"/>
    <x v="4"/>
    <x v="1"/>
    <x v="4"/>
    <n v="210500"/>
    <x v="4"/>
    <x v="1"/>
    <x v="1"/>
    <x v="5"/>
    <x v="5"/>
    <x v="5"/>
    <n v="88.399936775553229"/>
  </r>
  <r>
    <x v="6"/>
    <x v="6"/>
    <x v="5"/>
    <x v="4"/>
    <x v="5"/>
    <n v="0"/>
    <x v="5"/>
    <x v="4"/>
    <x v="3"/>
    <x v="6"/>
    <x v="3"/>
    <x v="3"/>
    <n v="0"/>
  </r>
  <r>
    <x v="7"/>
    <x v="7"/>
    <x v="6"/>
    <x v="5"/>
    <x v="3"/>
    <n v="59700"/>
    <x v="3"/>
    <x v="3"/>
    <x v="0"/>
    <x v="7"/>
    <x v="6"/>
    <x v="6"/>
    <n v="74.288802816901409"/>
  </r>
  <r>
    <x v="8"/>
    <x v="8"/>
    <x v="7"/>
    <x v="1"/>
    <x v="4"/>
    <n v="64600"/>
    <x v="4"/>
    <x v="1"/>
    <x v="1"/>
    <x v="8"/>
    <x v="7"/>
    <x v="7"/>
    <n v="93.878839907192571"/>
  </r>
  <r>
    <x v="9"/>
    <x v="9"/>
    <x v="8"/>
    <x v="1"/>
    <x v="6"/>
    <n v="114900"/>
    <x v="6"/>
    <x v="5"/>
    <x v="1"/>
    <x v="9"/>
    <x v="8"/>
    <x v="8"/>
    <n v="97.347685589519656"/>
  </r>
  <r>
    <x v="10"/>
    <x v="10"/>
    <x v="9"/>
    <x v="6"/>
    <x v="0"/>
    <n v="227600"/>
    <x v="0"/>
    <x v="0"/>
    <x v="0"/>
    <x v="10"/>
    <x v="9"/>
    <x v="9"/>
    <n v="88.174709707385048"/>
  </r>
  <r>
    <x v="11"/>
    <x v="11"/>
    <x v="10"/>
    <x v="7"/>
    <x v="3"/>
    <n v="53100"/>
    <x v="3"/>
    <x v="3"/>
    <x v="0"/>
    <x v="11"/>
    <x v="10"/>
    <x v="10"/>
    <n v="147.595"/>
  </r>
  <r>
    <x v="12"/>
    <x v="12"/>
    <x v="11"/>
    <x v="8"/>
    <x v="7"/>
    <n v="83400"/>
    <x v="7"/>
    <x v="0"/>
    <x v="0"/>
    <x v="12"/>
    <x v="11"/>
    <x v="11"/>
    <n v="99.007724770642199"/>
  </r>
  <r>
    <x v="13"/>
    <x v="13"/>
    <x v="12"/>
    <x v="0"/>
    <x v="8"/>
    <n v="123900"/>
    <x v="8"/>
    <x v="0"/>
    <x v="0"/>
    <x v="13"/>
    <x v="12"/>
    <x v="12"/>
    <n v="100.28308080808081"/>
  </r>
  <r>
    <x v="14"/>
    <x v="14"/>
    <x v="13"/>
    <x v="9"/>
    <x v="9"/>
    <n v="103800"/>
    <x v="9"/>
    <x v="6"/>
    <x v="4"/>
    <x v="14"/>
    <x v="13"/>
    <x v="13"/>
    <n v="103.3905991735537"/>
  </r>
  <r>
    <x v="15"/>
    <x v="15"/>
    <x v="8"/>
    <x v="1"/>
    <x v="10"/>
    <n v="138500"/>
    <x v="10"/>
    <x v="5"/>
    <x v="1"/>
    <x v="15"/>
    <x v="14"/>
    <x v="14"/>
    <n v="101.49687661777395"/>
  </r>
  <r>
    <x v="16"/>
    <x v="16"/>
    <x v="14"/>
    <x v="1"/>
    <x v="11"/>
    <n v="100600"/>
    <x v="11"/>
    <x v="7"/>
    <x v="1"/>
    <x v="16"/>
    <x v="3"/>
    <x v="3"/>
    <n v="0"/>
  </r>
  <r>
    <x v="17"/>
    <x v="17"/>
    <x v="15"/>
    <x v="1"/>
    <x v="4"/>
    <n v="84600"/>
    <x v="4"/>
    <x v="1"/>
    <x v="1"/>
    <x v="17"/>
    <x v="15"/>
    <x v="15"/>
    <n v="87.067945472249264"/>
  </r>
  <r>
    <x v="18"/>
    <x v="18"/>
    <x v="13"/>
    <x v="9"/>
    <x v="12"/>
    <n v="97900"/>
    <x v="12"/>
    <x v="2"/>
    <x v="2"/>
    <x v="18"/>
    <x v="3"/>
    <x v="3"/>
    <n v="0"/>
  </r>
  <r>
    <x v="19"/>
    <x v="19"/>
    <x v="16"/>
    <x v="10"/>
    <x v="3"/>
    <n v="96800"/>
    <x v="3"/>
    <x v="3"/>
    <x v="0"/>
    <x v="19"/>
    <x v="16"/>
    <x v="16"/>
    <n v="103.31040097205346"/>
  </r>
  <r>
    <x v="20"/>
    <x v="20"/>
    <x v="17"/>
    <x v="1"/>
    <x v="10"/>
    <n v="0"/>
    <x v="10"/>
    <x v="5"/>
    <x v="1"/>
    <x v="6"/>
    <x v="3"/>
    <x v="3"/>
    <n v="0"/>
  </r>
  <r>
    <x v="21"/>
    <x v="21"/>
    <x v="18"/>
    <x v="11"/>
    <x v="5"/>
    <n v="0"/>
    <x v="5"/>
    <x v="4"/>
    <x v="3"/>
    <x v="6"/>
    <x v="3"/>
    <x v="3"/>
    <n v="0"/>
  </r>
  <r>
    <x v="22"/>
    <x v="22"/>
    <x v="19"/>
    <x v="0"/>
    <x v="0"/>
    <n v="82900"/>
    <x v="0"/>
    <x v="0"/>
    <x v="0"/>
    <x v="20"/>
    <x v="17"/>
    <x v="17"/>
    <n v="93.414432314410462"/>
  </r>
  <r>
    <x v="23"/>
    <x v="23"/>
    <x v="20"/>
    <x v="0"/>
    <x v="8"/>
    <n v="84300"/>
    <x v="8"/>
    <x v="0"/>
    <x v="0"/>
    <x v="21"/>
    <x v="18"/>
    <x v="18"/>
    <n v="95.108660968660985"/>
  </r>
  <r>
    <x v="24"/>
    <x v="24"/>
    <x v="21"/>
    <x v="1"/>
    <x v="13"/>
    <n v="43400"/>
    <x v="13"/>
    <x v="7"/>
    <x v="1"/>
    <x v="22"/>
    <x v="3"/>
    <x v="3"/>
    <n v="0"/>
  </r>
  <r>
    <x v="25"/>
    <x v="25"/>
    <x v="22"/>
    <x v="1"/>
    <x v="6"/>
    <n v="84300"/>
    <x v="6"/>
    <x v="5"/>
    <x v="1"/>
    <x v="23"/>
    <x v="19"/>
    <x v="19"/>
    <n v="94.597262357414451"/>
  </r>
  <r>
    <x v="26"/>
    <x v="26"/>
    <x v="23"/>
    <x v="12"/>
    <x v="9"/>
    <n v="81200"/>
    <x v="9"/>
    <x v="6"/>
    <x v="4"/>
    <x v="24"/>
    <x v="3"/>
    <x v="3"/>
    <n v="0"/>
  </r>
  <r>
    <x v="27"/>
    <x v="27"/>
    <x v="8"/>
    <x v="1"/>
    <x v="10"/>
    <n v="76400"/>
    <x v="10"/>
    <x v="5"/>
    <x v="1"/>
    <x v="25"/>
    <x v="20"/>
    <x v="20"/>
    <n v="68.684749999999994"/>
  </r>
  <r>
    <x v="28"/>
    <x v="28"/>
    <x v="24"/>
    <x v="13"/>
    <x v="14"/>
    <n v="96500"/>
    <x v="14"/>
    <x v="3"/>
    <x v="0"/>
    <x v="26"/>
    <x v="21"/>
    <x v="21"/>
    <n v="82.824845814977976"/>
  </r>
  <r>
    <x v="29"/>
    <x v="29"/>
    <x v="25"/>
    <x v="14"/>
    <x v="14"/>
    <n v="136800"/>
    <x v="14"/>
    <x v="3"/>
    <x v="0"/>
    <x v="27"/>
    <x v="22"/>
    <x v="22"/>
    <n v="84.95735087719298"/>
  </r>
  <r>
    <x v="30"/>
    <x v="30"/>
    <x v="26"/>
    <x v="15"/>
    <x v="3"/>
    <n v="69400"/>
    <x v="3"/>
    <x v="3"/>
    <x v="0"/>
    <x v="28"/>
    <x v="3"/>
    <x v="3"/>
    <n v="0"/>
  </r>
  <r>
    <x v="31"/>
    <x v="31"/>
    <x v="27"/>
    <x v="1"/>
    <x v="11"/>
    <n v="23000"/>
    <x v="11"/>
    <x v="7"/>
    <x v="1"/>
    <x v="29"/>
    <x v="23"/>
    <x v="23"/>
    <n v="82.698082191780813"/>
  </r>
  <r>
    <x v="32"/>
    <x v="32"/>
    <x v="28"/>
    <x v="14"/>
    <x v="14"/>
    <n v="92700"/>
    <x v="14"/>
    <x v="3"/>
    <x v="0"/>
    <x v="30"/>
    <x v="3"/>
    <x v="3"/>
    <n v="0"/>
  </r>
  <r>
    <x v="33"/>
    <x v="33"/>
    <x v="29"/>
    <x v="16"/>
    <x v="6"/>
    <n v="90300"/>
    <x v="6"/>
    <x v="5"/>
    <x v="1"/>
    <x v="31"/>
    <x v="3"/>
    <x v="3"/>
    <n v="0"/>
  </r>
  <r>
    <x v="34"/>
    <x v="34"/>
    <x v="27"/>
    <x v="1"/>
    <x v="13"/>
    <n v="68700"/>
    <x v="13"/>
    <x v="7"/>
    <x v="1"/>
    <x v="32"/>
    <x v="3"/>
    <x v="3"/>
    <n v="0"/>
  </r>
  <r>
    <x v="35"/>
    <x v="35"/>
    <x v="30"/>
    <x v="1"/>
    <x v="1"/>
    <n v="90700"/>
    <x v="1"/>
    <x v="1"/>
    <x v="1"/>
    <x v="33"/>
    <x v="24"/>
    <x v="2"/>
    <n v="91.747377326565143"/>
  </r>
  <r>
    <x v="36"/>
    <x v="36"/>
    <x v="13"/>
    <x v="9"/>
    <x v="5"/>
    <n v="0"/>
    <x v="5"/>
    <x v="4"/>
    <x v="3"/>
    <x v="6"/>
    <x v="3"/>
    <x v="3"/>
    <n v="0"/>
  </r>
  <r>
    <x v="37"/>
    <x v="37"/>
    <x v="31"/>
    <x v="0"/>
    <x v="0"/>
    <n v="53800"/>
    <x v="0"/>
    <x v="0"/>
    <x v="0"/>
    <x v="34"/>
    <x v="3"/>
    <x v="3"/>
    <n v="0"/>
  </r>
  <r>
    <x v="38"/>
    <x v="38"/>
    <x v="32"/>
    <x v="17"/>
    <x v="9"/>
    <n v="58600"/>
    <x v="9"/>
    <x v="6"/>
    <x v="4"/>
    <x v="35"/>
    <x v="25"/>
    <x v="24"/>
    <n v="76.310050335570466"/>
  </r>
  <r>
    <x v="39"/>
    <x v="39"/>
    <x v="33"/>
    <x v="6"/>
    <x v="15"/>
    <n v="60300"/>
    <x v="15"/>
    <x v="0"/>
    <x v="0"/>
    <x v="36"/>
    <x v="26"/>
    <x v="25"/>
    <n v="80.844638218923919"/>
  </r>
  <r>
    <x v="40"/>
    <x v="40"/>
    <x v="34"/>
    <x v="1"/>
    <x v="1"/>
    <n v="11000"/>
    <x v="1"/>
    <x v="1"/>
    <x v="1"/>
    <x v="37"/>
    <x v="27"/>
    <x v="26"/>
    <n v="66.654477611940308"/>
  </r>
  <r>
    <x v="41"/>
    <x v="41"/>
    <x v="35"/>
    <x v="5"/>
    <x v="5"/>
    <n v="0"/>
    <x v="5"/>
    <x v="4"/>
    <x v="3"/>
    <x v="6"/>
    <x v="3"/>
    <x v="3"/>
    <n v="0"/>
  </r>
  <r>
    <x v="42"/>
    <x v="42"/>
    <x v="36"/>
    <x v="8"/>
    <x v="7"/>
    <n v="120800"/>
    <x v="7"/>
    <x v="0"/>
    <x v="0"/>
    <x v="38"/>
    <x v="28"/>
    <x v="27"/>
    <n v="101.01804469273743"/>
  </r>
  <r>
    <x v="43"/>
    <x v="43"/>
    <x v="37"/>
    <x v="16"/>
    <x v="10"/>
    <n v="48700"/>
    <x v="10"/>
    <x v="5"/>
    <x v="1"/>
    <x v="39"/>
    <x v="29"/>
    <x v="28"/>
    <n v="116.61958620689656"/>
  </r>
  <r>
    <x v="44"/>
    <x v="44"/>
    <x v="9"/>
    <x v="6"/>
    <x v="5"/>
    <n v="0"/>
    <x v="5"/>
    <x v="4"/>
    <x v="3"/>
    <x v="6"/>
    <x v="3"/>
    <x v="3"/>
    <n v="0"/>
  </r>
  <r>
    <x v="45"/>
    <x v="45"/>
    <x v="38"/>
    <x v="1"/>
    <x v="1"/>
    <n v="105000"/>
    <x v="1"/>
    <x v="1"/>
    <x v="1"/>
    <x v="40"/>
    <x v="3"/>
    <x v="3"/>
    <n v="0"/>
  </r>
  <r>
    <x v="46"/>
    <x v="46"/>
    <x v="39"/>
    <x v="14"/>
    <x v="14"/>
    <n v="93900"/>
    <x v="14"/>
    <x v="3"/>
    <x v="0"/>
    <x v="41"/>
    <x v="3"/>
    <x v="3"/>
    <n v="0"/>
  </r>
  <r>
    <x v="47"/>
    <x v="47"/>
    <x v="40"/>
    <x v="0"/>
    <x v="0"/>
    <n v="61100"/>
    <x v="0"/>
    <x v="0"/>
    <x v="0"/>
    <x v="42"/>
    <x v="30"/>
    <x v="29"/>
    <n v="93.302990291262148"/>
  </r>
  <r>
    <x v="48"/>
    <x v="48"/>
    <x v="6"/>
    <x v="5"/>
    <x v="5"/>
    <n v="0"/>
    <x v="5"/>
    <x v="4"/>
    <x v="3"/>
    <x v="6"/>
    <x v="3"/>
    <x v="3"/>
    <n v="0"/>
  </r>
  <r>
    <x v="49"/>
    <x v="49"/>
    <x v="41"/>
    <x v="18"/>
    <x v="7"/>
    <n v="113000"/>
    <x v="7"/>
    <x v="0"/>
    <x v="0"/>
    <x v="43"/>
    <x v="3"/>
    <x v="3"/>
    <n v="0"/>
  </r>
  <r>
    <x v="50"/>
    <x v="50"/>
    <x v="20"/>
    <x v="0"/>
    <x v="8"/>
    <n v="68100"/>
    <x v="8"/>
    <x v="0"/>
    <x v="0"/>
    <x v="44"/>
    <x v="31"/>
    <x v="30"/>
    <n v="103.16947136563877"/>
  </r>
  <r>
    <x v="51"/>
    <x v="51"/>
    <x v="42"/>
    <x v="0"/>
    <x v="0"/>
    <n v="77900"/>
    <x v="0"/>
    <x v="0"/>
    <x v="0"/>
    <x v="45"/>
    <x v="3"/>
    <x v="3"/>
    <n v="0"/>
  </r>
  <r>
    <x v="52"/>
    <x v="52"/>
    <x v="43"/>
    <x v="5"/>
    <x v="3"/>
    <n v="120400"/>
    <x v="3"/>
    <x v="3"/>
    <x v="0"/>
    <x v="46"/>
    <x v="32"/>
    <x v="31"/>
    <n v="88.29170347003155"/>
  </r>
  <r>
    <x v="53"/>
    <x v="53"/>
    <x v="44"/>
    <x v="16"/>
    <x v="6"/>
    <n v="89600"/>
    <x v="6"/>
    <x v="5"/>
    <x v="1"/>
    <x v="47"/>
    <x v="3"/>
    <x v="3"/>
    <n v="0"/>
  </r>
  <r>
    <x v="54"/>
    <x v="54"/>
    <x v="45"/>
    <x v="5"/>
    <x v="5"/>
    <n v="0"/>
    <x v="5"/>
    <x v="4"/>
    <x v="3"/>
    <x v="6"/>
    <x v="3"/>
    <x v="3"/>
    <n v="0"/>
  </r>
  <r>
    <x v="55"/>
    <x v="55"/>
    <x v="46"/>
    <x v="2"/>
    <x v="2"/>
    <n v="107800"/>
    <x v="2"/>
    <x v="2"/>
    <x v="2"/>
    <x v="48"/>
    <x v="33"/>
    <x v="32"/>
    <n v="91.649794050343232"/>
  </r>
  <r>
    <x v="56"/>
    <x v="56"/>
    <x v="47"/>
    <x v="18"/>
    <x v="7"/>
    <n v="119600"/>
    <x v="7"/>
    <x v="0"/>
    <x v="0"/>
    <x v="49"/>
    <x v="34"/>
    <x v="33"/>
    <n v="77.814372294372305"/>
  </r>
  <r>
    <x v="57"/>
    <x v="57"/>
    <x v="48"/>
    <x v="2"/>
    <x v="2"/>
    <n v="93300"/>
    <x v="2"/>
    <x v="2"/>
    <x v="2"/>
    <x v="50"/>
    <x v="35"/>
    <x v="34"/>
    <n v="90.276390977443597"/>
  </r>
  <r>
    <x v="58"/>
    <x v="58"/>
    <x v="21"/>
    <x v="1"/>
    <x v="11"/>
    <n v="123700"/>
    <x v="11"/>
    <x v="7"/>
    <x v="1"/>
    <x v="51"/>
    <x v="3"/>
    <x v="3"/>
    <n v="0"/>
  </r>
  <r>
    <x v="59"/>
    <x v="59"/>
    <x v="49"/>
    <x v="19"/>
    <x v="5"/>
    <n v="0"/>
    <x v="5"/>
    <x v="4"/>
    <x v="3"/>
    <x v="6"/>
    <x v="3"/>
    <x v="3"/>
    <n v="0"/>
  </r>
  <r>
    <x v="60"/>
    <x v="60"/>
    <x v="50"/>
    <x v="19"/>
    <x v="15"/>
    <n v="141300"/>
    <x v="15"/>
    <x v="0"/>
    <x v="0"/>
    <x v="52"/>
    <x v="3"/>
    <x v="3"/>
    <n v="0"/>
  </r>
  <r>
    <x v="61"/>
    <x v="61"/>
    <x v="51"/>
    <x v="10"/>
    <x v="3"/>
    <n v="95100"/>
    <x v="3"/>
    <x v="3"/>
    <x v="0"/>
    <x v="53"/>
    <x v="3"/>
    <x v="3"/>
    <n v="0"/>
  </r>
  <r>
    <x v="62"/>
    <x v="62"/>
    <x v="52"/>
    <x v="20"/>
    <x v="5"/>
    <n v="0"/>
    <x v="5"/>
    <x v="4"/>
    <x v="3"/>
    <x v="6"/>
    <x v="3"/>
    <x v="3"/>
    <n v="0"/>
  </r>
  <r>
    <x v="63"/>
    <x v="63"/>
    <x v="53"/>
    <x v="5"/>
    <x v="5"/>
    <n v="0"/>
    <x v="5"/>
    <x v="4"/>
    <x v="3"/>
    <x v="6"/>
    <x v="3"/>
    <x v="3"/>
    <n v="0"/>
  </r>
  <r>
    <x v="64"/>
    <x v="64"/>
    <x v="54"/>
    <x v="13"/>
    <x v="14"/>
    <n v="90500"/>
    <x v="14"/>
    <x v="3"/>
    <x v="0"/>
    <x v="54"/>
    <x v="36"/>
    <x v="35"/>
    <n v="95.681403508771936"/>
  </r>
  <r>
    <x v="65"/>
    <x v="65"/>
    <x v="55"/>
    <x v="21"/>
    <x v="7"/>
    <n v="79900"/>
    <x v="7"/>
    <x v="0"/>
    <x v="0"/>
    <x v="55"/>
    <x v="3"/>
    <x v="3"/>
    <n v="0"/>
  </r>
  <r>
    <x v="66"/>
    <x v="66"/>
    <x v="56"/>
    <x v="1"/>
    <x v="6"/>
    <n v="102700"/>
    <x v="6"/>
    <x v="5"/>
    <x v="1"/>
    <x v="56"/>
    <x v="37"/>
    <x v="36"/>
    <n v="93.746493506493536"/>
  </r>
  <r>
    <x v="67"/>
    <x v="67"/>
    <x v="57"/>
    <x v="1"/>
    <x v="13"/>
    <n v="94500"/>
    <x v="13"/>
    <x v="7"/>
    <x v="1"/>
    <x v="57"/>
    <x v="38"/>
    <x v="37"/>
    <n v="89.621877394636002"/>
  </r>
  <r>
    <x v="68"/>
    <x v="68"/>
    <x v="7"/>
    <x v="1"/>
    <x v="4"/>
    <n v="105000"/>
    <x v="4"/>
    <x v="1"/>
    <x v="1"/>
    <x v="58"/>
    <x v="39"/>
    <x v="38"/>
    <n v="87.663032786885239"/>
  </r>
  <r>
    <x v="69"/>
    <x v="69"/>
    <x v="58"/>
    <x v="22"/>
    <x v="12"/>
    <n v="88000"/>
    <x v="12"/>
    <x v="2"/>
    <x v="2"/>
    <x v="59"/>
    <x v="40"/>
    <x v="39"/>
    <n v="80"/>
  </r>
  <r>
    <x v="70"/>
    <x v="70"/>
    <x v="59"/>
    <x v="14"/>
    <x v="14"/>
    <n v="77000"/>
    <x v="14"/>
    <x v="3"/>
    <x v="0"/>
    <x v="60"/>
    <x v="41"/>
    <x v="40"/>
    <n v="85.640089628681181"/>
  </r>
  <r>
    <x v="71"/>
    <x v="71"/>
    <x v="60"/>
    <x v="1"/>
    <x v="6"/>
    <n v="43000"/>
    <x v="6"/>
    <x v="5"/>
    <x v="1"/>
    <x v="61"/>
    <x v="3"/>
    <x v="3"/>
    <n v="0"/>
  </r>
  <r>
    <x v="72"/>
    <x v="72"/>
    <x v="61"/>
    <x v="2"/>
    <x v="2"/>
    <n v="51600"/>
    <x v="2"/>
    <x v="2"/>
    <x v="2"/>
    <x v="62"/>
    <x v="42"/>
    <x v="41"/>
    <n v="100.46979166666667"/>
  </r>
  <r>
    <x v="73"/>
    <x v="73"/>
    <x v="62"/>
    <x v="13"/>
    <x v="14"/>
    <n v="98800"/>
    <x v="14"/>
    <x v="3"/>
    <x v="0"/>
    <x v="63"/>
    <x v="43"/>
    <x v="42"/>
    <n v="102.47193103448278"/>
  </r>
  <r>
    <x v="74"/>
    <x v="74"/>
    <x v="63"/>
    <x v="5"/>
    <x v="5"/>
    <n v="0"/>
    <x v="5"/>
    <x v="4"/>
    <x v="3"/>
    <x v="6"/>
    <x v="3"/>
    <x v="3"/>
    <n v="0"/>
  </r>
  <r>
    <x v="75"/>
    <x v="75"/>
    <x v="64"/>
    <x v="1"/>
    <x v="13"/>
    <n v="81100"/>
    <x v="13"/>
    <x v="7"/>
    <x v="1"/>
    <x v="64"/>
    <x v="44"/>
    <x v="43"/>
    <n v="88.507109974424552"/>
  </r>
  <r>
    <x v="76"/>
    <x v="76"/>
    <x v="9"/>
    <x v="6"/>
    <x v="15"/>
    <n v="59600"/>
    <x v="15"/>
    <x v="0"/>
    <x v="0"/>
    <x v="65"/>
    <x v="45"/>
    <x v="44"/>
    <n v="83.36395225464193"/>
  </r>
  <r>
    <x v="77"/>
    <x v="77"/>
    <x v="65"/>
    <x v="1"/>
    <x v="1"/>
    <n v="57700"/>
    <x v="1"/>
    <x v="1"/>
    <x v="1"/>
    <x v="66"/>
    <x v="46"/>
    <x v="45"/>
    <n v="88.538961038961034"/>
  </r>
  <r>
    <x v="78"/>
    <x v="78"/>
    <x v="66"/>
    <x v="15"/>
    <x v="5"/>
    <n v="0"/>
    <x v="5"/>
    <x v="4"/>
    <x v="3"/>
    <x v="6"/>
    <x v="3"/>
    <x v="3"/>
    <n v="0"/>
  </r>
  <r>
    <x v="79"/>
    <x v="79"/>
    <x v="67"/>
    <x v="0"/>
    <x v="8"/>
    <n v="65000"/>
    <x v="8"/>
    <x v="0"/>
    <x v="0"/>
    <x v="67"/>
    <x v="47"/>
    <x v="11"/>
    <n v="93.256256880733943"/>
  </r>
  <r>
    <x v="80"/>
    <x v="80"/>
    <x v="68"/>
    <x v="0"/>
    <x v="8"/>
    <n v="81100"/>
    <x v="8"/>
    <x v="0"/>
    <x v="0"/>
    <x v="68"/>
    <x v="48"/>
    <x v="46"/>
    <n v="94.801021671826632"/>
  </r>
  <r>
    <x v="81"/>
    <x v="81"/>
    <x v="69"/>
    <x v="23"/>
    <x v="5"/>
    <n v="0"/>
    <x v="5"/>
    <x v="4"/>
    <x v="3"/>
    <x v="6"/>
    <x v="3"/>
    <x v="3"/>
    <n v="0"/>
  </r>
  <r>
    <x v="82"/>
    <x v="82"/>
    <x v="70"/>
    <x v="22"/>
    <x v="12"/>
    <n v="77700"/>
    <x v="12"/>
    <x v="2"/>
    <x v="2"/>
    <x v="69"/>
    <x v="49"/>
    <x v="47"/>
    <n v="74.612693726937266"/>
  </r>
  <r>
    <x v="83"/>
    <x v="83"/>
    <x v="71"/>
    <x v="5"/>
    <x v="5"/>
    <n v="0"/>
    <x v="5"/>
    <x v="4"/>
    <x v="3"/>
    <x v="6"/>
    <x v="3"/>
    <x v="3"/>
    <n v="0"/>
  </r>
  <r>
    <x v="84"/>
    <x v="84"/>
    <x v="72"/>
    <x v="1"/>
    <x v="11"/>
    <n v="41900"/>
    <x v="11"/>
    <x v="7"/>
    <x v="1"/>
    <x v="70"/>
    <x v="3"/>
    <x v="3"/>
    <n v="0"/>
  </r>
  <r>
    <x v="85"/>
    <x v="85"/>
    <x v="73"/>
    <x v="1"/>
    <x v="11"/>
    <n v="114200"/>
    <x v="11"/>
    <x v="7"/>
    <x v="1"/>
    <x v="71"/>
    <x v="50"/>
    <x v="48"/>
    <n v="89.19782608695651"/>
  </r>
  <r>
    <x v="86"/>
    <x v="86"/>
    <x v="18"/>
    <x v="11"/>
    <x v="5"/>
    <n v="0"/>
    <x v="5"/>
    <x v="4"/>
    <x v="3"/>
    <x v="6"/>
    <x v="3"/>
    <x v="3"/>
    <n v="0"/>
  </r>
  <r>
    <x v="87"/>
    <x v="87"/>
    <x v="74"/>
    <x v="19"/>
    <x v="15"/>
    <n v="0"/>
    <x v="15"/>
    <x v="0"/>
    <x v="0"/>
    <x v="6"/>
    <x v="3"/>
    <x v="3"/>
    <n v="0"/>
  </r>
  <r>
    <x v="88"/>
    <x v="88"/>
    <x v="27"/>
    <x v="1"/>
    <x v="13"/>
    <n v="70700"/>
    <x v="13"/>
    <x v="7"/>
    <x v="1"/>
    <x v="72"/>
    <x v="51"/>
    <x v="49"/>
    <n v="95.836686217008804"/>
  </r>
  <r>
    <x v="89"/>
    <x v="89"/>
    <x v="75"/>
    <x v="21"/>
    <x v="7"/>
    <n v="23500"/>
    <x v="7"/>
    <x v="0"/>
    <x v="0"/>
    <x v="73"/>
    <x v="52"/>
    <x v="50"/>
    <n v="58.6331914893617"/>
  </r>
  <r>
    <x v="90"/>
    <x v="90"/>
    <x v="76"/>
    <x v="24"/>
    <x v="7"/>
    <n v="71700"/>
    <x v="7"/>
    <x v="0"/>
    <x v="0"/>
    <x v="74"/>
    <x v="53"/>
    <x v="51"/>
    <n v="81.05504524886878"/>
  </r>
  <r>
    <x v="91"/>
    <x v="91"/>
    <x v="77"/>
    <x v="25"/>
    <x v="9"/>
    <n v="81500"/>
    <x v="9"/>
    <x v="6"/>
    <x v="4"/>
    <x v="75"/>
    <x v="54"/>
    <x v="52"/>
    <n v="89.222241594022407"/>
  </r>
  <r>
    <x v="92"/>
    <x v="92"/>
    <x v="78"/>
    <x v="18"/>
    <x v="7"/>
    <n v="121400"/>
    <x v="7"/>
    <x v="0"/>
    <x v="0"/>
    <x v="76"/>
    <x v="55"/>
    <x v="53"/>
    <n v="118.53627692307693"/>
  </r>
  <r>
    <x v="93"/>
    <x v="93"/>
    <x v="79"/>
    <x v="12"/>
    <x v="9"/>
    <n v="94400"/>
    <x v="9"/>
    <x v="6"/>
    <x v="4"/>
    <x v="77"/>
    <x v="3"/>
    <x v="3"/>
    <n v="0"/>
  </r>
  <r>
    <x v="94"/>
    <x v="94"/>
    <x v="20"/>
    <x v="0"/>
    <x v="8"/>
    <n v="95000"/>
    <x v="8"/>
    <x v="0"/>
    <x v="0"/>
    <x v="78"/>
    <x v="3"/>
    <x v="3"/>
    <n v="0"/>
  </r>
  <r>
    <x v="95"/>
    <x v="95"/>
    <x v="80"/>
    <x v="5"/>
    <x v="5"/>
    <n v="0"/>
    <x v="5"/>
    <x v="4"/>
    <x v="3"/>
    <x v="6"/>
    <x v="3"/>
    <x v="3"/>
    <n v="0"/>
  </r>
  <r>
    <x v="96"/>
    <x v="96"/>
    <x v="81"/>
    <x v="22"/>
    <x v="12"/>
    <n v="86800"/>
    <x v="12"/>
    <x v="2"/>
    <x v="2"/>
    <x v="79"/>
    <x v="3"/>
    <x v="3"/>
    <n v="0"/>
  </r>
  <r>
    <x v="97"/>
    <x v="97"/>
    <x v="82"/>
    <x v="5"/>
    <x v="3"/>
    <n v="77000"/>
    <x v="3"/>
    <x v="3"/>
    <x v="0"/>
    <x v="80"/>
    <x v="3"/>
    <x v="3"/>
    <n v="0"/>
  </r>
  <r>
    <x v="98"/>
    <x v="98"/>
    <x v="8"/>
    <x v="1"/>
    <x v="10"/>
    <n v="67500"/>
    <x v="10"/>
    <x v="5"/>
    <x v="1"/>
    <x v="81"/>
    <x v="56"/>
    <x v="54"/>
    <n v="100.47896551724139"/>
  </r>
  <r>
    <x v="99"/>
    <x v="99"/>
    <x v="83"/>
    <x v="5"/>
    <x v="5"/>
    <n v="0"/>
    <x v="5"/>
    <x v="4"/>
    <x v="3"/>
    <x v="6"/>
    <x v="3"/>
    <x v="3"/>
    <n v="0"/>
  </r>
  <r>
    <x v="100"/>
    <x v="100"/>
    <x v="34"/>
    <x v="1"/>
    <x v="6"/>
    <n v="49700"/>
    <x v="6"/>
    <x v="5"/>
    <x v="1"/>
    <x v="82"/>
    <x v="57"/>
    <x v="55"/>
    <n v="73.948906250000007"/>
  </r>
  <r>
    <x v="101"/>
    <x v="101"/>
    <x v="84"/>
    <x v="7"/>
    <x v="3"/>
    <n v="116400"/>
    <x v="3"/>
    <x v="3"/>
    <x v="0"/>
    <x v="83"/>
    <x v="58"/>
    <x v="56"/>
    <n v="80.30380000000001"/>
  </r>
  <r>
    <x v="102"/>
    <x v="102"/>
    <x v="85"/>
    <x v="1"/>
    <x v="4"/>
    <n v="77600"/>
    <x v="4"/>
    <x v="1"/>
    <x v="1"/>
    <x v="84"/>
    <x v="3"/>
    <x v="3"/>
    <n v="0"/>
  </r>
  <r>
    <x v="103"/>
    <x v="103"/>
    <x v="86"/>
    <x v="24"/>
    <x v="7"/>
    <n v="45300"/>
    <x v="7"/>
    <x v="0"/>
    <x v="0"/>
    <x v="85"/>
    <x v="59"/>
    <x v="57"/>
    <n v="98.262488372093017"/>
  </r>
  <r>
    <x v="104"/>
    <x v="104"/>
    <x v="17"/>
    <x v="1"/>
    <x v="10"/>
    <n v="95400"/>
    <x v="10"/>
    <x v="5"/>
    <x v="1"/>
    <x v="86"/>
    <x v="60"/>
    <x v="58"/>
    <n v="120.69360759493671"/>
  </r>
  <r>
    <x v="105"/>
    <x v="105"/>
    <x v="8"/>
    <x v="1"/>
    <x v="10"/>
    <n v="39800"/>
    <x v="10"/>
    <x v="5"/>
    <x v="1"/>
    <x v="87"/>
    <x v="3"/>
    <x v="3"/>
    <n v="0"/>
  </r>
  <r>
    <x v="106"/>
    <x v="106"/>
    <x v="9"/>
    <x v="6"/>
    <x v="15"/>
    <n v="104600"/>
    <x v="15"/>
    <x v="0"/>
    <x v="0"/>
    <x v="88"/>
    <x v="61"/>
    <x v="59"/>
    <n v="92.596304700162065"/>
  </r>
  <r>
    <x v="107"/>
    <x v="107"/>
    <x v="87"/>
    <x v="5"/>
    <x v="5"/>
    <n v="0"/>
    <x v="5"/>
    <x v="4"/>
    <x v="3"/>
    <x v="6"/>
    <x v="3"/>
    <x v="3"/>
    <n v="0"/>
  </r>
  <r>
    <x v="108"/>
    <x v="108"/>
    <x v="57"/>
    <x v="1"/>
    <x v="11"/>
    <n v="85800"/>
    <x v="11"/>
    <x v="7"/>
    <x v="1"/>
    <x v="89"/>
    <x v="62"/>
    <x v="60"/>
    <n v="101.81479591836734"/>
  </r>
  <r>
    <x v="109"/>
    <x v="109"/>
    <x v="9"/>
    <x v="6"/>
    <x v="5"/>
    <n v="0"/>
    <x v="5"/>
    <x v="4"/>
    <x v="3"/>
    <x v="6"/>
    <x v="3"/>
    <x v="3"/>
    <n v="0"/>
  </r>
  <r>
    <x v="110"/>
    <x v="110"/>
    <x v="88"/>
    <x v="2"/>
    <x v="2"/>
    <n v="60300"/>
    <x v="2"/>
    <x v="2"/>
    <x v="2"/>
    <x v="90"/>
    <x v="63"/>
    <x v="61"/>
    <n v="79.43093959731543"/>
  </r>
  <r>
    <x v="111"/>
    <x v="111"/>
    <x v="89"/>
    <x v="18"/>
    <x v="7"/>
    <n v="34800"/>
    <x v="7"/>
    <x v="0"/>
    <x v="0"/>
    <x v="91"/>
    <x v="64"/>
    <x v="62"/>
    <n v="82.158611111111114"/>
  </r>
  <r>
    <x v="112"/>
    <x v="112"/>
    <x v="90"/>
    <x v="1"/>
    <x v="1"/>
    <n v="55400"/>
    <x v="1"/>
    <x v="1"/>
    <x v="1"/>
    <x v="92"/>
    <x v="65"/>
    <x v="63"/>
    <n v="66.767391304347825"/>
  </r>
  <r>
    <x v="113"/>
    <x v="113"/>
    <x v="91"/>
    <x v="5"/>
    <x v="5"/>
    <n v="0"/>
    <x v="5"/>
    <x v="4"/>
    <x v="3"/>
    <x v="6"/>
    <x v="3"/>
    <x v="3"/>
    <n v="0"/>
  </r>
  <r>
    <x v="114"/>
    <x v="114"/>
    <x v="92"/>
    <x v="26"/>
    <x v="5"/>
    <n v="0"/>
    <x v="5"/>
    <x v="4"/>
    <x v="3"/>
    <x v="6"/>
    <x v="3"/>
    <x v="3"/>
    <n v="0"/>
  </r>
  <r>
    <x v="115"/>
    <x v="115"/>
    <x v="93"/>
    <x v="27"/>
    <x v="5"/>
    <n v="0"/>
    <x v="5"/>
    <x v="4"/>
    <x v="3"/>
    <x v="6"/>
    <x v="3"/>
    <x v="3"/>
    <n v="0"/>
  </r>
  <r>
    <x v="116"/>
    <x v="116"/>
    <x v="94"/>
    <x v="6"/>
    <x v="15"/>
    <n v="65700"/>
    <x v="15"/>
    <x v="0"/>
    <x v="0"/>
    <x v="93"/>
    <x v="66"/>
    <x v="64"/>
    <n v="91.547572254335265"/>
  </r>
  <r>
    <x v="117"/>
    <x v="117"/>
    <x v="64"/>
    <x v="1"/>
    <x v="6"/>
    <n v="72600"/>
    <x v="6"/>
    <x v="5"/>
    <x v="1"/>
    <x v="94"/>
    <x v="67"/>
    <x v="65"/>
    <n v="121.85443396226415"/>
  </r>
  <r>
    <x v="118"/>
    <x v="118"/>
    <x v="95"/>
    <x v="1"/>
    <x v="4"/>
    <n v="60300"/>
    <x v="4"/>
    <x v="1"/>
    <x v="1"/>
    <x v="95"/>
    <x v="68"/>
    <x v="66"/>
    <n v="81.735940054495927"/>
  </r>
  <r>
    <x v="119"/>
    <x v="119"/>
    <x v="59"/>
    <x v="14"/>
    <x v="14"/>
    <n v="43300"/>
    <x v="14"/>
    <x v="3"/>
    <x v="0"/>
    <x v="96"/>
    <x v="69"/>
    <x v="67"/>
    <n v="83.429700374531834"/>
  </r>
  <r>
    <x v="120"/>
    <x v="120"/>
    <x v="72"/>
    <x v="1"/>
    <x v="13"/>
    <n v="85100"/>
    <x v="13"/>
    <x v="7"/>
    <x v="1"/>
    <x v="97"/>
    <x v="3"/>
    <x v="3"/>
    <n v="0"/>
  </r>
  <r>
    <x v="121"/>
    <x v="121"/>
    <x v="58"/>
    <x v="22"/>
    <x v="12"/>
    <n v="110000"/>
    <x v="12"/>
    <x v="2"/>
    <x v="2"/>
    <x v="98"/>
    <x v="70"/>
    <x v="68"/>
    <n v="77.7415819209039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3FB9D9-5DF1-4D95-8D03-3E74FD9BC0B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H100" firstHeaderRow="1" firstDataRow="1" firstDataCol="1"/>
  <pivotFields count="4">
    <pivotField axis="axisRow"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showAll="0"/>
    <pivotField numFmtId="14" showAll="0"/>
    <pivotField dataField="1" showAll="0"/>
  </pivotFields>
  <rowFields count="1">
    <field x="0"/>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FADFA4-CE3E-48A1-AF63-3B6C726674F3}"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1:O100" firstHeaderRow="0" firstDataRow="1" firstDataCol="1"/>
  <pivotFields count="9">
    <pivotField showAll="0"/>
    <pivotField numFmtId="14" showAll="0"/>
    <pivotField numFmtId="14" showAll="0"/>
    <pivotField showAll="0"/>
    <pivotField showAll="0"/>
    <pivotField showAll="0"/>
    <pivotField axis="axisRow" showAll="0">
      <items count="99">
        <item x="23"/>
        <item x="24"/>
        <item x="20"/>
        <item x="92"/>
        <item x="3"/>
        <item x="13"/>
        <item x="1"/>
        <item x="11"/>
        <item x="7"/>
        <item x="4"/>
        <item x="12"/>
        <item x="5"/>
        <item x="65"/>
        <item x="17"/>
        <item x="26"/>
        <item x="91"/>
        <item x="35"/>
        <item x="75"/>
        <item x="58"/>
        <item x="57"/>
        <item x="14"/>
        <item x="80"/>
        <item x="54"/>
        <item x="72"/>
        <item x="2"/>
        <item x="45"/>
        <item x="10"/>
        <item x="76"/>
        <item x="28"/>
        <item x="88"/>
        <item x="70"/>
        <item x="93"/>
        <item x="38"/>
        <item x="85"/>
        <item x="62"/>
        <item x="18"/>
        <item x="44"/>
        <item x="49"/>
        <item x="53"/>
        <item x="78"/>
        <item x="81"/>
        <item x="32"/>
        <item x="94"/>
        <item x="31"/>
        <item x="74"/>
        <item x="63"/>
        <item x="84"/>
        <item x="40"/>
        <item x="6"/>
        <item x="34"/>
        <item x="96"/>
        <item x="79"/>
        <item x="95"/>
        <item x="42"/>
        <item x="77"/>
        <item x="66"/>
        <item x="37"/>
        <item x="47"/>
        <item x="30"/>
        <item x="27"/>
        <item x="82"/>
        <item x="43"/>
        <item x="36"/>
        <item x="59"/>
        <item x="56"/>
        <item x="48"/>
        <item x="22"/>
        <item x="21"/>
        <item x="69"/>
        <item x="90"/>
        <item x="0"/>
        <item x="39"/>
        <item x="16"/>
        <item x="19"/>
        <item x="8"/>
        <item x="55"/>
        <item x="89"/>
        <item x="73"/>
        <item x="83"/>
        <item x="97"/>
        <item x="15"/>
        <item x="29"/>
        <item x="52"/>
        <item x="87"/>
        <item x="50"/>
        <item x="67"/>
        <item x="86"/>
        <item x="25"/>
        <item x="51"/>
        <item x="64"/>
        <item x="46"/>
        <item x="68"/>
        <item x="60"/>
        <item x="9"/>
        <item x="41"/>
        <item x="61"/>
        <item x="71"/>
        <item x="33"/>
        <item t="default"/>
      </items>
    </pivotField>
    <pivotField dataField="1" showAll="0"/>
    <pivotField dataField="1" showAll="0"/>
  </pivotFields>
  <rowFields count="1">
    <field x="6"/>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2"/>
  </colFields>
  <colItems count="2">
    <i>
      <x/>
    </i>
    <i i="1">
      <x v="1"/>
    </i>
  </colItems>
  <dataFields count="2">
    <dataField name="Sum of Amount" fld="7" baseField="6" baseItem="0"/>
    <dataField name="Sum of Quantity" fld="8" baseField="6" baseItem="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4A7694-0B14-4C21-AD3C-9906987FDC2B}"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M108" firstHeaderRow="0" firstDataRow="1" firstDataCol="1"/>
  <pivotFields count="6">
    <pivotField axis="axisRow" showAll="0">
      <items count="1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showAll="0"/>
    <pivotField dataField="1" showAll="0"/>
    <pivotField dataField="1" showAll="0"/>
    <pivotField showAll="0"/>
    <pivotField dataField="1" showAll="0"/>
  </pivotFields>
  <rowFields count="1">
    <field x="0"/>
  </rowFields>
  <rowItems count="1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t="grand">
      <x/>
    </i>
  </rowItems>
  <colFields count="1">
    <field x="-2"/>
  </colFields>
  <colItems count="3">
    <i>
      <x/>
    </i>
    <i i="1">
      <x v="1"/>
    </i>
    <i i="2">
      <x v="2"/>
    </i>
  </colItems>
  <dataFields count="3">
    <dataField name="Sum of Amount" fld="5" baseField="0" baseItem="0"/>
    <dataField name="Sum of quantityOrdered" fld="2" baseField="0" baseItem="0"/>
    <dataField name="Average of priceEach"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F7D219-7BD4-48B8-BC42-8E5C8C2655A5}" name="Manager Average"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1">
  <location ref="H19:J25" firstHeaderRow="0" firstDataRow="1" firstDataCol="1"/>
  <pivotFields count="13">
    <pivotField showAll="0">
      <items count="1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showAll="0">
      <items count="123">
        <item x="47"/>
        <item x="20"/>
        <item x="49"/>
        <item x="44"/>
        <item x="55"/>
        <item x="109"/>
        <item x="36"/>
        <item x="78"/>
        <item x="0"/>
        <item x="110"/>
        <item x="2"/>
        <item x="72"/>
        <item x="51"/>
        <item x="94"/>
        <item x="31"/>
        <item x="29"/>
        <item x="4"/>
        <item x="97"/>
        <item x="59"/>
        <item x="7"/>
        <item x="40"/>
        <item x="76"/>
        <item x="24"/>
        <item x="33"/>
        <item x="75"/>
        <item x="98"/>
        <item x="30"/>
        <item x="45"/>
        <item x="88"/>
        <item x="68"/>
        <item x="106"/>
        <item x="74"/>
        <item x="91"/>
        <item x="22"/>
        <item x="12"/>
        <item x="63"/>
        <item x="16"/>
        <item x="120"/>
        <item x="119"/>
        <item x="69"/>
        <item x="14"/>
        <item x="39"/>
        <item x="10"/>
        <item x="96"/>
        <item x="99"/>
        <item x="54"/>
        <item x="111"/>
        <item x="108"/>
        <item x="25"/>
        <item x="100"/>
        <item x="84"/>
        <item x="46"/>
        <item x="82"/>
        <item x="18"/>
        <item x="6"/>
        <item x="42"/>
        <item x="19"/>
        <item x="116"/>
        <item x="121"/>
        <item x="38"/>
        <item x="83"/>
        <item x="114"/>
        <item x="23"/>
        <item x="3"/>
        <item x="9"/>
        <item x="86"/>
        <item x="92"/>
        <item x="50"/>
        <item x="79"/>
        <item x="58"/>
        <item x="77"/>
        <item x="48"/>
        <item x="105"/>
        <item x="103"/>
        <item x="37"/>
        <item x="66"/>
        <item x="67"/>
        <item x="5"/>
        <item x="8"/>
        <item x="113"/>
        <item x="117"/>
        <item x="15"/>
        <item x="41"/>
        <item x="61"/>
        <item x="85"/>
        <item x="34"/>
        <item x="26"/>
        <item x="64"/>
        <item x="65"/>
        <item x="21"/>
        <item x="87"/>
        <item x="43"/>
        <item x="115"/>
        <item x="80"/>
        <item x="56"/>
        <item x="53"/>
        <item x="89"/>
        <item x="90"/>
        <item x="81"/>
        <item x="13"/>
        <item x="101"/>
        <item x="62"/>
        <item x="118"/>
        <item x="1"/>
        <item x="57"/>
        <item x="95"/>
        <item x="70"/>
        <item x="73"/>
        <item x="104"/>
        <item x="17"/>
        <item x="71"/>
        <item x="102"/>
        <item x="93"/>
        <item x="52"/>
        <item x="28"/>
        <item x="35"/>
        <item x="32"/>
        <item x="60"/>
        <item x="27"/>
        <item x="11"/>
        <item x="107"/>
        <item x="112"/>
        <item t="default"/>
      </items>
    </pivotField>
    <pivotField showAll="0">
      <items count="97">
        <item x="36"/>
        <item x="87"/>
        <item x="14"/>
        <item x="52"/>
        <item x="70"/>
        <item x="58"/>
        <item x="33"/>
        <item x="47"/>
        <item x="16"/>
        <item x="53"/>
        <item x="74"/>
        <item x="72"/>
        <item x="84"/>
        <item x="63"/>
        <item x="27"/>
        <item x="22"/>
        <item x="95"/>
        <item x="55"/>
        <item x="90"/>
        <item x="15"/>
        <item x="21"/>
        <item x="32"/>
        <item x="75"/>
        <item x="48"/>
        <item x="66"/>
        <item x="39"/>
        <item x="35"/>
        <item x="26"/>
        <item x="62"/>
        <item x="6"/>
        <item x="49"/>
        <item x="50"/>
        <item x="88"/>
        <item x="34"/>
        <item x="86"/>
        <item x="69"/>
        <item x="24"/>
        <item x="93"/>
        <item x="43"/>
        <item x="23"/>
        <item x="11"/>
        <item x="1"/>
        <item x="83"/>
        <item x="19"/>
        <item x="18"/>
        <item x="28"/>
        <item x="59"/>
        <item x="65"/>
        <item x="10"/>
        <item x="12"/>
        <item x="45"/>
        <item x="71"/>
        <item x="9"/>
        <item x="77"/>
        <item x="25"/>
        <item x="91"/>
        <item x="67"/>
        <item x="2"/>
        <item x="89"/>
        <item x="79"/>
        <item x="37"/>
        <item x="82"/>
        <item x="0"/>
        <item x="73"/>
        <item x="57"/>
        <item x="17"/>
        <item x="60"/>
        <item x="46"/>
        <item x="8"/>
        <item x="51"/>
        <item x="54"/>
        <item x="20"/>
        <item x="30"/>
        <item x="64"/>
        <item x="78"/>
        <item x="68"/>
        <item x="92"/>
        <item x="76"/>
        <item x="38"/>
        <item x="7"/>
        <item x="85"/>
        <item x="4"/>
        <item x="94"/>
        <item x="13"/>
        <item x="61"/>
        <item x="3"/>
        <item x="31"/>
        <item x="80"/>
        <item x="41"/>
        <item x="40"/>
        <item x="44"/>
        <item x="29"/>
        <item x="42"/>
        <item x="5"/>
        <item x="81"/>
        <item x="56"/>
        <item t="default"/>
      </items>
    </pivotField>
    <pivotField showAll="0">
      <items count="29">
        <item x="2"/>
        <item x="24"/>
        <item x="21"/>
        <item x="16"/>
        <item x="8"/>
        <item x="13"/>
        <item x="0"/>
        <item x="5"/>
        <item x="17"/>
        <item x="15"/>
        <item x="27"/>
        <item x="18"/>
        <item x="12"/>
        <item x="20"/>
        <item x="22"/>
        <item x="3"/>
        <item x="10"/>
        <item x="25"/>
        <item x="4"/>
        <item x="11"/>
        <item x="26"/>
        <item x="9"/>
        <item x="23"/>
        <item x="6"/>
        <item x="7"/>
        <item x="19"/>
        <item x="14"/>
        <item x="1"/>
        <item t="default"/>
      </items>
    </pivotField>
    <pivotField showAll="0">
      <items count="17">
        <item x="4"/>
        <item x="1"/>
        <item x="13"/>
        <item x="11"/>
        <item x="10"/>
        <item x="6"/>
        <item x="8"/>
        <item x="0"/>
        <item x="7"/>
        <item x="14"/>
        <item x="3"/>
        <item x="2"/>
        <item x="12"/>
        <item x="9"/>
        <item x="15"/>
        <item x="5"/>
        <item t="default"/>
      </items>
    </pivotField>
    <pivotField showAll="0"/>
    <pivotField showAll="0">
      <items count="17">
        <item h="1" x="5"/>
        <item x="8"/>
        <item x="14"/>
        <item x="7"/>
        <item x="13"/>
        <item x="2"/>
        <item x="15"/>
        <item x="0"/>
        <item x="4"/>
        <item x="3"/>
        <item x="12"/>
        <item x="9"/>
        <item x="11"/>
        <item x="1"/>
        <item x="10"/>
        <item x="6"/>
        <item t="default"/>
      </items>
    </pivotField>
    <pivotField showAll="0">
      <items count="9">
        <item x="7"/>
        <item x="3"/>
        <item x="5"/>
        <item x="0"/>
        <item x="1"/>
        <item x="2"/>
        <item x="6"/>
        <item x="4"/>
        <item t="default"/>
      </items>
    </pivotField>
    <pivotField axis="axisRow" showAll="0">
      <items count="6">
        <item x="0"/>
        <item x="1"/>
        <item x="4"/>
        <item x="2"/>
        <item x="3"/>
        <item t="default"/>
      </items>
    </pivotField>
    <pivotField showAll="0">
      <items count="100">
        <item x="37"/>
        <item x="29"/>
        <item x="0"/>
        <item x="91"/>
        <item x="73"/>
        <item x="87"/>
        <item x="96"/>
        <item x="80"/>
        <item x="22"/>
        <item x="70"/>
        <item x="61"/>
        <item x="66"/>
        <item x="95"/>
        <item x="11"/>
        <item x="92"/>
        <item x="90"/>
        <item x="35"/>
        <item x="65"/>
        <item x="28"/>
        <item x="82"/>
        <item x="93"/>
        <item x="85"/>
        <item x="62"/>
        <item x="32"/>
        <item x="69"/>
        <item x="64"/>
        <item x="45"/>
        <item x="84"/>
        <item x="42"/>
        <item x="30"/>
        <item x="20"/>
        <item x="55"/>
        <item x="24"/>
        <item x="97"/>
        <item x="79"/>
        <item x="8"/>
        <item x="47"/>
        <item x="44"/>
        <item x="36"/>
        <item x="39"/>
        <item x="53"/>
        <item x="81"/>
        <item x="31"/>
        <item x="86"/>
        <item x="67"/>
        <item x="41"/>
        <item x="25"/>
        <item x="72"/>
        <item x="34"/>
        <item x="7"/>
        <item x="83"/>
        <item x="94"/>
        <item x="56"/>
        <item x="1"/>
        <item x="40"/>
        <item x="60"/>
        <item x="43"/>
        <item x="74"/>
        <item x="78"/>
        <item x="21"/>
        <item x="75"/>
        <item x="89"/>
        <item x="46"/>
        <item x="38"/>
        <item x="76"/>
        <item x="51"/>
        <item x="50"/>
        <item x="33"/>
        <item x="23"/>
        <item x="26"/>
        <item x="54"/>
        <item x="19"/>
        <item x="16"/>
        <item x="57"/>
        <item x="63"/>
        <item x="4"/>
        <item x="17"/>
        <item x="18"/>
        <item x="77"/>
        <item x="12"/>
        <item x="9"/>
        <item x="52"/>
        <item x="88"/>
        <item x="98"/>
        <item x="71"/>
        <item x="3"/>
        <item x="68"/>
        <item x="49"/>
        <item x="13"/>
        <item x="58"/>
        <item x="48"/>
        <item x="27"/>
        <item x="59"/>
        <item x="14"/>
        <item x="15"/>
        <item x="2"/>
        <item x="5"/>
        <item x="10"/>
        <item x="6"/>
        <item t="default"/>
      </items>
    </pivotField>
    <pivotField dataField="1" showAll="0">
      <items count="72">
        <item x="3"/>
        <item x="52"/>
        <item x="40"/>
        <item x="27"/>
        <item x="20"/>
        <item x="23"/>
        <item x="10"/>
        <item x="65"/>
        <item x="62"/>
        <item x="6"/>
        <item x="0"/>
        <item x="29"/>
        <item x="64"/>
        <item x="49"/>
        <item x="46"/>
        <item x="69"/>
        <item x="8"/>
        <item x="31"/>
        <item x="57"/>
        <item x="35"/>
        <item x="19"/>
        <item x="67"/>
        <item x="32"/>
        <item x="43"/>
        <item x="68"/>
        <item x="48"/>
        <item x="45"/>
        <item x="1"/>
        <item x="51"/>
        <item x="36"/>
        <item x="18"/>
        <item x="42"/>
        <item x="44"/>
        <item x="63"/>
        <item x="53"/>
        <item x="37"/>
        <item x="28"/>
        <item x="21"/>
        <item x="60"/>
        <item x="55"/>
        <item x="12"/>
        <item x="7"/>
        <item x="59"/>
        <item x="17"/>
        <item x="26"/>
        <item x="56"/>
        <item x="58"/>
        <item x="25"/>
        <item x="66"/>
        <item x="30"/>
        <item x="22"/>
        <item x="47"/>
        <item x="4"/>
        <item x="2"/>
        <item x="11"/>
        <item x="24"/>
        <item x="70"/>
        <item x="61"/>
        <item x="50"/>
        <item x="41"/>
        <item x="54"/>
        <item x="33"/>
        <item x="16"/>
        <item x="39"/>
        <item x="15"/>
        <item x="34"/>
        <item x="38"/>
        <item x="14"/>
        <item x="13"/>
        <item x="5"/>
        <item x="9"/>
        <item t="default"/>
      </items>
    </pivotField>
    <pivotField showAll="0"/>
    <pivotField dataField="1" showAll="0"/>
  </pivotFields>
  <rowFields count="1">
    <field x="8"/>
  </rowFields>
  <rowItems count="6">
    <i>
      <x/>
    </i>
    <i>
      <x v="1"/>
    </i>
    <i>
      <x v="2"/>
    </i>
    <i>
      <x v="3"/>
    </i>
    <i>
      <x v="4"/>
    </i>
    <i t="grand">
      <x/>
    </i>
  </rowItems>
  <colFields count="1">
    <field x="-2"/>
  </colFields>
  <colItems count="2">
    <i>
      <x/>
    </i>
    <i i="1">
      <x v="1"/>
    </i>
  </colItems>
  <dataFields count="2">
    <dataField name="Sum of Average" fld="12" baseField="0" baseItem="0"/>
    <dataField name="Sum of Amount" fld="10" baseField="0" baseItem="0"/>
  </dataFields>
  <chartFormats count="4">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1"/>
          </reference>
        </references>
      </pivotArea>
    </chartFormat>
    <chartFormat chart="3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3A875A-AA1B-4D40-AB48-7FE0E2A2D440}" name="Salesman Avg"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A22:B38" firstHeaderRow="1" firstDataRow="1" firstDataCol="1"/>
  <pivotFields count="13">
    <pivotField showAll="0">
      <items count="1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showAll="0">
      <items count="123">
        <item x="47"/>
        <item x="20"/>
        <item x="49"/>
        <item x="44"/>
        <item x="55"/>
        <item x="109"/>
        <item x="36"/>
        <item x="78"/>
        <item x="0"/>
        <item x="110"/>
        <item x="2"/>
        <item x="72"/>
        <item x="51"/>
        <item x="94"/>
        <item x="31"/>
        <item x="29"/>
        <item x="4"/>
        <item x="97"/>
        <item x="59"/>
        <item x="7"/>
        <item x="40"/>
        <item x="76"/>
        <item x="24"/>
        <item x="33"/>
        <item x="75"/>
        <item x="98"/>
        <item x="30"/>
        <item x="45"/>
        <item x="88"/>
        <item x="68"/>
        <item x="106"/>
        <item x="74"/>
        <item x="91"/>
        <item x="22"/>
        <item x="12"/>
        <item x="63"/>
        <item x="16"/>
        <item x="120"/>
        <item x="119"/>
        <item x="69"/>
        <item x="14"/>
        <item x="39"/>
        <item x="10"/>
        <item x="96"/>
        <item x="99"/>
        <item x="54"/>
        <item x="111"/>
        <item x="108"/>
        <item x="25"/>
        <item x="100"/>
        <item x="84"/>
        <item x="46"/>
        <item x="82"/>
        <item x="18"/>
        <item x="6"/>
        <item x="42"/>
        <item x="19"/>
        <item x="116"/>
        <item x="121"/>
        <item x="38"/>
        <item x="83"/>
        <item x="114"/>
        <item x="23"/>
        <item x="3"/>
        <item x="9"/>
        <item x="86"/>
        <item x="92"/>
        <item x="50"/>
        <item x="79"/>
        <item x="58"/>
        <item x="77"/>
        <item x="48"/>
        <item x="105"/>
        <item x="103"/>
        <item x="37"/>
        <item x="66"/>
        <item x="67"/>
        <item x="5"/>
        <item x="8"/>
        <item x="113"/>
        <item x="117"/>
        <item x="15"/>
        <item x="41"/>
        <item x="61"/>
        <item x="85"/>
        <item x="34"/>
        <item x="26"/>
        <item x="64"/>
        <item x="65"/>
        <item x="21"/>
        <item x="87"/>
        <item x="43"/>
        <item x="115"/>
        <item x="80"/>
        <item x="56"/>
        <item x="53"/>
        <item x="89"/>
        <item x="90"/>
        <item x="81"/>
        <item x="13"/>
        <item x="101"/>
        <item x="62"/>
        <item x="118"/>
        <item x="1"/>
        <item x="57"/>
        <item x="95"/>
        <item x="70"/>
        <item x="73"/>
        <item x="104"/>
        <item x="17"/>
        <item x="71"/>
        <item x="102"/>
        <item x="93"/>
        <item x="52"/>
        <item x="28"/>
        <item x="35"/>
        <item x="32"/>
        <item x="60"/>
        <item x="27"/>
        <item x="11"/>
        <item x="107"/>
        <item x="112"/>
        <item t="default"/>
      </items>
    </pivotField>
    <pivotField showAll="0">
      <items count="97">
        <item x="36"/>
        <item x="87"/>
        <item x="14"/>
        <item x="52"/>
        <item x="70"/>
        <item x="58"/>
        <item x="33"/>
        <item x="47"/>
        <item x="16"/>
        <item x="53"/>
        <item x="74"/>
        <item x="72"/>
        <item x="84"/>
        <item x="63"/>
        <item x="27"/>
        <item x="22"/>
        <item x="95"/>
        <item x="55"/>
        <item x="90"/>
        <item x="15"/>
        <item x="21"/>
        <item x="32"/>
        <item x="75"/>
        <item x="48"/>
        <item x="66"/>
        <item x="39"/>
        <item x="35"/>
        <item x="26"/>
        <item x="62"/>
        <item x="6"/>
        <item x="49"/>
        <item x="50"/>
        <item x="88"/>
        <item x="34"/>
        <item x="86"/>
        <item x="69"/>
        <item x="24"/>
        <item x="93"/>
        <item x="43"/>
        <item x="23"/>
        <item x="11"/>
        <item x="1"/>
        <item x="83"/>
        <item x="19"/>
        <item x="18"/>
        <item x="28"/>
        <item x="59"/>
        <item x="65"/>
        <item x="10"/>
        <item x="12"/>
        <item x="45"/>
        <item x="71"/>
        <item x="9"/>
        <item x="77"/>
        <item x="25"/>
        <item x="91"/>
        <item x="67"/>
        <item x="2"/>
        <item x="89"/>
        <item x="79"/>
        <item x="37"/>
        <item x="82"/>
        <item x="0"/>
        <item x="73"/>
        <item x="57"/>
        <item x="17"/>
        <item x="60"/>
        <item x="46"/>
        <item x="8"/>
        <item x="51"/>
        <item x="54"/>
        <item x="20"/>
        <item x="30"/>
        <item x="64"/>
        <item x="78"/>
        <item x="68"/>
        <item x="92"/>
        <item x="76"/>
        <item x="38"/>
        <item x="7"/>
        <item x="85"/>
        <item x="4"/>
        <item x="94"/>
        <item x="13"/>
        <item x="61"/>
        <item x="3"/>
        <item x="31"/>
        <item x="80"/>
        <item x="41"/>
        <item x="40"/>
        <item x="44"/>
        <item x="29"/>
        <item x="42"/>
        <item x="5"/>
        <item x="81"/>
        <item x="56"/>
        <item t="default"/>
      </items>
    </pivotField>
    <pivotField showAll="0">
      <items count="29">
        <item x="2"/>
        <item x="24"/>
        <item x="21"/>
        <item x="16"/>
        <item x="8"/>
        <item x="13"/>
        <item x="0"/>
        <item x="5"/>
        <item x="17"/>
        <item x="15"/>
        <item x="27"/>
        <item x="18"/>
        <item x="12"/>
        <item x="20"/>
        <item x="22"/>
        <item x="3"/>
        <item x="10"/>
        <item x="25"/>
        <item x="4"/>
        <item x="11"/>
        <item x="26"/>
        <item x="9"/>
        <item x="23"/>
        <item x="6"/>
        <item x="7"/>
        <item x="19"/>
        <item x="14"/>
        <item x="1"/>
        <item t="default"/>
      </items>
    </pivotField>
    <pivotField showAll="0">
      <items count="17">
        <item x="4"/>
        <item x="1"/>
        <item x="13"/>
        <item x="11"/>
        <item x="10"/>
        <item x="6"/>
        <item x="8"/>
        <item x="0"/>
        <item x="7"/>
        <item x="14"/>
        <item x="3"/>
        <item x="2"/>
        <item x="12"/>
        <item x="9"/>
        <item x="15"/>
        <item x="5"/>
        <item t="default"/>
      </items>
    </pivotField>
    <pivotField showAll="0"/>
    <pivotField axis="axisRow" showAll="0">
      <items count="17">
        <item h="1" x="5"/>
        <item x="8"/>
        <item x="14"/>
        <item x="7"/>
        <item x="13"/>
        <item x="2"/>
        <item x="15"/>
        <item x="0"/>
        <item x="4"/>
        <item x="3"/>
        <item x="12"/>
        <item x="9"/>
        <item x="11"/>
        <item x="1"/>
        <item x="10"/>
        <item x="6"/>
        <item t="default"/>
      </items>
    </pivotField>
    <pivotField showAll="0">
      <items count="9">
        <item x="7"/>
        <item x="3"/>
        <item x="5"/>
        <item x="0"/>
        <item x="1"/>
        <item x="2"/>
        <item x="6"/>
        <item x="4"/>
        <item t="default"/>
      </items>
    </pivotField>
    <pivotField showAll="0">
      <items count="6">
        <item x="0"/>
        <item x="1"/>
        <item x="4"/>
        <item x="2"/>
        <item x="3"/>
        <item t="default"/>
      </items>
    </pivotField>
    <pivotField showAll="0">
      <items count="100">
        <item x="37"/>
        <item x="29"/>
        <item x="0"/>
        <item x="91"/>
        <item x="73"/>
        <item x="87"/>
        <item x="96"/>
        <item x="80"/>
        <item x="22"/>
        <item x="70"/>
        <item x="61"/>
        <item x="66"/>
        <item x="95"/>
        <item x="11"/>
        <item x="92"/>
        <item x="90"/>
        <item x="35"/>
        <item x="65"/>
        <item x="28"/>
        <item x="82"/>
        <item x="93"/>
        <item x="85"/>
        <item x="62"/>
        <item x="32"/>
        <item x="69"/>
        <item x="64"/>
        <item x="45"/>
        <item x="84"/>
        <item x="42"/>
        <item x="30"/>
        <item x="20"/>
        <item x="55"/>
        <item x="24"/>
        <item x="97"/>
        <item x="79"/>
        <item x="8"/>
        <item x="47"/>
        <item x="44"/>
        <item x="36"/>
        <item x="39"/>
        <item x="53"/>
        <item x="81"/>
        <item x="31"/>
        <item x="86"/>
        <item x="67"/>
        <item x="41"/>
        <item x="25"/>
        <item x="72"/>
        <item x="34"/>
        <item x="7"/>
        <item x="83"/>
        <item x="94"/>
        <item x="56"/>
        <item x="1"/>
        <item x="40"/>
        <item x="60"/>
        <item x="43"/>
        <item x="74"/>
        <item x="78"/>
        <item x="21"/>
        <item x="75"/>
        <item x="89"/>
        <item x="46"/>
        <item x="38"/>
        <item x="76"/>
        <item x="51"/>
        <item x="50"/>
        <item x="33"/>
        <item x="23"/>
        <item x="26"/>
        <item x="54"/>
        <item x="19"/>
        <item x="16"/>
        <item x="57"/>
        <item x="63"/>
        <item x="4"/>
        <item x="17"/>
        <item x="18"/>
        <item x="77"/>
        <item x="12"/>
        <item x="9"/>
        <item x="52"/>
        <item x="88"/>
        <item x="98"/>
        <item x="71"/>
        <item x="3"/>
        <item x="68"/>
        <item x="49"/>
        <item x="13"/>
        <item x="58"/>
        <item x="48"/>
        <item x="27"/>
        <item x="59"/>
        <item x="14"/>
        <item x="15"/>
        <item x="2"/>
        <item x="5"/>
        <item x="10"/>
        <item x="6"/>
        <item t="default"/>
      </items>
    </pivotField>
    <pivotField showAll="0">
      <items count="72">
        <item x="3"/>
        <item x="52"/>
        <item x="40"/>
        <item x="27"/>
        <item x="20"/>
        <item x="23"/>
        <item x="10"/>
        <item x="65"/>
        <item x="62"/>
        <item x="6"/>
        <item x="0"/>
        <item x="29"/>
        <item x="64"/>
        <item x="49"/>
        <item x="46"/>
        <item x="69"/>
        <item x="8"/>
        <item x="31"/>
        <item x="57"/>
        <item x="35"/>
        <item x="19"/>
        <item x="67"/>
        <item x="32"/>
        <item x="43"/>
        <item x="68"/>
        <item x="48"/>
        <item x="45"/>
        <item x="1"/>
        <item x="51"/>
        <item x="36"/>
        <item x="18"/>
        <item x="42"/>
        <item x="44"/>
        <item x="63"/>
        <item x="53"/>
        <item x="37"/>
        <item x="28"/>
        <item x="21"/>
        <item x="60"/>
        <item x="55"/>
        <item x="12"/>
        <item x="7"/>
        <item x="59"/>
        <item x="17"/>
        <item x="26"/>
        <item x="56"/>
        <item x="58"/>
        <item x="25"/>
        <item x="66"/>
        <item x="30"/>
        <item x="22"/>
        <item x="47"/>
        <item x="4"/>
        <item x="2"/>
        <item x="11"/>
        <item x="24"/>
        <item x="70"/>
        <item x="61"/>
        <item x="50"/>
        <item x="41"/>
        <item x="54"/>
        <item x="33"/>
        <item x="16"/>
        <item x="39"/>
        <item x="15"/>
        <item x="34"/>
        <item x="38"/>
        <item x="14"/>
        <item x="13"/>
        <item x="5"/>
        <item x="9"/>
        <item t="default"/>
      </items>
    </pivotField>
    <pivotField showAll="0"/>
    <pivotField dataField="1" showAll="0"/>
  </pivotFields>
  <rowFields count="1">
    <field x="6"/>
  </rowFields>
  <rowItems count="16">
    <i>
      <x v="1"/>
    </i>
    <i>
      <x v="2"/>
    </i>
    <i>
      <x v="3"/>
    </i>
    <i>
      <x v="4"/>
    </i>
    <i>
      <x v="5"/>
    </i>
    <i>
      <x v="6"/>
    </i>
    <i>
      <x v="7"/>
    </i>
    <i>
      <x v="8"/>
    </i>
    <i>
      <x v="9"/>
    </i>
    <i>
      <x v="10"/>
    </i>
    <i>
      <x v="11"/>
    </i>
    <i>
      <x v="12"/>
    </i>
    <i>
      <x v="13"/>
    </i>
    <i>
      <x v="14"/>
    </i>
    <i>
      <x v="15"/>
    </i>
    <i t="grand">
      <x/>
    </i>
  </rowItems>
  <colItems count="1">
    <i/>
  </colItems>
  <dataFields count="1">
    <dataField name="Sum of Average" fld="12" baseField="0" baseItem="0"/>
  </dataFields>
  <chartFormats count="1">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0E50D3-A34E-413D-9795-5C5D3B8E961E}" name="Manager"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E3:G9" firstHeaderRow="0" firstDataRow="1" firstDataCol="1"/>
  <pivotFields count="13">
    <pivotField showAll="0"/>
    <pivotField showAll="0"/>
    <pivotField showAll="0"/>
    <pivotField showAll="0">
      <items count="29">
        <item x="2"/>
        <item x="24"/>
        <item x="21"/>
        <item x="16"/>
        <item x="8"/>
        <item x="13"/>
        <item x="0"/>
        <item x="5"/>
        <item x="17"/>
        <item x="15"/>
        <item x="27"/>
        <item x="18"/>
        <item x="12"/>
        <item x="20"/>
        <item x="22"/>
        <item x="3"/>
        <item x="10"/>
        <item x="25"/>
        <item x="4"/>
        <item x="11"/>
        <item x="26"/>
        <item x="9"/>
        <item x="23"/>
        <item x="6"/>
        <item x="7"/>
        <item x="19"/>
        <item x="14"/>
        <item x="1"/>
        <item t="default"/>
      </items>
    </pivotField>
    <pivotField showAll="0"/>
    <pivotField showAll="0"/>
    <pivotField showAll="0">
      <items count="17">
        <item h="1" x="5"/>
        <item x="8"/>
        <item x="14"/>
        <item x="7"/>
        <item x="13"/>
        <item x="2"/>
        <item x="15"/>
        <item x="0"/>
        <item x="4"/>
        <item x="3"/>
        <item x="12"/>
        <item x="9"/>
        <item x="11"/>
        <item x="1"/>
        <item x="10"/>
        <item x="6"/>
        <item t="default"/>
      </items>
    </pivotField>
    <pivotField showAll="0">
      <items count="9">
        <item x="7"/>
        <item x="3"/>
        <item x="5"/>
        <item x="0"/>
        <item x="1"/>
        <item x="2"/>
        <item x="6"/>
        <item x="4"/>
        <item t="default"/>
      </items>
    </pivotField>
    <pivotField axis="axisRow" showAll="0">
      <items count="6">
        <item x="0"/>
        <item x="1"/>
        <item x="4"/>
        <item x="2"/>
        <item x="3"/>
        <item t="default"/>
      </items>
    </pivotField>
    <pivotField showAll="0"/>
    <pivotField dataField="1" showAll="0"/>
    <pivotField dataField="1" showAll="0"/>
    <pivotField showAll="0"/>
  </pivotFields>
  <rowFields count="1">
    <field x="8"/>
  </rowFields>
  <rowItems count="6">
    <i>
      <x/>
    </i>
    <i>
      <x v="1"/>
    </i>
    <i>
      <x v="2"/>
    </i>
    <i>
      <x v="3"/>
    </i>
    <i>
      <x v="4"/>
    </i>
    <i t="grand">
      <x/>
    </i>
  </rowItems>
  <colFields count="1">
    <field x="-2"/>
  </colFields>
  <colItems count="2">
    <i>
      <x/>
    </i>
    <i i="1">
      <x v="1"/>
    </i>
  </colItems>
  <dataFields count="2">
    <dataField name="Sum of Amount" fld="10" baseField="0" baseItem="0"/>
    <dataField name="Sum of Qty" fld="1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8C3D13-39E1-4F00-BA9A-101BF285B8CA}" name="Salesman"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19" firstHeaderRow="0" firstDataRow="1" firstDataCol="1"/>
  <pivotFields count="13">
    <pivotField showAll="0"/>
    <pivotField showAll="0"/>
    <pivotField showAll="0"/>
    <pivotField showAll="0">
      <items count="29">
        <item x="2"/>
        <item x="24"/>
        <item x="21"/>
        <item x="16"/>
        <item x="8"/>
        <item x="13"/>
        <item x="0"/>
        <item x="5"/>
        <item x="17"/>
        <item x="15"/>
        <item x="27"/>
        <item x="18"/>
        <item x="12"/>
        <item x="20"/>
        <item x="22"/>
        <item x="3"/>
        <item x="10"/>
        <item x="25"/>
        <item x="4"/>
        <item x="11"/>
        <item x="26"/>
        <item x="9"/>
        <item x="23"/>
        <item x="6"/>
        <item x="7"/>
        <item x="19"/>
        <item x="14"/>
        <item x="1"/>
        <item t="default"/>
      </items>
    </pivotField>
    <pivotField showAll="0"/>
    <pivotField showAll="0"/>
    <pivotField axis="axisRow" showAll="0">
      <items count="17">
        <item h="1" x="5"/>
        <item x="8"/>
        <item x="14"/>
        <item x="7"/>
        <item x="13"/>
        <item x="2"/>
        <item x="15"/>
        <item x="0"/>
        <item x="4"/>
        <item x="3"/>
        <item x="12"/>
        <item x="9"/>
        <item x="11"/>
        <item x="1"/>
        <item x="10"/>
        <item x="6"/>
        <item t="default"/>
      </items>
    </pivotField>
    <pivotField showAll="0">
      <items count="9">
        <item x="7"/>
        <item x="3"/>
        <item x="5"/>
        <item x="0"/>
        <item x="1"/>
        <item x="2"/>
        <item x="6"/>
        <item x="4"/>
        <item t="default"/>
      </items>
    </pivotField>
    <pivotField showAll="0">
      <items count="6">
        <item x="0"/>
        <item x="1"/>
        <item x="4"/>
        <item x="2"/>
        <item x="3"/>
        <item t="default"/>
      </items>
    </pivotField>
    <pivotField showAll="0"/>
    <pivotField dataField="1" showAll="0"/>
    <pivotField dataField="1" showAll="0"/>
    <pivotField showAll="0"/>
  </pivotFields>
  <rowFields count="1">
    <field x="6"/>
  </rowFields>
  <rowItems count="16">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Amount" fld="10" baseField="0" baseItem="0"/>
    <dataField name="Sum of Qty" fld="11"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C0B85D-4F3B-40FE-B6AA-3741345899F1}" name="Top 10 Customers"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I3:J14" firstHeaderRow="1" firstDataRow="1" firstDataCol="1"/>
  <pivotFields count="13">
    <pivotField showAll="0">
      <items count="1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axis="axisRow" showAll="0" measureFilter="1" sortType="ascending">
      <items count="123">
        <item x="47"/>
        <item x="20"/>
        <item x="49"/>
        <item x="44"/>
        <item x="55"/>
        <item x="109"/>
        <item x="36"/>
        <item x="78"/>
        <item x="0"/>
        <item x="110"/>
        <item x="2"/>
        <item x="72"/>
        <item x="51"/>
        <item x="94"/>
        <item x="31"/>
        <item x="29"/>
        <item x="4"/>
        <item x="97"/>
        <item x="59"/>
        <item x="7"/>
        <item x="40"/>
        <item x="76"/>
        <item x="24"/>
        <item x="33"/>
        <item x="75"/>
        <item x="98"/>
        <item x="30"/>
        <item x="45"/>
        <item x="88"/>
        <item x="68"/>
        <item x="106"/>
        <item x="74"/>
        <item x="91"/>
        <item x="22"/>
        <item x="12"/>
        <item x="63"/>
        <item x="16"/>
        <item x="120"/>
        <item x="119"/>
        <item x="69"/>
        <item x="14"/>
        <item x="39"/>
        <item x="10"/>
        <item x="96"/>
        <item x="99"/>
        <item x="54"/>
        <item x="111"/>
        <item x="108"/>
        <item x="25"/>
        <item x="100"/>
        <item x="84"/>
        <item x="46"/>
        <item x="82"/>
        <item x="18"/>
        <item x="6"/>
        <item x="42"/>
        <item x="19"/>
        <item x="116"/>
        <item x="121"/>
        <item x="38"/>
        <item x="83"/>
        <item x="114"/>
        <item x="23"/>
        <item x="3"/>
        <item x="9"/>
        <item x="86"/>
        <item x="92"/>
        <item x="50"/>
        <item x="79"/>
        <item x="58"/>
        <item x="77"/>
        <item x="48"/>
        <item x="105"/>
        <item x="103"/>
        <item x="37"/>
        <item x="66"/>
        <item x="67"/>
        <item x="5"/>
        <item x="8"/>
        <item x="113"/>
        <item x="117"/>
        <item x="15"/>
        <item x="41"/>
        <item x="61"/>
        <item x="85"/>
        <item x="34"/>
        <item x="26"/>
        <item x="64"/>
        <item x="65"/>
        <item x="21"/>
        <item x="87"/>
        <item x="43"/>
        <item x="115"/>
        <item x="80"/>
        <item x="56"/>
        <item x="53"/>
        <item x="89"/>
        <item x="90"/>
        <item x="81"/>
        <item x="13"/>
        <item x="101"/>
        <item x="62"/>
        <item x="118"/>
        <item x="1"/>
        <item x="57"/>
        <item x="95"/>
        <item x="70"/>
        <item x="73"/>
        <item x="104"/>
        <item x="17"/>
        <item x="71"/>
        <item x="102"/>
        <item x="93"/>
        <item x="52"/>
        <item x="28"/>
        <item x="35"/>
        <item x="32"/>
        <item x="60"/>
        <item x="27"/>
        <item x="11"/>
        <item x="107"/>
        <item x="112"/>
        <item t="default"/>
      </items>
      <autoSortScope>
        <pivotArea dataOnly="0" outline="0" fieldPosition="0">
          <references count="1">
            <reference field="4294967294" count="1" selected="0">
              <x v="0"/>
            </reference>
          </references>
        </pivotArea>
      </autoSortScope>
    </pivotField>
    <pivotField showAll="0">
      <items count="97">
        <item x="36"/>
        <item x="87"/>
        <item x="14"/>
        <item x="52"/>
        <item x="70"/>
        <item x="58"/>
        <item x="33"/>
        <item x="47"/>
        <item x="16"/>
        <item x="53"/>
        <item x="74"/>
        <item x="72"/>
        <item x="84"/>
        <item x="63"/>
        <item x="27"/>
        <item x="22"/>
        <item x="95"/>
        <item x="55"/>
        <item x="90"/>
        <item x="15"/>
        <item x="21"/>
        <item x="32"/>
        <item x="75"/>
        <item x="48"/>
        <item x="66"/>
        <item x="39"/>
        <item x="35"/>
        <item x="26"/>
        <item x="62"/>
        <item x="6"/>
        <item x="49"/>
        <item x="50"/>
        <item x="88"/>
        <item x="34"/>
        <item x="86"/>
        <item x="69"/>
        <item x="24"/>
        <item x="93"/>
        <item x="43"/>
        <item x="23"/>
        <item x="11"/>
        <item x="1"/>
        <item x="83"/>
        <item x="19"/>
        <item x="18"/>
        <item x="28"/>
        <item x="59"/>
        <item x="65"/>
        <item x="10"/>
        <item x="12"/>
        <item x="45"/>
        <item x="71"/>
        <item x="9"/>
        <item x="77"/>
        <item x="25"/>
        <item x="91"/>
        <item x="67"/>
        <item x="2"/>
        <item x="89"/>
        <item x="79"/>
        <item x="37"/>
        <item x="82"/>
        <item x="0"/>
        <item x="73"/>
        <item x="57"/>
        <item x="17"/>
        <item x="60"/>
        <item x="46"/>
        <item x="8"/>
        <item x="51"/>
        <item x="54"/>
        <item x="20"/>
        <item x="30"/>
        <item x="64"/>
        <item x="78"/>
        <item x="68"/>
        <item x="92"/>
        <item x="76"/>
        <item x="38"/>
        <item x="7"/>
        <item x="85"/>
        <item x="4"/>
        <item x="94"/>
        <item x="13"/>
        <item x="61"/>
        <item x="3"/>
        <item x="31"/>
        <item x="80"/>
        <item x="41"/>
        <item x="40"/>
        <item x="44"/>
        <item x="29"/>
        <item x="42"/>
        <item x="5"/>
        <item x="81"/>
        <item x="56"/>
        <item t="default"/>
      </items>
    </pivotField>
    <pivotField showAll="0">
      <items count="29">
        <item x="2"/>
        <item x="24"/>
        <item x="21"/>
        <item x="16"/>
        <item x="8"/>
        <item x="13"/>
        <item x="0"/>
        <item x="5"/>
        <item x="17"/>
        <item x="15"/>
        <item x="27"/>
        <item x="18"/>
        <item x="12"/>
        <item x="20"/>
        <item x="22"/>
        <item x="3"/>
        <item x="10"/>
        <item x="25"/>
        <item x="4"/>
        <item x="11"/>
        <item x="26"/>
        <item x="9"/>
        <item x="23"/>
        <item x="6"/>
        <item x="7"/>
        <item x="19"/>
        <item x="14"/>
        <item x="1"/>
        <item t="default"/>
      </items>
    </pivotField>
    <pivotField showAll="0">
      <items count="17">
        <item x="4"/>
        <item x="1"/>
        <item x="13"/>
        <item x="11"/>
        <item x="10"/>
        <item x="6"/>
        <item x="8"/>
        <item x="0"/>
        <item x="7"/>
        <item x="14"/>
        <item x="3"/>
        <item x="2"/>
        <item x="12"/>
        <item x="9"/>
        <item x="15"/>
        <item x="5"/>
        <item t="default"/>
      </items>
    </pivotField>
    <pivotField showAll="0"/>
    <pivotField showAll="0">
      <items count="17">
        <item h="1" x="5"/>
        <item x="8"/>
        <item x="14"/>
        <item x="7"/>
        <item x="13"/>
        <item x="2"/>
        <item x="15"/>
        <item x="0"/>
        <item x="4"/>
        <item x="3"/>
        <item x="12"/>
        <item x="9"/>
        <item x="11"/>
        <item x="1"/>
        <item x="10"/>
        <item x="6"/>
        <item t="default"/>
      </items>
    </pivotField>
    <pivotField showAll="0">
      <items count="9">
        <item x="7"/>
        <item x="3"/>
        <item x="5"/>
        <item x="0"/>
        <item x="1"/>
        <item x="2"/>
        <item x="6"/>
        <item x="4"/>
        <item t="default"/>
      </items>
    </pivotField>
    <pivotField showAll="0">
      <items count="6">
        <item x="0"/>
        <item x="1"/>
        <item x="4"/>
        <item x="2"/>
        <item x="3"/>
        <item t="default"/>
      </items>
    </pivotField>
    <pivotField showAll="0">
      <items count="100">
        <item x="37"/>
        <item x="29"/>
        <item x="0"/>
        <item x="91"/>
        <item x="73"/>
        <item x="87"/>
        <item x="96"/>
        <item x="80"/>
        <item x="22"/>
        <item x="70"/>
        <item x="61"/>
        <item x="66"/>
        <item x="95"/>
        <item x="11"/>
        <item x="92"/>
        <item x="90"/>
        <item x="35"/>
        <item x="65"/>
        <item x="28"/>
        <item x="82"/>
        <item x="93"/>
        <item x="85"/>
        <item x="62"/>
        <item x="32"/>
        <item x="69"/>
        <item x="64"/>
        <item x="45"/>
        <item x="84"/>
        <item x="42"/>
        <item x="30"/>
        <item x="20"/>
        <item x="55"/>
        <item x="24"/>
        <item x="97"/>
        <item x="79"/>
        <item x="8"/>
        <item x="47"/>
        <item x="44"/>
        <item x="36"/>
        <item x="39"/>
        <item x="53"/>
        <item x="81"/>
        <item x="31"/>
        <item x="86"/>
        <item x="67"/>
        <item x="41"/>
        <item x="25"/>
        <item x="72"/>
        <item x="34"/>
        <item x="7"/>
        <item x="83"/>
        <item x="94"/>
        <item x="56"/>
        <item x="1"/>
        <item x="40"/>
        <item x="60"/>
        <item x="43"/>
        <item x="74"/>
        <item x="78"/>
        <item x="21"/>
        <item x="75"/>
        <item x="89"/>
        <item x="46"/>
        <item x="38"/>
        <item x="76"/>
        <item x="51"/>
        <item x="50"/>
        <item x="33"/>
        <item x="23"/>
        <item x="26"/>
        <item x="54"/>
        <item x="19"/>
        <item x="16"/>
        <item x="57"/>
        <item x="63"/>
        <item x="4"/>
        <item x="17"/>
        <item x="18"/>
        <item x="77"/>
        <item x="12"/>
        <item x="9"/>
        <item x="52"/>
        <item x="88"/>
        <item x="98"/>
        <item x="71"/>
        <item x="3"/>
        <item x="68"/>
        <item x="49"/>
        <item x="13"/>
        <item x="58"/>
        <item x="48"/>
        <item x="27"/>
        <item x="59"/>
        <item x="14"/>
        <item x="15"/>
        <item x="2"/>
        <item x="5"/>
        <item x="10"/>
        <item x="6"/>
        <item t="default"/>
      </items>
    </pivotField>
    <pivotField dataField="1" showAll="0">
      <items count="72">
        <item x="3"/>
        <item x="52"/>
        <item x="40"/>
        <item x="27"/>
        <item x="20"/>
        <item x="23"/>
        <item x="10"/>
        <item x="65"/>
        <item x="62"/>
        <item x="6"/>
        <item x="0"/>
        <item x="29"/>
        <item x="64"/>
        <item x="49"/>
        <item x="46"/>
        <item x="69"/>
        <item x="8"/>
        <item x="31"/>
        <item x="57"/>
        <item x="35"/>
        <item x="19"/>
        <item x="67"/>
        <item x="32"/>
        <item x="43"/>
        <item x="68"/>
        <item x="48"/>
        <item x="45"/>
        <item x="1"/>
        <item x="51"/>
        <item x="36"/>
        <item x="18"/>
        <item x="42"/>
        <item x="44"/>
        <item x="63"/>
        <item x="53"/>
        <item x="37"/>
        <item x="28"/>
        <item x="21"/>
        <item x="60"/>
        <item x="55"/>
        <item x="12"/>
        <item x="7"/>
        <item x="59"/>
        <item x="17"/>
        <item x="26"/>
        <item x="56"/>
        <item x="58"/>
        <item x="25"/>
        <item x="66"/>
        <item x="30"/>
        <item x="22"/>
        <item x="47"/>
        <item x="4"/>
        <item x="2"/>
        <item x="11"/>
        <item x="24"/>
        <item x="70"/>
        <item x="61"/>
        <item x="50"/>
        <item x="41"/>
        <item x="54"/>
        <item x="33"/>
        <item x="16"/>
        <item x="39"/>
        <item x="15"/>
        <item x="34"/>
        <item x="38"/>
        <item x="14"/>
        <item x="13"/>
        <item x="5"/>
        <item x="9"/>
        <item t="default"/>
      </items>
    </pivotField>
    <pivotField showAll="0"/>
    <pivotField showAll="0"/>
  </pivotFields>
  <rowFields count="1">
    <field x="1"/>
  </rowFields>
  <rowItems count="11">
    <i>
      <x v="4"/>
    </i>
    <i>
      <x v="56"/>
    </i>
    <i>
      <x v="29"/>
    </i>
    <i>
      <x v="109"/>
    </i>
    <i>
      <x v="94"/>
    </i>
    <i>
      <x v="76"/>
    </i>
    <i>
      <x v="81"/>
    </i>
    <i>
      <x v="40"/>
    </i>
    <i>
      <x v="77"/>
    </i>
    <i>
      <x v="42"/>
    </i>
    <i t="grand">
      <x/>
    </i>
  </rowItems>
  <colItems count="1">
    <i/>
  </colItems>
  <dataFields count="1">
    <dataField name="Sum of Amount" fld="10" baseField="0" baseItem="0"/>
  </dataFields>
  <chartFormats count="12">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1" count="1" selected="0">
            <x v="4"/>
          </reference>
        </references>
      </pivotArea>
    </chartFormat>
    <chartFormat chart="22" format="4">
      <pivotArea type="data" outline="0" fieldPosition="0">
        <references count="2">
          <reference field="4294967294" count="1" selected="0">
            <x v="0"/>
          </reference>
          <reference field="1" count="1" selected="0">
            <x v="56"/>
          </reference>
        </references>
      </pivotArea>
    </chartFormat>
    <chartFormat chart="22" format="5">
      <pivotArea type="data" outline="0" fieldPosition="0">
        <references count="2">
          <reference field="4294967294" count="1" selected="0">
            <x v="0"/>
          </reference>
          <reference field="1" count="1" selected="0">
            <x v="29"/>
          </reference>
        </references>
      </pivotArea>
    </chartFormat>
    <chartFormat chart="22" format="6">
      <pivotArea type="data" outline="0" fieldPosition="0">
        <references count="2">
          <reference field="4294967294" count="1" selected="0">
            <x v="0"/>
          </reference>
          <reference field="1" count="1" selected="0">
            <x v="109"/>
          </reference>
        </references>
      </pivotArea>
    </chartFormat>
    <chartFormat chart="22" format="7">
      <pivotArea type="data" outline="0" fieldPosition="0">
        <references count="2">
          <reference field="4294967294" count="1" selected="0">
            <x v="0"/>
          </reference>
          <reference field="1" count="1" selected="0">
            <x v="94"/>
          </reference>
        </references>
      </pivotArea>
    </chartFormat>
    <chartFormat chart="22" format="8">
      <pivotArea type="data" outline="0" fieldPosition="0">
        <references count="2">
          <reference field="4294967294" count="1" selected="0">
            <x v="0"/>
          </reference>
          <reference field="1" count="1" selected="0">
            <x v="76"/>
          </reference>
        </references>
      </pivotArea>
    </chartFormat>
    <chartFormat chart="22" format="9">
      <pivotArea type="data" outline="0" fieldPosition="0">
        <references count="2">
          <reference field="4294967294" count="1" selected="0">
            <x v="0"/>
          </reference>
          <reference field="1" count="1" selected="0">
            <x v="81"/>
          </reference>
        </references>
      </pivotArea>
    </chartFormat>
    <chartFormat chart="22" format="10">
      <pivotArea type="data" outline="0" fieldPosition="0">
        <references count="2">
          <reference field="4294967294" count="1" selected="0">
            <x v="0"/>
          </reference>
          <reference field="1" count="1" selected="0">
            <x v="40"/>
          </reference>
        </references>
      </pivotArea>
    </chartFormat>
    <chartFormat chart="22" format="11">
      <pivotArea type="data" outline="0" fieldPosition="0">
        <references count="2">
          <reference field="4294967294" count="1" selected="0">
            <x v="0"/>
          </reference>
          <reference field="1" count="1" selected="0">
            <x v="77"/>
          </reference>
        </references>
      </pivotArea>
    </chartFormat>
    <chartFormat chart="22" format="12">
      <pivotArea type="data" outline="0" fieldPosition="0">
        <references count="2">
          <reference field="4294967294" count="1" selected="0">
            <x v="0"/>
          </reference>
          <reference field="1" count="1" selected="0">
            <x v="42"/>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879F312-AF5B-4625-A199-DC7CFE061848}" name="Country-Wise Sales"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E12:F41" firstHeaderRow="1" firstDataRow="1" firstDataCol="1"/>
  <pivotFields count="13">
    <pivotField showAll="0">
      <items count="1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showAll="0"/>
    <pivotField showAll="0">
      <items count="97">
        <item x="36"/>
        <item x="87"/>
        <item x="14"/>
        <item x="52"/>
        <item x="70"/>
        <item x="58"/>
        <item x="33"/>
        <item x="47"/>
        <item x="16"/>
        <item x="53"/>
        <item x="74"/>
        <item x="72"/>
        <item x="84"/>
        <item x="63"/>
        <item x="27"/>
        <item x="22"/>
        <item x="95"/>
        <item x="55"/>
        <item x="90"/>
        <item x="15"/>
        <item x="21"/>
        <item x="32"/>
        <item x="75"/>
        <item x="48"/>
        <item x="66"/>
        <item x="39"/>
        <item x="35"/>
        <item x="26"/>
        <item x="62"/>
        <item x="6"/>
        <item x="49"/>
        <item x="50"/>
        <item x="88"/>
        <item x="34"/>
        <item x="86"/>
        <item x="69"/>
        <item x="24"/>
        <item x="93"/>
        <item x="43"/>
        <item x="23"/>
        <item x="11"/>
        <item x="1"/>
        <item x="83"/>
        <item x="19"/>
        <item x="18"/>
        <item x="28"/>
        <item x="59"/>
        <item x="65"/>
        <item x="10"/>
        <item x="12"/>
        <item x="45"/>
        <item x="71"/>
        <item x="9"/>
        <item x="77"/>
        <item x="25"/>
        <item x="91"/>
        <item x="67"/>
        <item x="2"/>
        <item x="89"/>
        <item x="79"/>
        <item x="37"/>
        <item x="82"/>
        <item x="0"/>
        <item x="73"/>
        <item x="57"/>
        <item x="17"/>
        <item x="60"/>
        <item x="46"/>
        <item x="8"/>
        <item x="51"/>
        <item x="54"/>
        <item x="20"/>
        <item x="30"/>
        <item x="64"/>
        <item x="78"/>
        <item x="68"/>
        <item x="92"/>
        <item x="76"/>
        <item x="38"/>
        <item x="7"/>
        <item x="85"/>
        <item x="4"/>
        <item x="94"/>
        <item x="13"/>
        <item x="61"/>
        <item x="3"/>
        <item x="31"/>
        <item x="80"/>
        <item x="41"/>
        <item x="40"/>
        <item x="44"/>
        <item x="29"/>
        <item x="42"/>
        <item x="5"/>
        <item x="81"/>
        <item x="56"/>
        <item t="default"/>
      </items>
    </pivotField>
    <pivotField axis="axisRow" showAll="0">
      <items count="29">
        <item x="2"/>
        <item x="24"/>
        <item x="21"/>
        <item x="16"/>
        <item x="8"/>
        <item x="13"/>
        <item x="0"/>
        <item x="5"/>
        <item x="17"/>
        <item x="15"/>
        <item x="27"/>
        <item x="18"/>
        <item x="12"/>
        <item x="20"/>
        <item x="22"/>
        <item x="3"/>
        <item x="10"/>
        <item x="25"/>
        <item x="4"/>
        <item x="11"/>
        <item x="26"/>
        <item x="9"/>
        <item x="23"/>
        <item x="6"/>
        <item x="7"/>
        <item x="19"/>
        <item x="14"/>
        <item x="1"/>
        <item t="default"/>
      </items>
    </pivotField>
    <pivotField showAll="0">
      <items count="17">
        <item x="4"/>
        <item x="1"/>
        <item x="13"/>
        <item x="11"/>
        <item x="10"/>
        <item x="6"/>
        <item x="8"/>
        <item x="0"/>
        <item x="7"/>
        <item x="14"/>
        <item x="3"/>
        <item x="2"/>
        <item x="12"/>
        <item x="9"/>
        <item x="15"/>
        <item x="5"/>
        <item t="default"/>
      </items>
    </pivotField>
    <pivotField showAll="0"/>
    <pivotField showAll="0">
      <items count="17">
        <item h="1" x="5"/>
        <item x="8"/>
        <item x="14"/>
        <item x="7"/>
        <item x="13"/>
        <item x="2"/>
        <item x="15"/>
        <item x="0"/>
        <item x="4"/>
        <item x="3"/>
        <item x="12"/>
        <item x="9"/>
        <item x="11"/>
        <item x="1"/>
        <item x="10"/>
        <item x="6"/>
        <item t="default"/>
      </items>
    </pivotField>
    <pivotField showAll="0">
      <items count="9">
        <item x="7"/>
        <item x="3"/>
        <item x="5"/>
        <item x="0"/>
        <item x="1"/>
        <item x="2"/>
        <item x="6"/>
        <item x="4"/>
        <item t="default"/>
      </items>
    </pivotField>
    <pivotField showAll="0">
      <items count="6">
        <item x="0"/>
        <item x="1"/>
        <item x="4"/>
        <item x="2"/>
        <item x="3"/>
        <item t="default"/>
      </items>
    </pivotField>
    <pivotField showAll="0">
      <items count="100">
        <item x="37"/>
        <item x="29"/>
        <item x="0"/>
        <item x="91"/>
        <item x="73"/>
        <item x="87"/>
        <item x="96"/>
        <item x="80"/>
        <item x="22"/>
        <item x="70"/>
        <item x="61"/>
        <item x="66"/>
        <item x="95"/>
        <item x="11"/>
        <item x="92"/>
        <item x="90"/>
        <item x="35"/>
        <item x="65"/>
        <item x="28"/>
        <item x="82"/>
        <item x="93"/>
        <item x="85"/>
        <item x="62"/>
        <item x="32"/>
        <item x="69"/>
        <item x="64"/>
        <item x="45"/>
        <item x="84"/>
        <item x="42"/>
        <item x="30"/>
        <item x="20"/>
        <item x="55"/>
        <item x="24"/>
        <item x="97"/>
        <item x="79"/>
        <item x="8"/>
        <item x="47"/>
        <item x="44"/>
        <item x="36"/>
        <item x="39"/>
        <item x="53"/>
        <item x="81"/>
        <item x="31"/>
        <item x="86"/>
        <item x="67"/>
        <item x="41"/>
        <item x="25"/>
        <item x="72"/>
        <item x="34"/>
        <item x="7"/>
        <item x="83"/>
        <item x="94"/>
        <item x="56"/>
        <item x="1"/>
        <item x="40"/>
        <item x="60"/>
        <item x="43"/>
        <item x="74"/>
        <item x="78"/>
        <item x="21"/>
        <item x="75"/>
        <item x="89"/>
        <item x="46"/>
        <item x="38"/>
        <item x="76"/>
        <item x="51"/>
        <item x="50"/>
        <item x="33"/>
        <item x="23"/>
        <item x="26"/>
        <item x="54"/>
        <item x="19"/>
        <item x="16"/>
        <item x="57"/>
        <item x="63"/>
        <item x="4"/>
        <item x="17"/>
        <item x="18"/>
        <item x="77"/>
        <item x="12"/>
        <item x="9"/>
        <item x="52"/>
        <item x="88"/>
        <item x="98"/>
        <item x="71"/>
        <item x="3"/>
        <item x="68"/>
        <item x="49"/>
        <item x="13"/>
        <item x="58"/>
        <item x="48"/>
        <item x="27"/>
        <item x="59"/>
        <item x="14"/>
        <item x="15"/>
        <item x="2"/>
        <item x="5"/>
        <item x="10"/>
        <item x="6"/>
        <item t="default"/>
      </items>
    </pivotField>
    <pivotField dataField="1" showAll="0"/>
    <pivotField showAll="0"/>
    <pivotField showAll="0"/>
  </pivotFields>
  <rowFields count="1">
    <field x="3"/>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Sum of Amount" fld="10" baseField="0" baseItem="0"/>
  </dataFields>
  <chartFormats count="29">
    <chartFormat chart="18" format="30" series="1">
      <pivotArea type="data" outline="0" fieldPosition="0">
        <references count="1">
          <reference field="4294967294" count="1" selected="0">
            <x v="0"/>
          </reference>
        </references>
      </pivotArea>
    </chartFormat>
    <chartFormat chart="18" format="31">
      <pivotArea type="data" outline="0" fieldPosition="0">
        <references count="2">
          <reference field="4294967294" count="1" selected="0">
            <x v="0"/>
          </reference>
          <reference field="3" count="1" selected="0">
            <x v="0"/>
          </reference>
        </references>
      </pivotArea>
    </chartFormat>
    <chartFormat chart="18" format="32">
      <pivotArea type="data" outline="0" fieldPosition="0">
        <references count="2">
          <reference field="4294967294" count="1" selected="0">
            <x v="0"/>
          </reference>
          <reference field="3" count="1" selected="0">
            <x v="1"/>
          </reference>
        </references>
      </pivotArea>
    </chartFormat>
    <chartFormat chart="18" format="33">
      <pivotArea type="data" outline="0" fieldPosition="0">
        <references count="2">
          <reference field="4294967294" count="1" selected="0">
            <x v="0"/>
          </reference>
          <reference field="3" count="1" selected="0">
            <x v="2"/>
          </reference>
        </references>
      </pivotArea>
    </chartFormat>
    <chartFormat chart="18" format="34">
      <pivotArea type="data" outline="0" fieldPosition="0">
        <references count="2">
          <reference field="4294967294" count="1" selected="0">
            <x v="0"/>
          </reference>
          <reference field="3" count="1" selected="0">
            <x v="3"/>
          </reference>
        </references>
      </pivotArea>
    </chartFormat>
    <chartFormat chart="18" format="35">
      <pivotArea type="data" outline="0" fieldPosition="0">
        <references count="2">
          <reference field="4294967294" count="1" selected="0">
            <x v="0"/>
          </reference>
          <reference field="3" count="1" selected="0">
            <x v="4"/>
          </reference>
        </references>
      </pivotArea>
    </chartFormat>
    <chartFormat chart="18" format="36">
      <pivotArea type="data" outline="0" fieldPosition="0">
        <references count="2">
          <reference field="4294967294" count="1" selected="0">
            <x v="0"/>
          </reference>
          <reference field="3" count="1" selected="0">
            <x v="5"/>
          </reference>
        </references>
      </pivotArea>
    </chartFormat>
    <chartFormat chart="18" format="37">
      <pivotArea type="data" outline="0" fieldPosition="0">
        <references count="2">
          <reference field="4294967294" count="1" selected="0">
            <x v="0"/>
          </reference>
          <reference field="3" count="1" selected="0">
            <x v="6"/>
          </reference>
        </references>
      </pivotArea>
    </chartFormat>
    <chartFormat chart="18" format="38">
      <pivotArea type="data" outline="0" fieldPosition="0">
        <references count="2">
          <reference field="4294967294" count="1" selected="0">
            <x v="0"/>
          </reference>
          <reference field="3" count="1" selected="0">
            <x v="7"/>
          </reference>
        </references>
      </pivotArea>
    </chartFormat>
    <chartFormat chart="18" format="39">
      <pivotArea type="data" outline="0" fieldPosition="0">
        <references count="2">
          <reference field="4294967294" count="1" selected="0">
            <x v="0"/>
          </reference>
          <reference field="3" count="1" selected="0">
            <x v="8"/>
          </reference>
        </references>
      </pivotArea>
    </chartFormat>
    <chartFormat chart="18" format="40">
      <pivotArea type="data" outline="0" fieldPosition="0">
        <references count="2">
          <reference field="4294967294" count="1" selected="0">
            <x v="0"/>
          </reference>
          <reference field="3" count="1" selected="0">
            <x v="9"/>
          </reference>
        </references>
      </pivotArea>
    </chartFormat>
    <chartFormat chart="18" format="41">
      <pivotArea type="data" outline="0" fieldPosition="0">
        <references count="2">
          <reference field="4294967294" count="1" selected="0">
            <x v="0"/>
          </reference>
          <reference field="3" count="1" selected="0">
            <x v="10"/>
          </reference>
        </references>
      </pivotArea>
    </chartFormat>
    <chartFormat chart="18" format="42">
      <pivotArea type="data" outline="0" fieldPosition="0">
        <references count="2">
          <reference field="4294967294" count="1" selected="0">
            <x v="0"/>
          </reference>
          <reference field="3" count="1" selected="0">
            <x v="11"/>
          </reference>
        </references>
      </pivotArea>
    </chartFormat>
    <chartFormat chart="18" format="43">
      <pivotArea type="data" outline="0" fieldPosition="0">
        <references count="2">
          <reference field="4294967294" count="1" selected="0">
            <x v="0"/>
          </reference>
          <reference field="3" count="1" selected="0">
            <x v="12"/>
          </reference>
        </references>
      </pivotArea>
    </chartFormat>
    <chartFormat chart="18" format="44">
      <pivotArea type="data" outline="0" fieldPosition="0">
        <references count="2">
          <reference field="4294967294" count="1" selected="0">
            <x v="0"/>
          </reference>
          <reference field="3" count="1" selected="0">
            <x v="13"/>
          </reference>
        </references>
      </pivotArea>
    </chartFormat>
    <chartFormat chart="18" format="45">
      <pivotArea type="data" outline="0" fieldPosition="0">
        <references count="2">
          <reference field="4294967294" count="1" selected="0">
            <x v="0"/>
          </reference>
          <reference field="3" count="1" selected="0">
            <x v="14"/>
          </reference>
        </references>
      </pivotArea>
    </chartFormat>
    <chartFormat chart="18" format="46">
      <pivotArea type="data" outline="0" fieldPosition="0">
        <references count="2">
          <reference field="4294967294" count="1" selected="0">
            <x v="0"/>
          </reference>
          <reference field="3" count="1" selected="0">
            <x v="15"/>
          </reference>
        </references>
      </pivotArea>
    </chartFormat>
    <chartFormat chart="18" format="47">
      <pivotArea type="data" outline="0" fieldPosition="0">
        <references count="2">
          <reference field="4294967294" count="1" selected="0">
            <x v="0"/>
          </reference>
          <reference field="3" count="1" selected="0">
            <x v="16"/>
          </reference>
        </references>
      </pivotArea>
    </chartFormat>
    <chartFormat chart="18" format="48">
      <pivotArea type="data" outline="0" fieldPosition="0">
        <references count="2">
          <reference field="4294967294" count="1" selected="0">
            <x v="0"/>
          </reference>
          <reference field="3" count="1" selected="0">
            <x v="17"/>
          </reference>
        </references>
      </pivotArea>
    </chartFormat>
    <chartFormat chart="18" format="49">
      <pivotArea type="data" outline="0" fieldPosition="0">
        <references count="2">
          <reference field="4294967294" count="1" selected="0">
            <x v="0"/>
          </reference>
          <reference field="3" count="1" selected="0">
            <x v="18"/>
          </reference>
        </references>
      </pivotArea>
    </chartFormat>
    <chartFormat chart="18" format="50">
      <pivotArea type="data" outline="0" fieldPosition="0">
        <references count="2">
          <reference field="4294967294" count="1" selected="0">
            <x v="0"/>
          </reference>
          <reference field="3" count="1" selected="0">
            <x v="19"/>
          </reference>
        </references>
      </pivotArea>
    </chartFormat>
    <chartFormat chart="18" format="51">
      <pivotArea type="data" outline="0" fieldPosition="0">
        <references count="2">
          <reference field="4294967294" count="1" selected="0">
            <x v="0"/>
          </reference>
          <reference field="3" count="1" selected="0">
            <x v="20"/>
          </reference>
        </references>
      </pivotArea>
    </chartFormat>
    <chartFormat chart="18" format="52">
      <pivotArea type="data" outline="0" fieldPosition="0">
        <references count="2">
          <reference field="4294967294" count="1" selected="0">
            <x v="0"/>
          </reference>
          <reference field="3" count="1" selected="0">
            <x v="21"/>
          </reference>
        </references>
      </pivotArea>
    </chartFormat>
    <chartFormat chart="18" format="53">
      <pivotArea type="data" outline="0" fieldPosition="0">
        <references count="2">
          <reference field="4294967294" count="1" selected="0">
            <x v="0"/>
          </reference>
          <reference field="3" count="1" selected="0">
            <x v="22"/>
          </reference>
        </references>
      </pivotArea>
    </chartFormat>
    <chartFormat chart="18" format="54">
      <pivotArea type="data" outline="0" fieldPosition="0">
        <references count="2">
          <reference field="4294967294" count="1" selected="0">
            <x v="0"/>
          </reference>
          <reference field="3" count="1" selected="0">
            <x v="23"/>
          </reference>
        </references>
      </pivotArea>
    </chartFormat>
    <chartFormat chart="18" format="55">
      <pivotArea type="data" outline="0" fieldPosition="0">
        <references count="2">
          <reference field="4294967294" count="1" selected="0">
            <x v="0"/>
          </reference>
          <reference field="3" count="1" selected="0">
            <x v="24"/>
          </reference>
        </references>
      </pivotArea>
    </chartFormat>
    <chartFormat chart="18" format="56">
      <pivotArea type="data" outline="0" fieldPosition="0">
        <references count="2">
          <reference field="4294967294" count="1" selected="0">
            <x v="0"/>
          </reference>
          <reference field="3" count="1" selected="0">
            <x v="25"/>
          </reference>
        </references>
      </pivotArea>
    </chartFormat>
    <chartFormat chart="18" format="57">
      <pivotArea type="data" outline="0" fieldPosition="0">
        <references count="2">
          <reference field="4294967294" count="1" selected="0">
            <x v="0"/>
          </reference>
          <reference field="3" count="1" selected="0">
            <x v="26"/>
          </reference>
        </references>
      </pivotArea>
    </chartFormat>
    <chartFormat chart="18" format="58">
      <pivotArea type="data" outline="0" fieldPosition="0">
        <references count="2">
          <reference field="4294967294" count="1" selected="0">
            <x v="0"/>
          </reference>
          <reference field="3" count="1" selected="0">
            <x v="2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2" xr10:uid="{B0F8FDC7-8710-4901-9ECB-BE5B13EACD9C}" sourceName="City2">
  <pivotTables>
    <pivotTable tabId="16" name="Manager"/>
    <pivotTable tabId="16" name="Salesman"/>
    <pivotTable tabId="16" name="Country-Wise Sales"/>
    <pivotTable tabId="16" name="Top 10 Customers"/>
    <pivotTable tabId="16" name="Salesman Avg"/>
    <pivotTable tabId="16" name="Manager Average"/>
  </pivotTables>
  <data>
    <tabular pivotCacheId="1553691797">
      <items count="8">
        <i x="7" s="1"/>
        <i x="3" s="1"/>
        <i x="5" s="1"/>
        <i x="0" s="1"/>
        <i x="1" s="1"/>
        <i x="2"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A33B2A3-43E9-4EB4-A570-F03447C03E77}" sourceName="country">
  <pivotTables>
    <pivotTable tabId="16" name="Manager"/>
    <pivotTable tabId="16" name="Salesman"/>
    <pivotTable tabId="16" name="Country-Wise Sales"/>
    <pivotTable tabId="16" name="Top 10 Customers"/>
    <pivotTable tabId="16" name="Salesman Avg"/>
    <pivotTable tabId="16" name="Manager Average"/>
  </pivotTables>
  <data>
    <tabular pivotCacheId="1553691797">
      <items count="28">
        <i x="2" s="1"/>
        <i x="24" s="1"/>
        <i x="21" s="1"/>
        <i x="16" s="1"/>
        <i x="8" s="1"/>
        <i x="13" s="1"/>
        <i x="0" s="1"/>
        <i x="5" s="1"/>
        <i x="17" s="1"/>
        <i x="15" s="1"/>
        <i x="27" s="1"/>
        <i x="18" s="1"/>
        <i x="12" s="1"/>
        <i x="20" s="1"/>
        <i x="22" s="1"/>
        <i x="3" s="1"/>
        <i x="10" s="1"/>
        <i x="25" s="1"/>
        <i x="4" s="1"/>
        <i x="11" s="1"/>
        <i x="26" s="1"/>
        <i x="9" s="1"/>
        <i x="23" s="1"/>
        <i x="6" s="1"/>
        <i x="7" s="1"/>
        <i x="19" s="1"/>
        <i x="1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anager" xr10:uid="{FDE7CFB3-0B3D-4EDA-BB7A-08C079CD3A65}" sourceName="Sales manager">
  <pivotTables>
    <pivotTable tabId="16" name="Salesman Avg"/>
    <pivotTable tabId="16" name="Country-Wise Sales"/>
    <pivotTable tabId="16" name="Manager"/>
    <pivotTable tabId="16" name="Manager Average"/>
    <pivotTable tabId="16" name="Salesman"/>
    <pivotTable tabId="16" name="Top 10 Customers"/>
  </pivotTables>
  <data>
    <tabular pivotCacheId="1553691797">
      <items count="5">
        <i x="0" s="1"/>
        <i x="1"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2" xr10:uid="{3BAD73F6-85FD-45D7-8BB2-B627EA1D7A76}" cache="Slicer_City2" caption="City" columnCount="3" rowHeight="234950"/>
  <slicer name="country" xr10:uid="{2930E08B-D253-42CC-A9E7-674C20C53014}" cache="Slicer_country" caption="Country" columnCount="10" rowHeight="234950"/>
  <slicer name="Sales manager" xr10:uid="{17425D5D-432E-4A2C-8EE8-116B7BE77B96}" cache="Slicer_Sales_manager" caption="Sales manager" columnCount="2"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3"/>
  <sheetViews>
    <sheetView workbookViewId="0">
      <selection activeCell="D19" sqref="D19"/>
    </sheetView>
  </sheetViews>
  <sheetFormatPr defaultRowHeight="14.4" x14ac:dyDescent="0.3"/>
  <cols>
    <col min="1" max="1" width="15.33203125" bestFit="1" customWidth="1"/>
    <col min="2" max="2" width="30.21875" bestFit="1" customWidth="1"/>
    <col min="3" max="3" width="15.5546875" bestFit="1" customWidth="1"/>
    <col min="4" max="4" width="15.6640625" bestFit="1" customWidth="1"/>
    <col min="5" max="5" width="16.33203125" bestFit="1" customWidth="1"/>
    <col min="6" max="9" width="8.88671875" customWidth="1"/>
    <col min="10" max="10" width="10.21875" bestFit="1" customWidth="1"/>
    <col min="11" max="11" width="11.5546875" bestFit="1" customWidth="1"/>
    <col min="12" max="12" width="23" bestFit="1" customWidth="1"/>
    <col min="13" max="13" width="9.66406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103</v>
      </c>
      <c r="B2" t="s">
        <v>13</v>
      </c>
      <c r="C2" t="s">
        <v>14</v>
      </c>
      <c r="D2" t="s">
        <v>15</v>
      </c>
      <c r="E2" t="s">
        <v>16</v>
      </c>
      <c r="F2" t="s">
        <v>17</v>
      </c>
      <c r="G2" t="s">
        <v>18</v>
      </c>
      <c r="H2" t="s">
        <v>19</v>
      </c>
      <c r="I2" t="s">
        <v>18</v>
      </c>
      <c r="J2">
        <v>44000</v>
      </c>
      <c r="K2" t="s">
        <v>20</v>
      </c>
      <c r="L2">
        <v>1370</v>
      </c>
      <c r="M2">
        <v>21000</v>
      </c>
    </row>
    <row r="3" spans="1:13" x14ac:dyDescent="0.3">
      <c r="A3">
        <v>112</v>
      </c>
      <c r="B3" t="s">
        <v>21</v>
      </c>
      <c r="C3" t="s">
        <v>22</v>
      </c>
      <c r="D3" t="s">
        <v>23</v>
      </c>
      <c r="E3">
        <v>7025551838</v>
      </c>
      <c r="F3" t="s">
        <v>24</v>
      </c>
      <c r="G3" t="s">
        <v>18</v>
      </c>
      <c r="H3" t="s">
        <v>25</v>
      </c>
      <c r="I3" t="s">
        <v>26</v>
      </c>
      <c r="J3">
        <v>83030</v>
      </c>
      <c r="K3" t="s">
        <v>27</v>
      </c>
      <c r="L3">
        <v>1166</v>
      </c>
      <c r="M3">
        <v>71800</v>
      </c>
    </row>
    <row r="4" spans="1:13" x14ac:dyDescent="0.3">
      <c r="A4">
        <v>114</v>
      </c>
      <c r="B4" t="s">
        <v>28</v>
      </c>
      <c r="C4" t="s">
        <v>29</v>
      </c>
      <c r="D4" t="s">
        <v>30</v>
      </c>
      <c r="E4" t="s">
        <v>31</v>
      </c>
      <c r="F4" t="s">
        <v>32</v>
      </c>
      <c r="G4" t="s">
        <v>33</v>
      </c>
      <c r="H4" t="s">
        <v>34</v>
      </c>
      <c r="I4" t="s">
        <v>35</v>
      </c>
      <c r="J4">
        <v>3004</v>
      </c>
      <c r="K4" t="s">
        <v>36</v>
      </c>
      <c r="L4">
        <v>1611</v>
      </c>
      <c r="M4">
        <v>117300</v>
      </c>
    </row>
    <row r="5" spans="1:13" x14ac:dyDescent="0.3">
      <c r="A5">
        <v>119</v>
      </c>
      <c r="B5" t="s">
        <v>37</v>
      </c>
      <c r="C5" t="s">
        <v>38</v>
      </c>
      <c r="D5" t="s">
        <v>39</v>
      </c>
      <c r="E5" t="s">
        <v>40</v>
      </c>
      <c r="F5" t="s">
        <v>41</v>
      </c>
      <c r="G5" t="s">
        <v>18</v>
      </c>
      <c r="H5" t="s">
        <v>19</v>
      </c>
      <c r="I5" t="s">
        <v>18</v>
      </c>
      <c r="J5">
        <v>44000</v>
      </c>
      <c r="K5" t="s">
        <v>20</v>
      </c>
      <c r="L5">
        <v>1370</v>
      </c>
      <c r="M5">
        <v>118200</v>
      </c>
    </row>
    <row r="6" spans="1:13" x14ac:dyDescent="0.3">
      <c r="A6">
        <v>121</v>
      </c>
      <c r="B6" t="s">
        <v>42</v>
      </c>
      <c r="C6" t="s">
        <v>43</v>
      </c>
      <c r="D6" t="s">
        <v>44</v>
      </c>
      <c r="E6" t="s">
        <v>45</v>
      </c>
      <c r="F6" t="s">
        <v>46</v>
      </c>
      <c r="G6" t="s">
        <v>18</v>
      </c>
      <c r="H6" t="s">
        <v>47</v>
      </c>
      <c r="I6" t="s">
        <v>18</v>
      </c>
      <c r="J6">
        <v>4110</v>
      </c>
      <c r="K6" t="s">
        <v>48</v>
      </c>
      <c r="L6">
        <v>1504</v>
      </c>
      <c r="M6">
        <v>81700</v>
      </c>
    </row>
    <row r="7" spans="1:13" x14ac:dyDescent="0.3">
      <c r="A7">
        <v>124</v>
      </c>
      <c r="B7" t="s">
        <v>49</v>
      </c>
      <c r="C7" t="s">
        <v>50</v>
      </c>
      <c r="D7" t="s">
        <v>51</v>
      </c>
      <c r="E7">
        <v>4155551450</v>
      </c>
      <c r="F7" t="s">
        <v>52</v>
      </c>
      <c r="G7" t="s">
        <v>18</v>
      </c>
      <c r="H7" t="s">
        <v>53</v>
      </c>
      <c r="I7" t="s">
        <v>54</v>
      </c>
      <c r="J7">
        <v>97562</v>
      </c>
      <c r="K7" t="s">
        <v>27</v>
      </c>
      <c r="L7">
        <v>1165</v>
      </c>
      <c r="M7">
        <v>210500</v>
      </c>
    </row>
    <row r="8" spans="1:13" x14ac:dyDescent="0.3">
      <c r="A8">
        <v>125</v>
      </c>
      <c r="B8" t="s">
        <v>55</v>
      </c>
      <c r="C8" t="s">
        <v>56</v>
      </c>
      <c r="D8" t="s">
        <v>57</v>
      </c>
      <c r="E8" t="s">
        <v>58</v>
      </c>
      <c r="F8" t="s">
        <v>59</v>
      </c>
      <c r="G8" t="s">
        <v>18</v>
      </c>
      <c r="H8" t="s">
        <v>60</v>
      </c>
      <c r="I8" t="s">
        <v>18</v>
      </c>
      <c r="J8" t="s">
        <v>61</v>
      </c>
      <c r="K8" t="s">
        <v>62</v>
      </c>
      <c r="L8" t="s">
        <v>18</v>
      </c>
      <c r="M8">
        <v>0</v>
      </c>
    </row>
    <row r="9" spans="1:13" x14ac:dyDescent="0.3">
      <c r="A9">
        <v>128</v>
      </c>
      <c r="B9" t="s">
        <v>63</v>
      </c>
      <c r="C9" t="s">
        <v>64</v>
      </c>
      <c r="D9" t="s">
        <v>65</v>
      </c>
      <c r="E9" t="s">
        <v>66</v>
      </c>
      <c r="F9" t="s">
        <v>67</v>
      </c>
      <c r="G9" t="s">
        <v>18</v>
      </c>
      <c r="H9" t="s">
        <v>68</v>
      </c>
      <c r="I9" t="s">
        <v>18</v>
      </c>
      <c r="J9">
        <v>60528</v>
      </c>
      <c r="K9" t="s">
        <v>69</v>
      </c>
      <c r="L9">
        <v>1504</v>
      </c>
      <c r="M9">
        <v>59700</v>
      </c>
    </row>
    <row r="10" spans="1:13" x14ac:dyDescent="0.3">
      <c r="A10">
        <v>129</v>
      </c>
      <c r="B10" t="s">
        <v>70</v>
      </c>
      <c r="C10" t="s">
        <v>71</v>
      </c>
      <c r="D10" t="s">
        <v>72</v>
      </c>
      <c r="E10">
        <v>6505555787</v>
      </c>
      <c r="F10" t="s">
        <v>73</v>
      </c>
      <c r="G10" t="s">
        <v>18</v>
      </c>
      <c r="H10" t="s">
        <v>74</v>
      </c>
      <c r="I10" t="s">
        <v>54</v>
      </c>
      <c r="J10">
        <v>94217</v>
      </c>
      <c r="K10" t="s">
        <v>27</v>
      </c>
      <c r="L10">
        <v>1165</v>
      </c>
      <c r="M10">
        <v>64600</v>
      </c>
    </row>
    <row r="11" spans="1:13" x14ac:dyDescent="0.3">
      <c r="A11">
        <v>131</v>
      </c>
      <c r="B11" t="s">
        <v>75</v>
      </c>
      <c r="C11" t="s">
        <v>76</v>
      </c>
      <c r="D11" t="s">
        <v>77</v>
      </c>
      <c r="E11">
        <v>2125557818</v>
      </c>
      <c r="F11" t="s">
        <v>78</v>
      </c>
      <c r="G11" t="s">
        <v>18</v>
      </c>
      <c r="H11" t="s">
        <v>79</v>
      </c>
      <c r="I11" t="s">
        <v>80</v>
      </c>
      <c r="J11">
        <v>10022</v>
      </c>
      <c r="K11" t="s">
        <v>27</v>
      </c>
      <c r="L11">
        <v>1323</v>
      </c>
      <c r="M11">
        <v>114900</v>
      </c>
    </row>
    <row r="12" spans="1:13" x14ac:dyDescent="0.3">
      <c r="A12">
        <v>141</v>
      </c>
      <c r="B12" t="s">
        <v>81</v>
      </c>
      <c r="C12" t="s">
        <v>82</v>
      </c>
      <c r="D12" t="s">
        <v>83</v>
      </c>
      <c r="E12" t="s">
        <v>84</v>
      </c>
      <c r="F12" t="s">
        <v>85</v>
      </c>
      <c r="G12" t="s">
        <v>18</v>
      </c>
      <c r="H12" t="s">
        <v>86</v>
      </c>
      <c r="I12" t="s">
        <v>18</v>
      </c>
      <c r="J12">
        <v>28034</v>
      </c>
      <c r="K12" t="s">
        <v>87</v>
      </c>
      <c r="L12">
        <v>1370</v>
      </c>
      <c r="M12">
        <v>227600</v>
      </c>
    </row>
    <row r="13" spans="1:13" x14ac:dyDescent="0.3">
      <c r="A13">
        <v>144</v>
      </c>
      <c r="B13" t="s">
        <v>88</v>
      </c>
      <c r="C13" t="s">
        <v>89</v>
      </c>
      <c r="D13" t="s">
        <v>90</v>
      </c>
      <c r="E13" t="s">
        <v>91</v>
      </c>
      <c r="F13" t="s">
        <v>92</v>
      </c>
      <c r="G13" t="s">
        <v>18</v>
      </c>
      <c r="H13" t="s">
        <v>93</v>
      </c>
      <c r="I13" t="s">
        <v>18</v>
      </c>
      <c r="J13" t="s">
        <v>94</v>
      </c>
      <c r="K13" t="s">
        <v>95</v>
      </c>
      <c r="L13">
        <v>1504</v>
      </c>
      <c r="M13">
        <v>53100</v>
      </c>
    </row>
    <row r="14" spans="1:13" x14ac:dyDescent="0.3">
      <c r="A14">
        <v>145</v>
      </c>
      <c r="B14" t="s">
        <v>96</v>
      </c>
      <c r="C14" t="s">
        <v>97</v>
      </c>
      <c r="D14" t="s">
        <v>98</v>
      </c>
      <c r="E14" t="s">
        <v>99</v>
      </c>
      <c r="F14" t="s">
        <v>100</v>
      </c>
      <c r="G14" t="s">
        <v>18</v>
      </c>
      <c r="H14" t="s">
        <v>101</v>
      </c>
      <c r="I14" t="s">
        <v>18</v>
      </c>
      <c r="J14">
        <v>1734</v>
      </c>
      <c r="K14" t="s">
        <v>102</v>
      </c>
      <c r="L14">
        <v>1401</v>
      </c>
      <c r="M14">
        <v>83400</v>
      </c>
    </row>
    <row r="15" spans="1:13" x14ac:dyDescent="0.3">
      <c r="A15">
        <v>146</v>
      </c>
      <c r="B15" t="s">
        <v>103</v>
      </c>
      <c r="C15" t="s">
        <v>104</v>
      </c>
      <c r="D15" t="s">
        <v>105</v>
      </c>
      <c r="E15" t="s">
        <v>106</v>
      </c>
      <c r="F15" t="s">
        <v>107</v>
      </c>
      <c r="G15" t="s">
        <v>18</v>
      </c>
      <c r="H15" t="s">
        <v>108</v>
      </c>
      <c r="I15" t="s">
        <v>18</v>
      </c>
      <c r="J15">
        <v>69004</v>
      </c>
      <c r="K15" t="s">
        <v>20</v>
      </c>
      <c r="L15">
        <v>1337</v>
      </c>
      <c r="M15">
        <v>123900</v>
      </c>
    </row>
    <row r="16" spans="1:13" x14ac:dyDescent="0.3">
      <c r="A16">
        <v>148</v>
      </c>
      <c r="B16" t="s">
        <v>109</v>
      </c>
      <c r="C16" t="s">
        <v>110</v>
      </c>
      <c r="D16" t="s">
        <v>111</v>
      </c>
      <c r="E16" t="s">
        <v>112</v>
      </c>
      <c r="F16" t="s">
        <v>113</v>
      </c>
      <c r="G16" t="s">
        <v>114</v>
      </c>
      <c r="H16" t="s">
        <v>115</v>
      </c>
      <c r="I16" t="s">
        <v>18</v>
      </c>
      <c r="J16">
        <v>79903</v>
      </c>
      <c r="K16" t="s">
        <v>115</v>
      </c>
      <c r="L16">
        <v>1621</v>
      </c>
      <c r="M16">
        <v>103800</v>
      </c>
    </row>
    <row r="17" spans="1:13" x14ac:dyDescent="0.3">
      <c r="A17">
        <v>151</v>
      </c>
      <c r="B17" t="s">
        <v>116</v>
      </c>
      <c r="C17" t="s">
        <v>117</v>
      </c>
      <c r="D17" t="s">
        <v>118</v>
      </c>
      <c r="E17">
        <v>2125557413</v>
      </c>
      <c r="F17" t="s">
        <v>119</v>
      </c>
      <c r="G17" t="s">
        <v>120</v>
      </c>
      <c r="H17" t="s">
        <v>79</v>
      </c>
      <c r="I17" t="s">
        <v>80</v>
      </c>
      <c r="J17">
        <v>10022</v>
      </c>
      <c r="K17" t="s">
        <v>27</v>
      </c>
      <c r="L17">
        <v>1286</v>
      </c>
      <c r="M17">
        <v>138500</v>
      </c>
    </row>
    <row r="18" spans="1:13" x14ac:dyDescent="0.3">
      <c r="A18">
        <v>157</v>
      </c>
      <c r="B18" t="s">
        <v>121</v>
      </c>
      <c r="C18" t="s">
        <v>122</v>
      </c>
      <c r="D18" t="s">
        <v>123</v>
      </c>
      <c r="E18">
        <v>2155551555</v>
      </c>
      <c r="F18" t="s">
        <v>124</v>
      </c>
      <c r="G18" t="s">
        <v>18</v>
      </c>
      <c r="H18" t="s">
        <v>125</v>
      </c>
      <c r="I18" t="s">
        <v>126</v>
      </c>
      <c r="J18">
        <v>70267</v>
      </c>
      <c r="K18" t="s">
        <v>27</v>
      </c>
      <c r="L18">
        <v>1216</v>
      </c>
      <c r="M18">
        <v>100600</v>
      </c>
    </row>
    <row r="19" spans="1:13" x14ac:dyDescent="0.3">
      <c r="A19">
        <v>161</v>
      </c>
      <c r="B19" t="s">
        <v>127</v>
      </c>
      <c r="C19" t="s">
        <v>128</v>
      </c>
      <c r="D19" t="s">
        <v>129</v>
      </c>
      <c r="E19">
        <v>6505556809</v>
      </c>
      <c r="F19" t="s">
        <v>130</v>
      </c>
      <c r="G19" t="s">
        <v>18</v>
      </c>
      <c r="H19" t="s">
        <v>131</v>
      </c>
      <c r="I19" t="s">
        <v>54</v>
      </c>
      <c r="J19">
        <v>94217</v>
      </c>
      <c r="K19" t="s">
        <v>27</v>
      </c>
      <c r="L19">
        <v>1165</v>
      </c>
      <c r="M19">
        <v>84600</v>
      </c>
    </row>
    <row r="20" spans="1:13" x14ac:dyDescent="0.3">
      <c r="A20">
        <v>166</v>
      </c>
      <c r="B20" t="s">
        <v>132</v>
      </c>
      <c r="C20" t="s">
        <v>133</v>
      </c>
      <c r="D20" t="s">
        <v>134</v>
      </c>
      <c r="E20" t="s">
        <v>135</v>
      </c>
      <c r="F20" t="s">
        <v>136</v>
      </c>
      <c r="G20" t="s">
        <v>137</v>
      </c>
      <c r="H20" t="s">
        <v>115</v>
      </c>
      <c r="I20" t="s">
        <v>18</v>
      </c>
      <c r="J20">
        <v>69045</v>
      </c>
      <c r="K20" t="s">
        <v>115</v>
      </c>
      <c r="L20">
        <v>1612</v>
      </c>
      <c r="M20">
        <v>97900</v>
      </c>
    </row>
    <row r="21" spans="1:13" x14ac:dyDescent="0.3">
      <c r="A21">
        <v>167</v>
      </c>
      <c r="B21" t="s">
        <v>138</v>
      </c>
      <c r="C21" t="s">
        <v>139</v>
      </c>
      <c r="D21" t="s">
        <v>140</v>
      </c>
      <c r="E21" t="s">
        <v>141</v>
      </c>
      <c r="F21" t="s">
        <v>142</v>
      </c>
      <c r="G21" t="s">
        <v>143</v>
      </c>
      <c r="H21" t="s">
        <v>144</v>
      </c>
      <c r="I21" t="s">
        <v>18</v>
      </c>
      <c r="J21" t="s">
        <v>145</v>
      </c>
      <c r="K21" t="s">
        <v>146</v>
      </c>
      <c r="L21">
        <v>1504</v>
      </c>
      <c r="M21">
        <v>96800</v>
      </c>
    </row>
    <row r="22" spans="1:13" x14ac:dyDescent="0.3">
      <c r="A22">
        <v>168</v>
      </c>
      <c r="B22" t="s">
        <v>147</v>
      </c>
      <c r="C22" t="s">
        <v>148</v>
      </c>
      <c r="D22" t="s">
        <v>149</v>
      </c>
      <c r="E22">
        <v>2035557845</v>
      </c>
      <c r="F22" t="s">
        <v>150</v>
      </c>
      <c r="G22" t="s">
        <v>151</v>
      </c>
      <c r="H22" t="s">
        <v>152</v>
      </c>
      <c r="I22" t="s">
        <v>153</v>
      </c>
      <c r="J22">
        <v>97823</v>
      </c>
      <c r="K22" t="s">
        <v>27</v>
      </c>
      <c r="L22">
        <v>1286</v>
      </c>
      <c r="M22">
        <v>0</v>
      </c>
    </row>
    <row r="23" spans="1:13" x14ac:dyDescent="0.3">
      <c r="A23">
        <v>169</v>
      </c>
      <c r="B23" t="s">
        <v>154</v>
      </c>
      <c r="C23" t="s">
        <v>155</v>
      </c>
      <c r="D23" t="s">
        <v>156</v>
      </c>
      <c r="E23" t="s">
        <v>157</v>
      </c>
      <c r="F23" t="s">
        <v>158</v>
      </c>
      <c r="G23" t="s">
        <v>18</v>
      </c>
      <c r="H23" t="s">
        <v>159</v>
      </c>
      <c r="I23" t="s">
        <v>18</v>
      </c>
      <c r="J23">
        <v>1756</v>
      </c>
      <c r="K23" t="s">
        <v>160</v>
      </c>
      <c r="L23" t="s">
        <v>18</v>
      </c>
      <c r="M23">
        <v>0</v>
      </c>
    </row>
    <row r="24" spans="1:13" x14ac:dyDescent="0.3">
      <c r="A24">
        <v>171</v>
      </c>
      <c r="B24" t="s">
        <v>161</v>
      </c>
      <c r="C24" t="s">
        <v>162</v>
      </c>
      <c r="D24" t="s">
        <v>163</v>
      </c>
      <c r="E24" t="s">
        <v>164</v>
      </c>
      <c r="F24" t="s">
        <v>165</v>
      </c>
      <c r="G24" t="s">
        <v>18</v>
      </c>
      <c r="H24" t="s">
        <v>166</v>
      </c>
      <c r="I24" t="s">
        <v>18</v>
      </c>
      <c r="J24">
        <v>59000</v>
      </c>
      <c r="K24" t="s">
        <v>20</v>
      </c>
      <c r="L24">
        <v>1370</v>
      </c>
      <c r="M24">
        <v>82900</v>
      </c>
    </row>
    <row r="25" spans="1:13" x14ac:dyDescent="0.3">
      <c r="A25">
        <v>172</v>
      </c>
      <c r="B25" t="s">
        <v>167</v>
      </c>
      <c r="C25" t="s">
        <v>168</v>
      </c>
      <c r="D25" t="s">
        <v>169</v>
      </c>
      <c r="E25" t="s">
        <v>170</v>
      </c>
      <c r="F25" t="s">
        <v>171</v>
      </c>
      <c r="G25" t="s">
        <v>18</v>
      </c>
      <c r="H25" t="s">
        <v>172</v>
      </c>
      <c r="I25" t="s">
        <v>18</v>
      </c>
      <c r="J25">
        <v>75012</v>
      </c>
      <c r="K25" t="s">
        <v>20</v>
      </c>
      <c r="L25">
        <v>1337</v>
      </c>
      <c r="M25">
        <v>84300</v>
      </c>
    </row>
    <row r="26" spans="1:13" x14ac:dyDescent="0.3">
      <c r="A26">
        <v>173</v>
      </c>
      <c r="B26" t="s">
        <v>173</v>
      </c>
      <c r="C26" t="s">
        <v>174</v>
      </c>
      <c r="D26" t="s">
        <v>175</v>
      </c>
      <c r="E26">
        <v>6175555555</v>
      </c>
      <c r="F26" t="s">
        <v>176</v>
      </c>
      <c r="G26" t="s">
        <v>18</v>
      </c>
      <c r="H26" t="s">
        <v>177</v>
      </c>
      <c r="I26" t="s">
        <v>178</v>
      </c>
      <c r="J26">
        <v>51247</v>
      </c>
      <c r="K26" t="s">
        <v>27</v>
      </c>
      <c r="L26">
        <v>1188</v>
      </c>
      <c r="M26">
        <v>43400</v>
      </c>
    </row>
    <row r="27" spans="1:13" x14ac:dyDescent="0.3">
      <c r="A27">
        <v>175</v>
      </c>
      <c r="B27" t="s">
        <v>179</v>
      </c>
      <c r="C27" t="s">
        <v>22</v>
      </c>
      <c r="D27" t="s">
        <v>72</v>
      </c>
      <c r="E27">
        <v>2035552570</v>
      </c>
      <c r="F27" t="s">
        <v>180</v>
      </c>
      <c r="G27" t="s">
        <v>18</v>
      </c>
      <c r="H27" t="s">
        <v>181</v>
      </c>
      <c r="I27" t="s">
        <v>153</v>
      </c>
      <c r="J27">
        <v>97562</v>
      </c>
      <c r="K27" t="s">
        <v>27</v>
      </c>
      <c r="L27">
        <v>1323</v>
      </c>
      <c r="M27">
        <v>84300</v>
      </c>
    </row>
    <row r="28" spans="1:13" x14ac:dyDescent="0.3">
      <c r="A28">
        <v>177</v>
      </c>
      <c r="B28" t="s">
        <v>182</v>
      </c>
      <c r="C28" t="s">
        <v>183</v>
      </c>
      <c r="D28" t="s">
        <v>184</v>
      </c>
      <c r="E28" t="s">
        <v>185</v>
      </c>
      <c r="F28" t="s">
        <v>186</v>
      </c>
      <c r="G28" t="s">
        <v>18</v>
      </c>
      <c r="H28" t="s">
        <v>187</v>
      </c>
      <c r="I28" t="s">
        <v>188</v>
      </c>
      <c r="J28" t="s">
        <v>189</v>
      </c>
      <c r="K28" t="s">
        <v>190</v>
      </c>
      <c r="L28">
        <v>1621</v>
      </c>
      <c r="M28">
        <v>81200</v>
      </c>
    </row>
    <row r="29" spans="1:13" x14ac:dyDescent="0.3">
      <c r="A29">
        <v>181</v>
      </c>
      <c r="B29" t="s">
        <v>191</v>
      </c>
      <c r="C29" t="s">
        <v>192</v>
      </c>
      <c r="D29" t="s">
        <v>193</v>
      </c>
      <c r="E29">
        <v>2125551500</v>
      </c>
      <c r="F29" t="s">
        <v>194</v>
      </c>
      <c r="G29" t="s">
        <v>151</v>
      </c>
      <c r="H29" t="s">
        <v>79</v>
      </c>
      <c r="I29" t="s">
        <v>80</v>
      </c>
      <c r="J29">
        <v>10022</v>
      </c>
      <c r="K29" t="s">
        <v>27</v>
      </c>
      <c r="L29">
        <v>1286</v>
      </c>
      <c r="M29">
        <v>76400</v>
      </c>
    </row>
    <row r="30" spans="1:13" x14ac:dyDescent="0.3">
      <c r="A30">
        <v>186</v>
      </c>
      <c r="B30" t="s">
        <v>195</v>
      </c>
      <c r="C30" t="s">
        <v>196</v>
      </c>
      <c r="D30" t="s">
        <v>197</v>
      </c>
      <c r="E30" t="s">
        <v>198</v>
      </c>
      <c r="F30" t="s">
        <v>199</v>
      </c>
      <c r="G30" t="s">
        <v>18</v>
      </c>
      <c r="H30" t="s">
        <v>200</v>
      </c>
      <c r="I30" t="s">
        <v>18</v>
      </c>
      <c r="J30">
        <v>21240</v>
      </c>
      <c r="K30" t="s">
        <v>201</v>
      </c>
      <c r="L30">
        <v>1501</v>
      </c>
      <c r="M30">
        <v>96500</v>
      </c>
    </row>
    <row r="31" spans="1:13" x14ac:dyDescent="0.3">
      <c r="A31">
        <v>187</v>
      </c>
      <c r="B31" t="s">
        <v>202</v>
      </c>
      <c r="C31" t="s">
        <v>203</v>
      </c>
      <c r="D31" t="s">
        <v>204</v>
      </c>
      <c r="E31" t="s">
        <v>205</v>
      </c>
      <c r="F31" t="s">
        <v>206</v>
      </c>
      <c r="G31" t="s">
        <v>18</v>
      </c>
      <c r="H31" t="s">
        <v>207</v>
      </c>
      <c r="I31" t="s">
        <v>18</v>
      </c>
      <c r="J31" t="s">
        <v>208</v>
      </c>
      <c r="K31" t="s">
        <v>209</v>
      </c>
      <c r="L31">
        <v>1501</v>
      </c>
      <c r="M31">
        <v>136800</v>
      </c>
    </row>
    <row r="32" spans="1:13" x14ac:dyDescent="0.3">
      <c r="A32">
        <v>189</v>
      </c>
      <c r="B32" t="s">
        <v>210</v>
      </c>
      <c r="C32" t="s">
        <v>211</v>
      </c>
      <c r="D32" t="s">
        <v>212</v>
      </c>
      <c r="E32" t="s">
        <v>213</v>
      </c>
      <c r="F32" t="s">
        <v>214</v>
      </c>
      <c r="G32" t="s">
        <v>215</v>
      </c>
      <c r="H32" t="s">
        <v>216</v>
      </c>
      <c r="I32" t="s">
        <v>18</v>
      </c>
      <c r="J32">
        <v>2</v>
      </c>
      <c r="K32" t="s">
        <v>217</v>
      </c>
      <c r="L32">
        <v>1504</v>
      </c>
      <c r="M32">
        <v>69400</v>
      </c>
    </row>
    <row r="33" spans="1:13" x14ac:dyDescent="0.3">
      <c r="A33">
        <v>198</v>
      </c>
      <c r="B33" t="s">
        <v>218</v>
      </c>
      <c r="C33" t="s">
        <v>219</v>
      </c>
      <c r="D33" t="s">
        <v>220</v>
      </c>
      <c r="E33">
        <v>6175558428</v>
      </c>
      <c r="F33" t="s">
        <v>221</v>
      </c>
      <c r="G33" t="s">
        <v>18</v>
      </c>
      <c r="H33" t="s">
        <v>222</v>
      </c>
      <c r="I33" t="s">
        <v>178</v>
      </c>
      <c r="J33">
        <v>58339</v>
      </c>
      <c r="K33" t="s">
        <v>27</v>
      </c>
      <c r="L33">
        <v>1216</v>
      </c>
      <c r="M33">
        <v>23000</v>
      </c>
    </row>
    <row r="34" spans="1:13" x14ac:dyDescent="0.3">
      <c r="A34">
        <v>201</v>
      </c>
      <c r="B34" t="s">
        <v>223</v>
      </c>
      <c r="C34" t="s">
        <v>224</v>
      </c>
      <c r="D34" t="s">
        <v>225</v>
      </c>
      <c r="E34" t="s">
        <v>226</v>
      </c>
      <c r="F34" t="s">
        <v>227</v>
      </c>
      <c r="G34" t="s">
        <v>18</v>
      </c>
      <c r="H34" t="s">
        <v>228</v>
      </c>
      <c r="I34" t="s">
        <v>18</v>
      </c>
      <c r="J34" t="s">
        <v>229</v>
      </c>
      <c r="K34" t="s">
        <v>209</v>
      </c>
      <c r="L34">
        <v>1501</v>
      </c>
      <c r="M34">
        <v>92700</v>
      </c>
    </row>
    <row r="35" spans="1:13" x14ac:dyDescent="0.3">
      <c r="A35">
        <v>202</v>
      </c>
      <c r="B35" t="s">
        <v>230</v>
      </c>
      <c r="C35" t="s">
        <v>231</v>
      </c>
      <c r="D35" t="s">
        <v>232</v>
      </c>
      <c r="E35" t="s">
        <v>233</v>
      </c>
      <c r="F35" t="s">
        <v>234</v>
      </c>
      <c r="G35" t="s">
        <v>18</v>
      </c>
      <c r="H35" t="s">
        <v>235</v>
      </c>
      <c r="I35" t="s">
        <v>236</v>
      </c>
      <c r="J35" t="s">
        <v>237</v>
      </c>
      <c r="K35" t="s">
        <v>238</v>
      </c>
      <c r="L35">
        <v>1323</v>
      </c>
      <c r="M35">
        <v>90300</v>
      </c>
    </row>
    <row r="36" spans="1:13" x14ac:dyDescent="0.3">
      <c r="A36">
        <v>204</v>
      </c>
      <c r="B36" t="s">
        <v>239</v>
      </c>
      <c r="C36" t="s">
        <v>240</v>
      </c>
      <c r="D36" t="s">
        <v>241</v>
      </c>
      <c r="E36">
        <v>6175557555</v>
      </c>
      <c r="F36" t="s">
        <v>242</v>
      </c>
      <c r="G36" t="s">
        <v>18</v>
      </c>
      <c r="H36" t="s">
        <v>222</v>
      </c>
      <c r="I36" t="s">
        <v>178</v>
      </c>
      <c r="J36">
        <v>58339</v>
      </c>
      <c r="K36" t="s">
        <v>27</v>
      </c>
      <c r="L36">
        <v>1188</v>
      </c>
      <c r="M36">
        <v>68700</v>
      </c>
    </row>
    <row r="37" spans="1:13" x14ac:dyDescent="0.3">
      <c r="A37">
        <v>205</v>
      </c>
      <c r="B37" t="s">
        <v>243</v>
      </c>
      <c r="C37" t="s">
        <v>117</v>
      </c>
      <c r="D37" t="s">
        <v>72</v>
      </c>
      <c r="E37">
        <v>6265557265</v>
      </c>
      <c r="F37" t="s">
        <v>244</v>
      </c>
      <c r="G37" t="s">
        <v>18</v>
      </c>
      <c r="H37" t="s">
        <v>245</v>
      </c>
      <c r="I37" t="s">
        <v>54</v>
      </c>
      <c r="J37">
        <v>90003</v>
      </c>
      <c r="K37" t="s">
        <v>27</v>
      </c>
      <c r="L37">
        <v>1166</v>
      </c>
      <c r="M37">
        <v>90700</v>
      </c>
    </row>
    <row r="38" spans="1:13" x14ac:dyDescent="0.3">
      <c r="A38">
        <v>206</v>
      </c>
      <c r="B38" t="s">
        <v>246</v>
      </c>
      <c r="C38" t="s">
        <v>247</v>
      </c>
      <c r="D38" t="s">
        <v>248</v>
      </c>
      <c r="E38" t="s">
        <v>249</v>
      </c>
      <c r="F38" t="s">
        <v>250</v>
      </c>
      <c r="G38" t="s">
        <v>251</v>
      </c>
      <c r="H38" t="s">
        <v>115</v>
      </c>
      <c r="I38" t="s">
        <v>18</v>
      </c>
      <c r="J38">
        <v>38988</v>
      </c>
      <c r="K38" t="s">
        <v>115</v>
      </c>
      <c r="L38" t="s">
        <v>18</v>
      </c>
      <c r="M38">
        <v>0</v>
      </c>
    </row>
    <row r="39" spans="1:13" x14ac:dyDescent="0.3">
      <c r="A39">
        <v>209</v>
      </c>
      <c r="B39" t="s">
        <v>252</v>
      </c>
      <c r="C39" t="s">
        <v>253</v>
      </c>
      <c r="D39" t="s">
        <v>254</v>
      </c>
      <c r="E39" t="s">
        <v>255</v>
      </c>
      <c r="F39" t="s">
        <v>256</v>
      </c>
      <c r="G39" t="s">
        <v>18</v>
      </c>
      <c r="H39" t="s">
        <v>257</v>
      </c>
      <c r="I39" t="s">
        <v>18</v>
      </c>
      <c r="J39">
        <v>67000</v>
      </c>
      <c r="K39" t="s">
        <v>20</v>
      </c>
      <c r="L39">
        <v>1370</v>
      </c>
      <c r="M39">
        <v>53800</v>
      </c>
    </row>
    <row r="40" spans="1:13" x14ac:dyDescent="0.3">
      <c r="A40">
        <v>211</v>
      </c>
      <c r="B40" t="s">
        <v>258</v>
      </c>
      <c r="C40" t="s">
        <v>259</v>
      </c>
      <c r="D40" t="s">
        <v>260</v>
      </c>
      <c r="E40" t="s">
        <v>261</v>
      </c>
      <c r="F40" t="s">
        <v>262</v>
      </c>
      <c r="G40" t="s">
        <v>263</v>
      </c>
      <c r="H40" t="s">
        <v>264</v>
      </c>
      <c r="I40" t="s">
        <v>18</v>
      </c>
      <c r="J40" t="s">
        <v>18</v>
      </c>
      <c r="K40" t="s">
        <v>265</v>
      </c>
      <c r="L40">
        <v>1621</v>
      </c>
      <c r="M40">
        <v>58600</v>
      </c>
    </row>
    <row r="41" spans="1:13" x14ac:dyDescent="0.3">
      <c r="A41">
        <v>216</v>
      </c>
      <c r="B41" t="s">
        <v>266</v>
      </c>
      <c r="C41" t="s">
        <v>267</v>
      </c>
      <c r="D41" t="s">
        <v>268</v>
      </c>
      <c r="E41" t="s">
        <v>269</v>
      </c>
      <c r="F41" t="s">
        <v>270</v>
      </c>
      <c r="G41" t="s">
        <v>18</v>
      </c>
      <c r="H41" t="s">
        <v>271</v>
      </c>
      <c r="I41" t="s">
        <v>18</v>
      </c>
      <c r="J41">
        <v>8022</v>
      </c>
      <c r="K41" t="s">
        <v>87</v>
      </c>
      <c r="L41">
        <v>1702</v>
      </c>
      <c r="M41">
        <v>60300</v>
      </c>
    </row>
    <row r="42" spans="1:13" x14ac:dyDescent="0.3">
      <c r="A42">
        <v>219</v>
      </c>
      <c r="B42" t="s">
        <v>272</v>
      </c>
      <c r="C42" t="s">
        <v>117</v>
      </c>
      <c r="D42" t="s">
        <v>273</v>
      </c>
      <c r="E42">
        <v>3105552373</v>
      </c>
      <c r="F42" t="s">
        <v>274</v>
      </c>
      <c r="G42" t="s">
        <v>18</v>
      </c>
      <c r="H42" t="s">
        <v>275</v>
      </c>
      <c r="I42" t="s">
        <v>54</v>
      </c>
      <c r="J42">
        <v>92561</v>
      </c>
      <c r="K42" t="s">
        <v>27</v>
      </c>
      <c r="L42">
        <v>1166</v>
      </c>
      <c r="M42">
        <v>11000</v>
      </c>
    </row>
    <row r="43" spans="1:13" x14ac:dyDescent="0.3">
      <c r="A43">
        <v>223</v>
      </c>
      <c r="B43" t="s">
        <v>276</v>
      </c>
      <c r="C43" t="s">
        <v>277</v>
      </c>
      <c r="D43" t="s">
        <v>278</v>
      </c>
      <c r="E43" t="s">
        <v>279</v>
      </c>
      <c r="F43" t="s">
        <v>280</v>
      </c>
      <c r="G43" t="s">
        <v>18</v>
      </c>
      <c r="H43" t="s">
        <v>281</v>
      </c>
      <c r="I43" t="s">
        <v>18</v>
      </c>
      <c r="J43">
        <v>1307</v>
      </c>
      <c r="K43" t="s">
        <v>69</v>
      </c>
      <c r="L43" t="s">
        <v>18</v>
      </c>
      <c r="M43">
        <v>0</v>
      </c>
    </row>
    <row r="44" spans="1:13" x14ac:dyDescent="0.3">
      <c r="A44">
        <v>227</v>
      </c>
      <c r="B44" t="s">
        <v>282</v>
      </c>
      <c r="C44" t="s">
        <v>283</v>
      </c>
      <c r="D44" t="s">
        <v>284</v>
      </c>
      <c r="E44" t="s">
        <v>285</v>
      </c>
      <c r="F44" t="s">
        <v>286</v>
      </c>
      <c r="G44" t="s">
        <v>18</v>
      </c>
      <c r="H44" t="s">
        <v>287</v>
      </c>
      <c r="I44" t="s">
        <v>18</v>
      </c>
      <c r="J44">
        <v>8200</v>
      </c>
      <c r="K44" t="s">
        <v>102</v>
      </c>
      <c r="L44">
        <v>1401</v>
      </c>
      <c r="M44">
        <v>120800</v>
      </c>
    </row>
    <row r="45" spans="1:13" x14ac:dyDescent="0.3">
      <c r="A45">
        <v>233</v>
      </c>
      <c r="B45" t="s">
        <v>288</v>
      </c>
      <c r="C45" t="s">
        <v>289</v>
      </c>
      <c r="D45" t="s">
        <v>290</v>
      </c>
      <c r="E45" t="s">
        <v>291</v>
      </c>
      <c r="F45" t="s">
        <v>292</v>
      </c>
      <c r="G45" t="s">
        <v>18</v>
      </c>
      <c r="H45" t="s">
        <v>293</v>
      </c>
      <c r="I45" t="s">
        <v>294</v>
      </c>
      <c r="J45" t="s">
        <v>295</v>
      </c>
      <c r="K45" t="s">
        <v>238</v>
      </c>
      <c r="L45">
        <v>1286</v>
      </c>
      <c r="M45">
        <v>48700</v>
      </c>
    </row>
    <row r="46" spans="1:13" x14ac:dyDescent="0.3">
      <c r="A46">
        <v>237</v>
      </c>
      <c r="B46" t="s">
        <v>296</v>
      </c>
      <c r="C46" t="s">
        <v>297</v>
      </c>
      <c r="D46" t="s">
        <v>298</v>
      </c>
      <c r="E46" t="s">
        <v>299</v>
      </c>
      <c r="F46" t="s">
        <v>300</v>
      </c>
      <c r="G46" t="s">
        <v>18</v>
      </c>
      <c r="H46" t="s">
        <v>86</v>
      </c>
      <c r="I46" t="s">
        <v>18</v>
      </c>
      <c r="J46">
        <v>28001</v>
      </c>
      <c r="K46" t="s">
        <v>87</v>
      </c>
      <c r="L46" t="s">
        <v>18</v>
      </c>
      <c r="M46">
        <v>0</v>
      </c>
    </row>
    <row r="47" spans="1:13" x14ac:dyDescent="0.3">
      <c r="A47">
        <v>239</v>
      </c>
      <c r="B47" t="s">
        <v>301</v>
      </c>
      <c r="C47" t="s">
        <v>302</v>
      </c>
      <c r="D47" t="s">
        <v>303</v>
      </c>
      <c r="E47">
        <v>7605558146</v>
      </c>
      <c r="F47" t="s">
        <v>304</v>
      </c>
      <c r="G47" t="s">
        <v>18</v>
      </c>
      <c r="H47" t="s">
        <v>305</v>
      </c>
      <c r="I47" t="s">
        <v>54</v>
      </c>
      <c r="J47">
        <v>91217</v>
      </c>
      <c r="K47" t="s">
        <v>27</v>
      </c>
      <c r="L47">
        <v>1166</v>
      </c>
      <c r="M47">
        <v>105000</v>
      </c>
    </row>
    <row r="48" spans="1:13" x14ac:dyDescent="0.3">
      <c r="A48">
        <v>240</v>
      </c>
      <c r="B48" t="s">
        <v>306</v>
      </c>
      <c r="C48" t="s">
        <v>307</v>
      </c>
      <c r="D48" t="s">
        <v>308</v>
      </c>
      <c r="E48" t="s">
        <v>309</v>
      </c>
      <c r="F48" t="s">
        <v>310</v>
      </c>
      <c r="G48" t="s">
        <v>311</v>
      </c>
      <c r="H48" t="s">
        <v>312</v>
      </c>
      <c r="I48" t="s">
        <v>313</v>
      </c>
      <c r="J48" t="s">
        <v>314</v>
      </c>
      <c r="K48" t="s">
        <v>209</v>
      </c>
      <c r="L48">
        <v>1501</v>
      </c>
      <c r="M48">
        <v>93900</v>
      </c>
    </row>
    <row r="49" spans="1:13" x14ac:dyDescent="0.3">
      <c r="A49">
        <v>242</v>
      </c>
      <c r="B49" t="s">
        <v>315</v>
      </c>
      <c r="C49" t="s">
        <v>316</v>
      </c>
      <c r="D49" t="s">
        <v>317</v>
      </c>
      <c r="E49" t="s">
        <v>318</v>
      </c>
      <c r="F49" t="s">
        <v>319</v>
      </c>
      <c r="G49" t="s">
        <v>18</v>
      </c>
      <c r="H49" t="s">
        <v>320</v>
      </c>
      <c r="I49" t="s">
        <v>18</v>
      </c>
      <c r="J49">
        <v>31000</v>
      </c>
      <c r="K49" t="s">
        <v>20</v>
      </c>
      <c r="L49">
        <v>1370</v>
      </c>
      <c r="M49">
        <v>61100</v>
      </c>
    </row>
    <row r="50" spans="1:13" x14ac:dyDescent="0.3">
      <c r="A50">
        <v>247</v>
      </c>
      <c r="B50" t="s">
        <v>321</v>
      </c>
      <c r="C50" t="s">
        <v>322</v>
      </c>
      <c r="D50" t="s">
        <v>323</v>
      </c>
      <c r="E50" t="s">
        <v>324</v>
      </c>
      <c r="F50" t="s">
        <v>325</v>
      </c>
      <c r="G50" t="s">
        <v>18</v>
      </c>
      <c r="H50" t="s">
        <v>68</v>
      </c>
      <c r="I50" t="s">
        <v>18</v>
      </c>
      <c r="J50">
        <v>60528</v>
      </c>
      <c r="K50" t="s">
        <v>69</v>
      </c>
      <c r="L50" t="s">
        <v>18</v>
      </c>
      <c r="M50">
        <v>0</v>
      </c>
    </row>
    <row r="51" spans="1:13" x14ac:dyDescent="0.3">
      <c r="A51">
        <v>249</v>
      </c>
      <c r="B51" t="s">
        <v>326</v>
      </c>
      <c r="C51" t="s">
        <v>327</v>
      </c>
      <c r="D51" t="s">
        <v>328</v>
      </c>
      <c r="E51" t="s">
        <v>329</v>
      </c>
      <c r="F51" t="s">
        <v>330</v>
      </c>
      <c r="G51" t="s">
        <v>18</v>
      </c>
      <c r="H51" t="s">
        <v>331</v>
      </c>
      <c r="I51" t="s">
        <v>18</v>
      </c>
      <c r="J51">
        <v>10100</v>
      </c>
      <c r="K51" t="s">
        <v>332</v>
      </c>
      <c r="L51">
        <v>1401</v>
      </c>
      <c r="M51">
        <v>113000</v>
      </c>
    </row>
    <row r="52" spans="1:13" x14ac:dyDescent="0.3">
      <c r="A52">
        <v>250</v>
      </c>
      <c r="B52" t="s">
        <v>333</v>
      </c>
      <c r="C52" t="s">
        <v>334</v>
      </c>
      <c r="D52" t="s">
        <v>335</v>
      </c>
      <c r="E52" t="s">
        <v>336</v>
      </c>
      <c r="F52" t="s">
        <v>337</v>
      </c>
      <c r="G52" t="s">
        <v>18</v>
      </c>
      <c r="H52" t="s">
        <v>172</v>
      </c>
      <c r="I52" t="s">
        <v>18</v>
      </c>
      <c r="J52">
        <v>75508</v>
      </c>
      <c r="K52" t="s">
        <v>20</v>
      </c>
      <c r="L52">
        <v>1337</v>
      </c>
      <c r="M52">
        <v>68100</v>
      </c>
    </row>
    <row r="53" spans="1:13" x14ac:dyDescent="0.3">
      <c r="A53">
        <v>256</v>
      </c>
      <c r="B53" t="s">
        <v>338</v>
      </c>
      <c r="C53" t="s">
        <v>339</v>
      </c>
      <c r="D53" t="s">
        <v>340</v>
      </c>
      <c r="E53" t="s">
        <v>341</v>
      </c>
      <c r="F53" t="s">
        <v>342</v>
      </c>
      <c r="G53" t="s">
        <v>18</v>
      </c>
      <c r="H53" t="s">
        <v>343</v>
      </c>
      <c r="I53" t="s">
        <v>18</v>
      </c>
      <c r="J53">
        <v>78000</v>
      </c>
      <c r="K53" t="s">
        <v>20</v>
      </c>
      <c r="L53">
        <v>1370</v>
      </c>
      <c r="M53">
        <v>77900</v>
      </c>
    </row>
    <row r="54" spans="1:13" x14ac:dyDescent="0.3">
      <c r="A54">
        <v>259</v>
      </c>
      <c r="B54" t="s">
        <v>344</v>
      </c>
      <c r="C54" t="s">
        <v>345</v>
      </c>
      <c r="D54" t="s">
        <v>346</v>
      </c>
      <c r="E54" t="s">
        <v>347</v>
      </c>
      <c r="F54" t="s">
        <v>348</v>
      </c>
      <c r="G54" t="s">
        <v>18</v>
      </c>
      <c r="H54" t="s">
        <v>349</v>
      </c>
      <c r="I54" t="s">
        <v>18</v>
      </c>
      <c r="J54">
        <v>50739</v>
      </c>
      <c r="K54" t="s">
        <v>69</v>
      </c>
      <c r="L54">
        <v>1504</v>
      </c>
      <c r="M54">
        <v>120400</v>
      </c>
    </row>
    <row r="55" spans="1:13" x14ac:dyDescent="0.3">
      <c r="A55">
        <v>260</v>
      </c>
      <c r="B55" t="s">
        <v>350</v>
      </c>
      <c r="C55" t="s">
        <v>351</v>
      </c>
      <c r="D55" t="s">
        <v>352</v>
      </c>
      <c r="E55" t="s">
        <v>353</v>
      </c>
      <c r="F55" t="s">
        <v>354</v>
      </c>
      <c r="G55" t="s">
        <v>18</v>
      </c>
      <c r="H55" t="s">
        <v>355</v>
      </c>
      <c r="I55" t="s">
        <v>236</v>
      </c>
      <c r="J55" t="s">
        <v>356</v>
      </c>
      <c r="K55" t="s">
        <v>238</v>
      </c>
      <c r="L55">
        <v>1323</v>
      </c>
      <c r="M55">
        <v>89600</v>
      </c>
    </row>
    <row r="56" spans="1:13" x14ac:dyDescent="0.3">
      <c r="A56">
        <v>273</v>
      </c>
      <c r="B56" t="s">
        <v>357</v>
      </c>
      <c r="C56" t="s">
        <v>358</v>
      </c>
      <c r="D56" t="s">
        <v>359</v>
      </c>
      <c r="E56" t="s">
        <v>360</v>
      </c>
      <c r="F56" t="s">
        <v>361</v>
      </c>
      <c r="G56" t="s">
        <v>18</v>
      </c>
      <c r="H56" t="s">
        <v>362</v>
      </c>
      <c r="I56" t="s">
        <v>18</v>
      </c>
      <c r="J56">
        <v>80805</v>
      </c>
      <c r="K56" t="s">
        <v>69</v>
      </c>
      <c r="L56" t="s">
        <v>18</v>
      </c>
      <c r="M56">
        <v>0</v>
      </c>
    </row>
    <row r="57" spans="1:13" x14ac:dyDescent="0.3">
      <c r="A57">
        <v>276</v>
      </c>
      <c r="B57" t="s">
        <v>363</v>
      </c>
      <c r="C57" t="s">
        <v>364</v>
      </c>
      <c r="D57" t="s">
        <v>365</v>
      </c>
      <c r="E57" t="s">
        <v>366</v>
      </c>
      <c r="F57" t="s">
        <v>367</v>
      </c>
      <c r="G57" t="s">
        <v>368</v>
      </c>
      <c r="H57" t="s">
        <v>369</v>
      </c>
      <c r="I57" t="s">
        <v>370</v>
      </c>
      <c r="J57">
        <v>2060</v>
      </c>
      <c r="K57" t="s">
        <v>36</v>
      </c>
      <c r="L57">
        <v>1611</v>
      </c>
      <c r="M57">
        <v>107800</v>
      </c>
    </row>
    <row r="58" spans="1:13" x14ac:dyDescent="0.3">
      <c r="A58">
        <v>278</v>
      </c>
      <c r="B58" t="s">
        <v>371</v>
      </c>
      <c r="C58" t="s">
        <v>372</v>
      </c>
      <c r="D58" t="s">
        <v>373</v>
      </c>
      <c r="E58" t="s">
        <v>374</v>
      </c>
      <c r="F58" t="s">
        <v>375</v>
      </c>
      <c r="G58" t="s">
        <v>18</v>
      </c>
      <c r="H58" t="s">
        <v>376</v>
      </c>
      <c r="I58" t="s">
        <v>18</v>
      </c>
      <c r="J58">
        <v>24100</v>
      </c>
      <c r="K58" t="s">
        <v>332</v>
      </c>
      <c r="L58">
        <v>1401</v>
      </c>
      <c r="M58">
        <v>119600</v>
      </c>
    </row>
    <row r="59" spans="1:13" x14ac:dyDescent="0.3">
      <c r="A59">
        <v>282</v>
      </c>
      <c r="B59" t="s">
        <v>377</v>
      </c>
      <c r="C59" t="s">
        <v>378</v>
      </c>
      <c r="D59" t="s">
        <v>379</v>
      </c>
      <c r="E59" t="s">
        <v>380</v>
      </c>
      <c r="F59" t="s">
        <v>381</v>
      </c>
      <c r="G59" t="s">
        <v>382</v>
      </c>
      <c r="H59" t="s">
        <v>383</v>
      </c>
      <c r="I59" t="s">
        <v>370</v>
      </c>
      <c r="J59">
        <v>2067</v>
      </c>
      <c r="K59" t="s">
        <v>36</v>
      </c>
      <c r="L59">
        <v>1611</v>
      </c>
      <c r="M59">
        <v>93300</v>
      </c>
    </row>
    <row r="60" spans="1:13" x14ac:dyDescent="0.3">
      <c r="A60">
        <v>286</v>
      </c>
      <c r="B60" t="s">
        <v>384</v>
      </c>
      <c r="C60" t="s">
        <v>385</v>
      </c>
      <c r="D60" t="s">
        <v>386</v>
      </c>
      <c r="E60">
        <v>6175558555</v>
      </c>
      <c r="F60" t="s">
        <v>387</v>
      </c>
      <c r="G60" t="s">
        <v>18</v>
      </c>
      <c r="H60" t="s">
        <v>177</v>
      </c>
      <c r="I60" t="s">
        <v>178</v>
      </c>
      <c r="J60">
        <v>51247</v>
      </c>
      <c r="K60" t="s">
        <v>27</v>
      </c>
      <c r="L60">
        <v>1216</v>
      </c>
      <c r="M60">
        <v>123700</v>
      </c>
    </row>
    <row r="61" spans="1:13" x14ac:dyDescent="0.3">
      <c r="A61">
        <v>293</v>
      </c>
      <c r="B61" t="s">
        <v>388</v>
      </c>
      <c r="C61" t="s">
        <v>389</v>
      </c>
      <c r="D61" t="s">
        <v>390</v>
      </c>
      <c r="E61" t="s">
        <v>391</v>
      </c>
      <c r="F61" t="s">
        <v>392</v>
      </c>
      <c r="G61" t="s">
        <v>18</v>
      </c>
      <c r="H61" t="s">
        <v>393</v>
      </c>
      <c r="I61" t="s">
        <v>18</v>
      </c>
      <c r="J61">
        <v>1700</v>
      </c>
      <c r="K61" t="s">
        <v>394</v>
      </c>
      <c r="L61" t="s">
        <v>18</v>
      </c>
      <c r="M61">
        <v>0</v>
      </c>
    </row>
    <row r="62" spans="1:13" x14ac:dyDescent="0.3">
      <c r="A62">
        <v>298</v>
      </c>
      <c r="B62" t="s">
        <v>395</v>
      </c>
      <c r="C62" t="s">
        <v>396</v>
      </c>
      <c r="D62" t="s">
        <v>397</v>
      </c>
      <c r="E62" t="s">
        <v>398</v>
      </c>
      <c r="F62" t="s">
        <v>399</v>
      </c>
      <c r="G62" t="s">
        <v>18</v>
      </c>
      <c r="H62" t="s">
        <v>400</v>
      </c>
      <c r="I62" t="s">
        <v>18</v>
      </c>
      <c r="J62">
        <v>1203</v>
      </c>
      <c r="K62" t="s">
        <v>394</v>
      </c>
      <c r="L62">
        <v>1702</v>
      </c>
      <c r="M62">
        <v>141300</v>
      </c>
    </row>
    <row r="63" spans="1:13" x14ac:dyDescent="0.3">
      <c r="A63">
        <v>299</v>
      </c>
      <c r="B63" t="s">
        <v>401</v>
      </c>
      <c r="C63" t="s">
        <v>402</v>
      </c>
      <c r="D63" t="s">
        <v>403</v>
      </c>
      <c r="E63" t="s">
        <v>404</v>
      </c>
      <c r="F63" t="s">
        <v>405</v>
      </c>
      <c r="G63" t="s">
        <v>406</v>
      </c>
      <c r="H63" t="s">
        <v>407</v>
      </c>
      <c r="I63" t="s">
        <v>18</v>
      </c>
      <c r="J63" t="s">
        <v>408</v>
      </c>
      <c r="K63" t="s">
        <v>146</v>
      </c>
      <c r="L63">
        <v>1504</v>
      </c>
      <c r="M63">
        <v>95100</v>
      </c>
    </row>
    <row r="64" spans="1:13" x14ac:dyDescent="0.3">
      <c r="A64">
        <v>303</v>
      </c>
      <c r="B64" t="s">
        <v>409</v>
      </c>
      <c r="C64" t="s">
        <v>410</v>
      </c>
      <c r="D64" t="s">
        <v>411</v>
      </c>
      <c r="E64" t="s">
        <v>412</v>
      </c>
      <c r="F64" t="s">
        <v>413</v>
      </c>
      <c r="G64" t="s">
        <v>18</v>
      </c>
      <c r="H64" t="s">
        <v>414</v>
      </c>
      <c r="I64" t="s">
        <v>18</v>
      </c>
      <c r="J64" t="s">
        <v>415</v>
      </c>
      <c r="K64" t="s">
        <v>416</v>
      </c>
      <c r="L64" t="s">
        <v>18</v>
      </c>
      <c r="M64">
        <v>0</v>
      </c>
    </row>
    <row r="65" spans="1:13" x14ac:dyDescent="0.3">
      <c r="A65">
        <v>307</v>
      </c>
      <c r="B65" t="s">
        <v>417</v>
      </c>
      <c r="C65" t="s">
        <v>418</v>
      </c>
      <c r="D65" t="s">
        <v>419</v>
      </c>
      <c r="E65" t="s">
        <v>420</v>
      </c>
      <c r="F65" t="s">
        <v>421</v>
      </c>
      <c r="G65" t="s">
        <v>18</v>
      </c>
      <c r="H65" t="s">
        <v>422</v>
      </c>
      <c r="I65" t="s">
        <v>18</v>
      </c>
      <c r="J65">
        <v>12209</v>
      </c>
      <c r="K65" t="s">
        <v>69</v>
      </c>
      <c r="L65" t="s">
        <v>18</v>
      </c>
      <c r="M65">
        <v>0</v>
      </c>
    </row>
    <row r="66" spans="1:13" x14ac:dyDescent="0.3">
      <c r="A66">
        <v>311</v>
      </c>
      <c r="B66" t="s">
        <v>423</v>
      </c>
      <c r="C66" t="s">
        <v>424</v>
      </c>
      <c r="D66" t="s">
        <v>425</v>
      </c>
      <c r="E66" t="s">
        <v>426</v>
      </c>
      <c r="F66" t="s">
        <v>427</v>
      </c>
      <c r="G66" t="s">
        <v>18</v>
      </c>
      <c r="H66" t="s">
        <v>428</v>
      </c>
      <c r="I66" t="s">
        <v>18</v>
      </c>
      <c r="J66">
        <v>90110</v>
      </c>
      <c r="K66" t="s">
        <v>201</v>
      </c>
      <c r="L66">
        <v>1501</v>
      </c>
      <c r="M66">
        <v>90500</v>
      </c>
    </row>
    <row r="67" spans="1:13" x14ac:dyDescent="0.3">
      <c r="A67">
        <v>314</v>
      </c>
      <c r="B67" t="s">
        <v>429</v>
      </c>
      <c r="C67" t="s">
        <v>430</v>
      </c>
      <c r="D67" t="s">
        <v>431</v>
      </c>
      <c r="E67" t="s">
        <v>432</v>
      </c>
      <c r="F67" t="s">
        <v>433</v>
      </c>
      <c r="G67" t="s">
        <v>18</v>
      </c>
      <c r="H67" t="s">
        <v>434</v>
      </c>
      <c r="I67" t="s">
        <v>18</v>
      </c>
      <c r="J67" t="s">
        <v>435</v>
      </c>
      <c r="K67" t="s">
        <v>436</v>
      </c>
      <c r="L67">
        <v>1401</v>
      </c>
      <c r="M67">
        <v>79900</v>
      </c>
    </row>
    <row r="68" spans="1:13" x14ac:dyDescent="0.3">
      <c r="A68">
        <v>319</v>
      </c>
      <c r="B68" t="s">
        <v>437</v>
      </c>
      <c r="C68" t="s">
        <v>192</v>
      </c>
      <c r="D68" t="s">
        <v>438</v>
      </c>
      <c r="E68">
        <v>9145554562</v>
      </c>
      <c r="F68" t="s">
        <v>439</v>
      </c>
      <c r="G68" t="s">
        <v>18</v>
      </c>
      <c r="H68" t="s">
        <v>440</v>
      </c>
      <c r="I68" t="s">
        <v>80</v>
      </c>
      <c r="J68">
        <v>24067</v>
      </c>
      <c r="K68" t="s">
        <v>27</v>
      </c>
      <c r="L68">
        <v>1323</v>
      </c>
      <c r="M68">
        <v>102700</v>
      </c>
    </row>
    <row r="69" spans="1:13" x14ac:dyDescent="0.3">
      <c r="A69">
        <v>320</v>
      </c>
      <c r="B69" t="s">
        <v>441</v>
      </c>
      <c r="C69" t="s">
        <v>442</v>
      </c>
      <c r="D69" t="s">
        <v>443</v>
      </c>
      <c r="E69">
        <v>5085559555</v>
      </c>
      <c r="F69" t="s">
        <v>444</v>
      </c>
      <c r="G69" t="s">
        <v>18</v>
      </c>
      <c r="H69" t="s">
        <v>445</v>
      </c>
      <c r="I69" t="s">
        <v>178</v>
      </c>
      <c r="J69">
        <v>50553</v>
      </c>
      <c r="K69" t="s">
        <v>27</v>
      </c>
      <c r="L69">
        <v>1188</v>
      </c>
      <c r="M69">
        <v>94500</v>
      </c>
    </row>
    <row r="70" spans="1:13" x14ac:dyDescent="0.3">
      <c r="A70">
        <v>321</v>
      </c>
      <c r="B70" t="s">
        <v>446</v>
      </c>
      <c r="C70" t="s">
        <v>447</v>
      </c>
      <c r="D70" t="s">
        <v>72</v>
      </c>
      <c r="E70">
        <v>6505551386</v>
      </c>
      <c r="F70" t="s">
        <v>448</v>
      </c>
      <c r="G70" t="s">
        <v>18</v>
      </c>
      <c r="H70" t="s">
        <v>74</v>
      </c>
      <c r="I70" t="s">
        <v>54</v>
      </c>
      <c r="J70">
        <v>94217</v>
      </c>
      <c r="K70" t="s">
        <v>27</v>
      </c>
      <c r="L70">
        <v>1165</v>
      </c>
      <c r="M70">
        <v>105000</v>
      </c>
    </row>
    <row r="71" spans="1:13" x14ac:dyDescent="0.3">
      <c r="A71">
        <v>323</v>
      </c>
      <c r="B71" t="s">
        <v>449</v>
      </c>
      <c r="C71" t="s">
        <v>450</v>
      </c>
      <c r="D71" t="s">
        <v>260</v>
      </c>
      <c r="E71" t="s">
        <v>451</v>
      </c>
      <c r="F71" t="s">
        <v>452</v>
      </c>
      <c r="G71" t="s">
        <v>453</v>
      </c>
      <c r="H71" t="s">
        <v>454</v>
      </c>
      <c r="I71" t="s">
        <v>18</v>
      </c>
      <c r="J71" t="s">
        <v>18</v>
      </c>
      <c r="K71" t="s">
        <v>455</v>
      </c>
      <c r="L71">
        <v>1612</v>
      </c>
      <c r="M71">
        <v>88000</v>
      </c>
    </row>
    <row r="72" spans="1:13" x14ac:dyDescent="0.3">
      <c r="A72">
        <v>324</v>
      </c>
      <c r="B72" t="s">
        <v>456</v>
      </c>
      <c r="C72" t="s">
        <v>447</v>
      </c>
      <c r="D72" t="s">
        <v>457</v>
      </c>
      <c r="E72" t="s">
        <v>458</v>
      </c>
      <c r="F72" t="s">
        <v>459</v>
      </c>
      <c r="G72" t="s">
        <v>18</v>
      </c>
      <c r="H72" t="s">
        <v>460</v>
      </c>
      <c r="I72" t="s">
        <v>18</v>
      </c>
      <c r="J72" t="s">
        <v>461</v>
      </c>
      <c r="K72" t="s">
        <v>209</v>
      </c>
      <c r="L72">
        <v>1501</v>
      </c>
      <c r="M72">
        <v>77000</v>
      </c>
    </row>
    <row r="73" spans="1:13" x14ac:dyDescent="0.3">
      <c r="A73">
        <v>328</v>
      </c>
      <c r="B73" t="s">
        <v>462</v>
      </c>
      <c r="C73" t="s">
        <v>447</v>
      </c>
      <c r="D73" t="s">
        <v>463</v>
      </c>
      <c r="E73">
        <v>2015559350</v>
      </c>
      <c r="F73" t="s">
        <v>464</v>
      </c>
      <c r="G73" t="s">
        <v>18</v>
      </c>
      <c r="H73" t="s">
        <v>465</v>
      </c>
      <c r="I73" t="s">
        <v>466</v>
      </c>
      <c r="J73">
        <v>94019</v>
      </c>
      <c r="K73" t="s">
        <v>27</v>
      </c>
      <c r="L73">
        <v>1323</v>
      </c>
      <c r="M73">
        <v>43000</v>
      </c>
    </row>
    <row r="74" spans="1:13" x14ac:dyDescent="0.3">
      <c r="A74">
        <v>333</v>
      </c>
      <c r="B74" t="s">
        <v>467</v>
      </c>
      <c r="C74" t="s">
        <v>468</v>
      </c>
      <c r="D74" t="s">
        <v>469</v>
      </c>
      <c r="E74" t="s">
        <v>470</v>
      </c>
      <c r="F74" t="s">
        <v>471</v>
      </c>
      <c r="G74" t="s">
        <v>18</v>
      </c>
      <c r="H74" t="s">
        <v>472</v>
      </c>
      <c r="I74" t="s">
        <v>473</v>
      </c>
      <c r="J74">
        <v>4101</v>
      </c>
      <c r="K74" t="s">
        <v>36</v>
      </c>
      <c r="L74">
        <v>1611</v>
      </c>
      <c r="M74">
        <v>51600</v>
      </c>
    </row>
    <row r="75" spans="1:13" x14ac:dyDescent="0.3">
      <c r="A75">
        <v>334</v>
      </c>
      <c r="B75" t="s">
        <v>474</v>
      </c>
      <c r="C75" t="s">
        <v>475</v>
      </c>
      <c r="D75" t="s">
        <v>476</v>
      </c>
      <c r="E75" t="s">
        <v>477</v>
      </c>
      <c r="F75" t="s">
        <v>478</v>
      </c>
      <c r="G75" t="s">
        <v>479</v>
      </c>
      <c r="H75" t="s">
        <v>480</v>
      </c>
      <c r="I75" t="s">
        <v>18</v>
      </c>
      <c r="J75" t="s">
        <v>481</v>
      </c>
      <c r="K75" t="s">
        <v>201</v>
      </c>
      <c r="L75">
        <v>1501</v>
      </c>
      <c r="M75">
        <v>98800</v>
      </c>
    </row>
    <row r="76" spans="1:13" x14ac:dyDescent="0.3">
      <c r="A76">
        <v>335</v>
      </c>
      <c r="B76" t="s">
        <v>482</v>
      </c>
      <c r="C76" t="s">
        <v>483</v>
      </c>
      <c r="D76" t="s">
        <v>484</v>
      </c>
      <c r="E76" t="s">
        <v>485</v>
      </c>
      <c r="F76" t="s">
        <v>486</v>
      </c>
      <c r="G76" t="s">
        <v>18</v>
      </c>
      <c r="H76" t="s">
        <v>487</v>
      </c>
      <c r="I76" t="s">
        <v>18</v>
      </c>
      <c r="J76">
        <v>14776</v>
      </c>
      <c r="K76" t="s">
        <v>69</v>
      </c>
      <c r="L76" t="s">
        <v>18</v>
      </c>
      <c r="M76">
        <v>0</v>
      </c>
    </row>
    <row r="77" spans="1:13" x14ac:dyDescent="0.3">
      <c r="A77">
        <v>339</v>
      </c>
      <c r="B77" t="s">
        <v>488</v>
      </c>
      <c r="C77" t="s">
        <v>489</v>
      </c>
      <c r="D77" t="s">
        <v>490</v>
      </c>
      <c r="E77">
        <v>2155554695</v>
      </c>
      <c r="F77" t="s">
        <v>491</v>
      </c>
      <c r="G77" t="s">
        <v>18</v>
      </c>
      <c r="H77" t="s">
        <v>492</v>
      </c>
      <c r="I77" t="s">
        <v>126</v>
      </c>
      <c r="J77">
        <v>71270</v>
      </c>
      <c r="K77" t="s">
        <v>27</v>
      </c>
      <c r="L77">
        <v>1188</v>
      </c>
      <c r="M77">
        <v>81100</v>
      </c>
    </row>
    <row r="78" spans="1:13" x14ac:dyDescent="0.3">
      <c r="A78">
        <v>344</v>
      </c>
      <c r="B78" t="s">
        <v>493</v>
      </c>
      <c r="C78" t="s">
        <v>494</v>
      </c>
      <c r="D78" t="s">
        <v>495</v>
      </c>
      <c r="E78" t="s">
        <v>496</v>
      </c>
      <c r="F78" t="s">
        <v>497</v>
      </c>
      <c r="G78" t="s">
        <v>498</v>
      </c>
      <c r="H78" t="s">
        <v>86</v>
      </c>
      <c r="I78" t="s">
        <v>18</v>
      </c>
      <c r="J78">
        <v>28023</v>
      </c>
      <c r="K78" t="s">
        <v>87</v>
      </c>
      <c r="L78">
        <v>1702</v>
      </c>
      <c r="M78">
        <v>59600</v>
      </c>
    </row>
    <row r="79" spans="1:13" x14ac:dyDescent="0.3">
      <c r="A79">
        <v>347</v>
      </c>
      <c r="B79" t="s">
        <v>499</v>
      </c>
      <c r="C79" t="s">
        <v>500</v>
      </c>
      <c r="D79" t="s">
        <v>501</v>
      </c>
      <c r="E79">
        <v>2155554369</v>
      </c>
      <c r="F79" t="s">
        <v>502</v>
      </c>
      <c r="G79" t="s">
        <v>18</v>
      </c>
      <c r="H79" t="s">
        <v>503</v>
      </c>
      <c r="I79" t="s">
        <v>54</v>
      </c>
      <c r="J79">
        <v>91003</v>
      </c>
      <c r="K79" t="s">
        <v>27</v>
      </c>
      <c r="L79">
        <v>1166</v>
      </c>
      <c r="M79">
        <v>57700</v>
      </c>
    </row>
    <row r="80" spans="1:13" x14ac:dyDescent="0.3">
      <c r="A80">
        <v>348</v>
      </c>
      <c r="B80" t="s">
        <v>504</v>
      </c>
      <c r="C80" t="s">
        <v>505</v>
      </c>
      <c r="D80" t="s">
        <v>506</v>
      </c>
      <c r="E80" t="s">
        <v>507</v>
      </c>
      <c r="F80" t="s">
        <v>508</v>
      </c>
      <c r="G80" t="s">
        <v>18</v>
      </c>
      <c r="H80" t="s">
        <v>509</v>
      </c>
      <c r="I80" t="s">
        <v>510</v>
      </c>
      <c r="J80" t="s">
        <v>18</v>
      </c>
      <c r="K80" t="s">
        <v>217</v>
      </c>
      <c r="L80" t="s">
        <v>18</v>
      </c>
      <c r="M80">
        <v>0</v>
      </c>
    </row>
    <row r="81" spans="1:13" x14ac:dyDescent="0.3">
      <c r="A81">
        <v>350</v>
      </c>
      <c r="B81" t="s">
        <v>511</v>
      </c>
      <c r="C81" t="s">
        <v>512</v>
      </c>
      <c r="D81" t="s">
        <v>513</v>
      </c>
      <c r="E81" t="s">
        <v>514</v>
      </c>
      <c r="F81" t="s">
        <v>515</v>
      </c>
      <c r="G81" t="s">
        <v>18</v>
      </c>
      <c r="H81" t="s">
        <v>516</v>
      </c>
      <c r="I81" t="s">
        <v>18</v>
      </c>
      <c r="J81">
        <v>13008</v>
      </c>
      <c r="K81" t="s">
        <v>20</v>
      </c>
      <c r="L81">
        <v>1337</v>
      </c>
      <c r="M81">
        <v>65000</v>
      </c>
    </row>
    <row r="82" spans="1:13" x14ac:dyDescent="0.3">
      <c r="A82">
        <v>353</v>
      </c>
      <c r="B82" t="s">
        <v>517</v>
      </c>
      <c r="C82" t="s">
        <v>518</v>
      </c>
      <c r="D82" t="s">
        <v>519</v>
      </c>
      <c r="E82" t="s">
        <v>520</v>
      </c>
      <c r="F82" t="s">
        <v>521</v>
      </c>
      <c r="G82" t="s">
        <v>18</v>
      </c>
      <c r="H82" t="s">
        <v>522</v>
      </c>
      <c r="I82" t="s">
        <v>18</v>
      </c>
      <c r="J82">
        <v>51100</v>
      </c>
      <c r="K82" t="s">
        <v>20</v>
      </c>
      <c r="L82">
        <v>1337</v>
      </c>
      <c r="M82">
        <v>81100</v>
      </c>
    </row>
    <row r="83" spans="1:13" x14ac:dyDescent="0.3">
      <c r="A83">
        <v>356</v>
      </c>
      <c r="B83" t="s">
        <v>523</v>
      </c>
      <c r="C83" t="s">
        <v>524</v>
      </c>
      <c r="D83" t="s">
        <v>525</v>
      </c>
      <c r="E83" t="s">
        <v>526</v>
      </c>
      <c r="F83" t="s">
        <v>527</v>
      </c>
      <c r="G83" t="s">
        <v>18</v>
      </c>
      <c r="H83" t="s">
        <v>528</v>
      </c>
      <c r="I83" t="s">
        <v>529</v>
      </c>
      <c r="J83">
        <v>28</v>
      </c>
      <c r="K83" t="s">
        <v>530</v>
      </c>
      <c r="L83" t="s">
        <v>18</v>
      </c>
      <c r="M83">
        <v>0</v>
      </c>
    </row>
    <row r="84" spans="1:13" x14ac:dyDescent="0.3">
      <c r="A84">
        <v>357</v>
      </c>
      <c r="B84" t="s">
        <v>531</v>
      </c>
      <c r="C84" t="s">
        <v>532</v>
      </c>
      <c r="D84" t="s">
        <v>533</v>
      </c>
      <c r="E84" t="s">
        <v>534</v>
      </c>
      <c r="F84" t="s">
        <v>535</v>
      </c>
      <c r="G84" t="s">
        <v>18</v>
      </c>
      <c r="H84" t="s">
        <v>536</v>
      </c>
      <c r="I84" t="s">
        <v>18</v>
      </c>
      <c r="J84" t="s">
        <v>18</v>
      </c>
      <c r="K84" t="s">
        <v>455</v>
      </c>
      <c r="L84">
        <v>1612</v>
      </c>
      <c r="M84">
        <v>77700</v>
      </c>
    </row>
    <row r="85" spans="1:13" x14ac:dyDescent="0.3">
      <c r="A85">
        <v>361</v>
      </c>
      <c r="B85" t="s">
        <v>537</v>
      </c>
      <c r="C85" t="s">
        <v>538</v>
      </c>
      <c r="D85" t="s">
        <v>539</v>
      </c>
      <c r="E85" t="s">
        <v>540</v>
      </c>
      <c r="F85" t="s">
        <v>541</v>
      </c>
      <c r="G85" t="s">
        <v>18</v>
      </c>
      <c r="H85" t="s">
        <v>542</v>
      </c>
      <c r="I85" t="s">
        <v>18</v>
      </c>
      <c r="J85">
        <v>44087</v>
      </c>
      <c r="K85" t="s">
        <v>69</v>
      </c>
      <c r="L85" t="s">
        <v>18</v>
      </c>
      <c r="M85">
        <v>0</v>
      </c>
    </row>
    <row r="86" spans="1:13" x14ac:dyDescent="0.3">
      <c r="A86">
        <v>362</v>
      </c>
      <c r="B86" t="s">
        <v>543</v>
      </c>
      <c r="C86" t="s">
        <v>544</v>
      </c>
      <c r="D86" t="s">
        <v>129</v>
      </c>
      <c r="E86">
        <v>6175559555</v>
      </c>
      <c r="F86" t="s">
        <v>545</v>
      </c>
      <c r="G86" t="s">
        <v>18</v>
      </c>
      <c r="H86" t="s">
        <v>546</v>
      </c>
      <c r="I86" t="s">
        <v>178</v>
      </c>
      <c r="J86">
        <v>51003</v>
      </c>
      <c r="K86" t="s">
        <v>27</v>
      </c>
      <c r="L86">
        <v>1216</v>
      </c>
      <c r="M86">
        <v>41900</v>
      </c>
    </row>
    <row r="87" spans="1:13" x14ac:dyDescent="0.3">
      <c r="A87">
        <v>363</v>
      </c>
      <c r="B87" t="s">
        <v>547</v>
      </c>
      <c r="C87" t="s">
        <v>117</v>
      </c>
      <c r="D87" t="s">
        <v>548</v>
      </c>
      <c r="E87">
        <v>6035558647</v>
      </c>
      <c r="F87" t="s">
        <v>549</v>
      </c>
      <c r="G87" t="s">
        <v>18</v>
      </c>
      <c r="H87" t="s">
        <v>550</v>
      </c>
      <c r="I87" t="s">
        <v>551</v>
      </c>
      <c r="J87">
        <v>62005</v>
      </c>
      <c r="K87" t="s">
        <v>27</v>
      </c>
      <c r="L87">
        <v>1216</v>
      </c>
      <c r="M87">
        <v>114200</v>
      </c>
    </row>
    <row r="88" spans="1:13" x14ac:dyDescent="0.3">
      <c r="A88">
        <v>369</v>
      </c>
      <c r="B88" t="s">
        <v>552</v>
      </c>
      <c r="C88" t="s">
        <v>553</v>
      </c>
      <c r="D88" t="s">
        <v>554</v>
      </c>
      <c r="E88" t="s">
        <v>555</v>
      </c>
      <c r="F88" t="s">
        <v>556</v>
      </c>
      <c r="G88" t="s">
        <v>18</v>
      </c>
      <c r="H88" t="s">
        <v>159</v>
      </c>
      <c r="I88" t="s">
        <v>18</v>
      </c>
      <c r="J88">
        <v>1675</v>
      </c>
      <c r="K88" t="s">
        <v>160</v>
      </c>
      <c r="L88" t="s">
        <v>18</v>
      </c>
      <c r="M88">
        <v>0</v>
      </c>
    </row>
    <row r="89" spans="1:13" x14ac:dyDescent="0.3">
      <c r="A89">
        <v>376</v>
      </c>
      <c r="B89" t="s">
        <v>557</v>
      </c>
      <c r="C89" t="s">
        <v>558</v>
      </c>
      <c r="D89" t="s">
        <v>559</v>
      </c>
      <c r="E89" t="s">
        <v>560</v>
      </c>
      <c r="F89" t="s">
        <v>561</v>
      </c>
      <c r="G89" t="s">
        <v>18</v>
      </c>
      <c r="H89" t="s">
        <v>562</v>
      </c>
      <c r="I89" t="s">
        <v>18</v>
      </c>
      <c r="J89">
        <v>3012</v>
      </c>
      <c r="K89" t="s">
        <v>394</v>
      </c>
      <c r="L89">
        <v>1702</v>
      </c>
      <c r="M89">
        <v>0</v>
      </c>
    </row>
    <row r="90" spans="1:13" x14ac:dyDescent="0.3">
      <c r="A90">
        <v>379</v>
      </c>
      <c r="B90" t="s">
        <v>563</v>
      </c>
      <c r="C90" t="s">
        <v>50</v>
      </c>
      <c r="D90" t="s">
        <v>564</v>
      </c>
      <c r="E90">
        <v>6175558555</v>
      </c>
      <c r="F90" t="s">
        <v>565</v>
      </c>
      <c r="G90" t="s">
        <v>18</v>
      </c>
      <c r="H90" t="s">
        <v>222</v>
      </c>
      <c r="I90" t="s">
        <v>178</v>
      </c>
      <c r="J90">
        <v>58339</v>
      </c>
      <c r="K90" t="s">
        <v>27</v>
      </c>
      <c r="L90">
        <v>1188</v>
      </c>
      <c r="M90">
        <v>70700</v>
      </c>
    </row>
    <row r="91" spans="1:13" x14ac:dyDescent="0.3">
      <c r="A91">
        <v>381</v>
      </c>
      <c r="B91" t="s">
        <v>566</v>
      </c>
      <c r="C91" t="s">
        <v>567</v>
      </c>
      <c r="D91" t="s">
        <v>568</v>
      </c>
      <c r="E91" t="s">
        <v>569</v>
      </c>
      <c r="F91" t="s">
        <v>570</v>
      </c>
      <c r="G91" t="s">
        <v>18</v>
      </c>
      <c r="H91" t="s">
        <v>571</v>
      </c>
      <c r="I91" t="s">
        <v>18</v>
      </c>
      <c r="J91" t="s">
        <v>572</v>
      </c>
      <c r="K91" t="s">
        <v>436</v>
      </c>
      <c r="L91">
        <v>1401</v>
      </c>
      <c r="M91">
        <v>23500</v>
      </c>
    </row>
    <row r="92" spans="1:13" x14ac:dyDescent="0.3">
      <c r="A92">
        <v>382</v>
      </c>
      <c r="B92" t="s">
        <v>573</v>
      </c>
      <c r="C92" t="s">
        <v>574</v>
      </c>
      <c r="D92" t="s">
        <v>575</v>
      </c>
      <c r="E92" t="s">
        <v>576</v>
      </c>
      <c r="F92" t="s">
        <v>577</v>
      </c>
      <c r="G92" t="s">
        <v>18</v>
      </c>
      <c r="H92" t="s">
        <v>578</v>
      </c>
      <c r="I92" t="s">
        <v>18</v>
      </c>
      <c r="J92">
        <v>5020</v>
      </c>
      <c r="K92" t="s">
        <v>579</v>
      </c>
      <c r="L92">
        <v>1401</v>
      </c>
      <c r="M92">
        <v>71700</v>
      </c>
    </row>
    <row r="93" spans="1:13" x14ac:dyDescent="0.3">
      <c r="A93">
        <v>385</v>
      </c>
      <c r="B93" t="s">
        <v>580</v>
      </c>
      <c r="C93" t="s">
        <v>581</v>
      </c>
      <c r="D93" t="s">
        <v>582</v>
      </c>
      <c r="E93" t="s">
        <v>583</v>
      </c>
      <c r="F93" t="s">
        <v>584</v>
      </c>
      <c r="G93" t="s">
        <v>585</v>
      </c>
      <c r="H93" t="s">
        <v>586</v>
      </c>
      <c r="I93" t="s">
        <v>18</v>
      </c>
      <c r="J93" t="s">
        <v>587</v>
      </c>
      <c r="K93" t="s">
        <v>588</v>
      </c>
      <c r="L93">
        <v>1621</v>
      </c>
      <c r="M93">
        <v>81500</v>
      </c>
    </row>
    <row r="94" spans="1:13" x14ac:dyDescent="0.3">
      <c r="A94">
        <v>386</v>
      </c>
      <c r="B94" t="s">
        <v>589</v>
      </c>
      <c r="C94" t="s">
        <v>590</v>
      </c>
      <c r="D94" t="s">
        <v>591</v>
      </c>
      <c r="E94" t="s">
        <v>592</v>
      </c>
      <c r="F94" t="s">
        <v>593</v>
      </c>
      <c r="G94" t="s">
        <v>18</v>
      </c>
      <c r="H94" t="s">
        <v>594</v>
      </c>
      <c r="I94" t="s">
        <v>18</v>
      </c>
      <c r="J94">
        <v>42100</v>
      </c>
      <c r="K94" t="s">
        <v>332</v>
      </c>
      <c r="L94">
        <v>1401</v>
      </c>
      <c r="M94">
        <v>121400</v>
      </c>
    </row>
    <row r="95" spans="1:13" x14ac:dyDescent="0.3">
      <c r="A95">
        <v>398</v>
      </c>
      <c r="B95" t="s">
        <v>595</v>
      </c>
      <c r="C95" t="s">
        <v>596</v>
      </c>
      <c r="D95" t="s">
        <v>597</v>
      </c>
      <c r="E95" t="s">
        <v>598</v>
      </c>
      <c r="F95" t="s">
        <v>599</v>
      </c>
      <c r="G95" t="s">
        <v>18</v>
      </c>
      <c r="H95" t="s">
        <v>600</v>
      </c>
      <c r="I95" t="s">
        <v>601</v>
      </c>
      <c r="J95" t="s">
        <v>602</v>
      </c>
      <c r="K95" t="s">
        <v>190</v>
      </c>
      <c r="L95">
        <v>1621</v>
      </c>
      <c r="M95">
        <v>94400</v>
      </c>
    </row>
    <row r="96" spans="1:13" x14ac:dyDescent="0.3">
      <c r="A96">
        <v>406</v>
      </c>
      <c r="B96" t="s">
        <v>603</v>
      </c>
      <c r="C96" t="s">
        <v>604</v>
      </c>
      <c r="D96" t="s">
        <v>605</v>
      </c>
      <c r="E96" t="s">
        <v>606</v>
      </c>
      <c r="F96" t="s">
        <v>607</v>
      </c>
      <c r="G96" t="s">
        <v>18</v>
      </c>
      <c r="H96" t="s">
        <v>172</v>
      </c>
      <c r="I96" t="s">
        <v>18</v>
      </c>
      <c r="J96">
        <v>75016</v>
      </c>
      <c r="K96" t="s">
        <v>20</v>
      </c>
      <c r="L96">
        <v>1337</v>
      </c>
      <c r="M96">
        <v>95000</v>
      </c>
    </row>
    <row r="97" spans="1:13" x14ac:dyDescent="0.3">
      <c r="A97">
        <v>409</v>
      </c>
      <c r="B97" t="s">
        <v>608</v>
      </c>
      <c r="C97" t="s">
        <v>609</v>
      </c>
      <c r="D97" t="s">
        <v>610</v>
      </c>
      <c r="E97" t="s">
        <v>611</v>
      </c>
      <c r="F97" t="s">
        <v>612</v>
      </c>
      <c r="G97" t="s">
        <v>18</v>
      </c>
      <c r="H97" t="s">
        <v>613</v>
      </c>
      <c r="I97" t="s">
        <v>18</v>
      </c>
      <c r="J97">
        <v>70563</v>
      </c>
      <c r="K97" t="s">
        <v>69</v>
      </c>
      <c r="L97" t="s">
        <v>18</v>
      </c>
      <c r="M97">
        <v>0</v>
      </c>
    </row>
    <row r="98" spans="1:13" x14ac:dyDescent="0.3">
      <c r="A98">
        <v>412</v>
      </c>
      <c r="B98" t="s">
        <v>614</v>
      </c>
      <c r="C98" t="s">
        <v>615</v>
      </c>
      <c r="D98" t="s">
        <v>616</v>
      </c>
      <c r="E98" t="s">
        <v>617</v>
      </c>
      <c r="F98" t="s">
        <v>618</v>
      </c>
      <c r="G98" t="s">
        <v>619</v>
      </c>
      <c r="H98" t="s">
        <v>620</v>
      </c>
      <c r="I98" t="s">
        <v>18</v>
      </c>
      <c r="J98" t="s">
        <v>18</v>
      </c>
      <c r="K98" t="s">
        <v>455</v>
      </c>
      <c r="L98">
        <v>1612</v>
      </c>
      <c r="M98">
        <v>86800</v>
      </c>
    </row>
    <row r="99" spans="1:13" x14ac:dyDescent="0.3">
      <c r="A99">
        <v>415</v>
      </c>
      <c r="B99" t="s">
        <v>621</v>
      </c>
      <c r="C99" t="s">
        <v>622</v>
      </c>
      <c r="D99" t="s">
        <v>193</v>
      </c>
      <c r="E99" t="s">
        <v>623</v>
      </c>
      <c r="F99" t="s">
        <v>624</v>
      </c>
      <c r="G99" t="s">
        <v>18</v>
      </c>
      <c r="H99" t="s">
        <v>625</v>
      </c>
      <c r="I99" t="s">
        <v>18</v>
      </c>
      <c r="J99">
        <v>80686</v>
      </c>
      <c r="K99" t="s">
        <v>69</v>
      </c>
      <c r="L99">
        <v>1504</v>
      </c>
      <c r="M99">
        <v>77000</v>
      </c>
    </row>
    <row r="100" spans="1:13" x14ac:dyDescent="0.3">
      <c r="A100">
        <v>424</v>
      </c>
      <c r="B100" t="s">
        <v>626</v>
      </c>
      <c r="C100" t="s">
        <v>385</v>
      </c>
      <c r="D100" t="s">
        <v>627</v>
      </c>
      <c r="E100">
        <v>2125558493</v>
      </c>
      <c r="F100" t="s">
        <v>628</v>
      </c>
      <c r="G100" t="s">
        <v>629</v>
      </c>
      <c r="H100" t="s">
        <v>79</v>
      </c>
      <c r="I100" t="s">
        <v>80</v>
      </c>
      <c r="J100">
        <v>10022</v>
      </c>
      <c r="K100" t="s">
        <v>27</v>
      </c>
      <c r="L100">
        <v>1286</v>
      </c>
      <c r="M100">
        <v>67500</v>
      </c>
    </row>
    <row r="101" spans="1:13" x14ac:dyDescent="0.3">
      <c r="A101">
        <v>443</v>
      </c>
      <c r="B101" t="s">
        <v>630</v>
      </c>
      <c r="C101" t="s">
        <v>631</v>
      </c>
      <c r="D101" t="s">
        <v>632</v>
      </c>
      <c r="E101" t="s">
        <v>633</v>
      </c>
      <c r="F101" t="s">
        <v>634</v>
      </c>
      <c r="G101" t="s">
        <v>18</v>
      </c>
      <c r="H101" t="s">
        <v>635</v>
      </c>
      <c r="I101" t="s">
        <v>18</v>
      </c>
      <c r="J101">
        <v>4179</v>
      </c>
      <c r="K101" t="s">
        <v>69</v>
      </c>
      <c r="L101" t="s">
        <v>18</v>
      </c>
      <c r="M101">
        <v>0</v>
      </c>
    </row>
    <row r="102" spans="1:13" x14ac:dyDescent="0.3">
      <c r="A102">
        <v>447</v>
      </c>
      <c r="B102" t="s">
        <v>636</v>
      </c>
      <c r="C102" t="s">
        <v>637</v>
      </c>
      <c r="D102" t="s">
        <v>638</v>
      </c>
      <c r="E102">
        <v>2035554407</v>
      </c>
      <c r="F102" t="s">
        <v>639</v>
      </c>
      <c r="G102" t="s">
        <v>18</v>
      </c>
      <c r="H102" t="s">
        <v>275</v>
      </c>
      <c r="I102" t="s">
        <v>153</v>
      </c>
      <c r="J102">
        <v>97561</v>
      </c>
      <c r="K102" t="s">
        <v>27</v>
      </c>
      <c r="L102">
        <v>1323</v>
      </c>
      <c r="M102">
        <v>49700</v>
      </c>
    </row>
    <row r="103" spans="1:13" x14ac:dyDescent="0.3">
      <c r="A103">
        <v>448</v>
      </c>
      <c r="B103" t="s">
        <v>640</v>
      </c>
      <c r="C103" t="s">
        <v>641</v>
      </c>
      <c r="D103" t="s">
        <v>642</v>
      </c>
      <c r="E103" t="s">
        <v>643</v>
      </c>
      <c r="F103" t="s">
        <v>644</v>
      </c>
      <c r="G103" t="s">
        <v>18</v>
      </c>
      <c r="H103" t="s">
        <v>645</v>
      </c>
      <c r="I103" t="s">
        <v>18</v>
      </c>
      <c r="J103" t="s">
        <v>646</v>
      </c>
      <c r="K103" t="s">
        <v>95</v>
      </c>
      <c r="L103">
        <v>1504</v>
      </c>
      <c r="M103">
        <v>116400</v>
      </c>
    </row>
    <row r="104" spans="1:13" x14ac:dyDescent="0.3">
      <c r="A104">
        <v>450</v>
      </c>
      <c r="B104" t="s">
        <v>647</v>
      </c>
      <c r="C104" t="s">
        <v>192</v>
      </c>
      <c r="D104" t="s">
        <v>648</v>
      </c>
      <c r="E104">
        <v>4085553659</v>
      </c>
      <c r="F104" t="s">
        <v>649</v>
      </c>
      <c r="G104" t="s">
        <v>18</v>
      </c>
      <c r="H104" t="s">
        <v>650</v>
      </c>
      <c r="I104" t="s">
        <v>54</v>
      </c>
      <c r="J104">
        <v>94217</v>
      </c>
      <c r="K104" t="s">
        <v>27</v>
      </c>
      <c r="L104">
        <v>1165</v>
      </c>
      <c r="M104">
        <v>77600</v>
      </c>
    </row>
    <row r="105" spans="1:13" x14ac:dyDescent="0.3">
      <c r="A105">
        <v>452</v>
      </c>
      <c r="B105" t="s">
        <v>651</v>
      </c>
      <c r="C105" t="s">
        <v>652</v>
      </c>
      <c r="D105" t="s">
        <v>653</v>
      </c>
      <c r="E105" t="s">
        <v>654</v>
      </c>
      <c r="F105" t="s">
        <v>655</v>
      </c>
      <c r="G105" t="s">
        <v>18</v>
      </c>
      <c r="H105" t="s">
        <v>656</v>
      </c>
      <c r="I105" t="s">
        <v>18</v>
      </c>
      <c r="J105">
        <v>8010</v>
      </c>
      <c r="K105" t="s">
        <v>579</v>
      </c>
      <c r="L105">
        <v>1401</v>
      </c>
      <c r="M105">
        <v>45300</v>
      </c>
    </row>
    <row r="106" spans="1:13" x14ac:dyDescent="0.3">
      <c r="A106">
        <v>455</v>
      </c>
      <c r="B106" t="s">
        <v>657</v>
      </c>
      <c r="C106" t="s">
        <v>71</v>
      </c>
      <c r="D106" t="s">
        <v>220</v>
      </c>
      <c r="E106">
        <v>2035559545</v>
      </c>
      <c r="F106" t="s">
        <v>658</v>
      </c>
      <c r="G106" t="s">
        <v>18</v>
      </c>
      <c r="H106" t="s">
        <v>152</v>
      </c>
      <c r="I106" t="s">
        <v>153</v>
      </c>
      <c r="J106">
        <v>97823</v>
      </c>
      <c r="K106" t="s">
        <v>27</v>
      </c>
      <c r="L106">
        <v>1286</v>
      </c>
      <c r="M106">
        <v>95400</v>
      </c>
    </row>
    <row r="107" spans="1:13" x14ac:dyDescent="0.3">
      <c r="A107">
        <v>456</v>
      </c>
      <c r="B107" t="s">
        <v>659</v>
      </c>
      <c r="C107" t="s">
        <v>660</v>
      </c>
      <c r="D107" t="s">
        <v>661</v>
      </c>
      <c r="E107">
        <v>2125551957</v>
      </c>
      <c r="F107" t="s">
        <v>662</v>
      </c>
      <c r="G107" t="s">
        <v>663</v>
      </c>
      <c r="H107" t="s">
        <v>79</v>
      </c>
      <c r="I107" t="s">
        <v>80</v>
      </c>
      <c r="J107">
        <v>10022</v>
      </c>
      <c r="K107" t="s">
        <v>27</v>
      </c>
      <c r="L107">
        <v>1286</v>
      </c>
      <c r="M107">
        <v>39800</v>
      </c>
    </row>
    <row r="108" spans="1:13" x14ac:dyDescent="0.3">
      <c r="A108">
        <v>458</v>
      </c>
      <c r="B108" t="s">
        <v>664</v>
      </c>
      <c r="C108" t="s">
        <v>665</v>
      </c>
      <c r="D108" t="s">
        <v>666</v>
      </c>
      <c r="E108" t="s">
        <v>667</v>
      </c>
      <c r="F108" t="s">
        <v>668</v>
      </c>
      <c r="G108" t="s">
        <v>18</v>
      </c>
      <c r="H108" t="s">
        <v>86</v>
      </c>
      <c r="I108" t="s">
        <v>18</v>
      </c>
      <c r="J108">
        <v>28023</v>
      </c>
      <c r="K108" t="s">
        <v>87</v>
      </c>
      <c r="L108">
        <v>1702</v>
      </c>
      <c r="M108">
        <v>104600</v>
      </c>
    </row>
    <row r="109" spans="1:13" x14ac:dyDescent="0.3">
      <c r="A109">
        <v>459</v>
      </c>
      <c r="B109" t="s">
        <v>669</v>
      </c>
      <c r="C109" t="s">
        <v>670</v>
      </c>
      <c r="D109" t="s">
        <v>671</v>
      </c>
      <c r="E109" t="s">
        <v>672</v>
      </c>
      <c r="F109" t="s">
        <v>673</v>
      </c>
      <c r="G109" t="s">
        <v>18</v>
      </c>
      <c r="H109" t="s">
        <v>674</v>
      </c>
      <c r="I109" t="s">
        <v>18</v>
      </c>
      <c r="J109">
        <v>52066</v>
      </c>
      <c r="K109" t="s">
        <v>69</v>
      </c>
      <c r="L109" t="s">
        <v>18</v>
      </c>
      <c r="M109">
        <v>0</v>
      </c>
    </row>
    <row r="110" spans="1:13" x14ac:dyDescent="0.3">
      <c r="A110">
        <v>462</v>
      </c>
      <c r="B110" t="s">
        <v>675</v>
      </c>
      <c r="C110" t="s">
        <v>676</v>
      </c>
      <c r="D110" t="s">
        <v>677</v>
      </c>
      <c r="E110">
        <v>5085552555</v>
      </c>
      <c r="F110" t="s">
        <v>678</v>
      </c>
      <c r="G110" t="s">
        <v>18</v>
      </c>
      <c r="H110" t="s">
        <v>445</v>
      </c>
      <c r="I110" t="s">
        <v>178</v>
      </c>
      <c r="J110">
        <v>50553</v>
      </c>
      <c r="K110" t="s">
        <v>27</v>
      </c>
      <c r="L110">
        <v>1216</v>
      </c>
      <c r="M110">
        <v>85800</v>
      </c>
    </row>
    <row r="111" spans="1:13" x14ac:dyDescent="0.3">
      <c r="A111">
        <v>465</v>
      </c>
      <c r="B111" t="s">
        <v>679</v>
      </c>
      <c r="C111" t="s">
        <v>680</v>
      </c>
      <c r="D111" t="s">
        <v>681</v>
      </c>
      <c r="E111" t="s">
        <v>682</v>
      </c>
      <c r="F111" t="s">
        <v>683</v>
      </c>
      <c r="G111" t="s">
        <v>18</v>
      </c>
      <c r="H111" t="s">
        <v>86</v>
      </c>
      <c r="I111" t="s">
        <v>18</v>
      </c>
      <c r="J111">
        <v>28023</v>
      </c>
      <c r="K111" t="s">
        <v>87</v>
      </c>
      <c r="L111" t="s">
        <v>18</v>
      </c>
      <c r="M111">
        <v>0</v>
      </c>
    </row>
    <row r="112" spans="1:13" x14ac:dyDescent="0.3">
      <c r="A112">
        <v>471</v>
      </c>
      <c r="B112" t="s">
        <v>684</v>
      </c>
      <c r="C112" t="s">
        <v>685</v>
      </c>
      <c r="D112" t="s">
        <v>686</v>
      </c>
      <c r="E112" t="s">
        <v>687</v>
      </c>
      <c r="F112" t="s">
        <v>688</v>
      </c>
      <c r="G112" t="s">
        <v>18</v>
      </c>
      <c r="H112" t="s">
        <v>689</v>
      </c>
      <c r="I112" t="s">
        <v>35</v>
      </c>
      <c r="J112">
        <v>3150</v>
      </c>
      <c r="K112" t="s">
        <v>36</v>
      </c>
      <c r="L112">
        <v>1611</v>
      </c>
      <c r="M112">
        <v>60300</v>
      </c>
    </row>
    <row r="113" spans="1:13" x14ac:dyDescent="0.3">
      <c r="A113">
        <v>473</v>
      </c>
      <c r="B113" t="s">
        <v>690</v>
      </c>
      <c r="C113" t="s">
        <v>691</v>
      </c>
      <c r="D113" t="s">
        <v>148</v>
      </c>
      <c r="E113" t="s">
        <v>692</v>
      </c>
      <c r="F113" t="s">
        <v>693</v>
      </c>
      <c r="G113" t="s">
        <v>694</v>
      </c>
      <c r="H113" t="s">
        <v>695</v>
      </c>
      <c r="I113" t="s">
        <v>18</v>
      </c>
      <c r="J113" t="s">
        <v>18</v>
      </c>
      <c r="K113" t="s">
        <v>332</v>
      </c>
      <c r="L113">
        <v>1401</v>
      </c>
      <c r="M113">
        <v>34800</v>
      </c>
    </row>
    <row r="114" spans="1:13" x14ac:dyDescent="0.3">
      <c r="A114">
        <v>475</v>
      </c>
      <c r="B114" t="s">
        <v>696</v>
      </c>
      <c r="C114" t="s">
        <v>302</v>
      </c>
      <c r="D114" t="s">
        <v>438</v>
      </c>
      <c r="E114">
        <v>3105553722</v>
      </c>
      <c r="F114" t="s">
        <v>697</v>
      </c>
      <c r="G114" t="s">
        <v>18</v>
      </c>
      <c r="H114" t="s">
        <v>698</v>
      </c>
      <c r="I114" t="s">
        <v>54</v>
      </c>
      <c r="J114">
        <v>94019</v>
      </c>
      <c r="K114" t="s">
        <v>27</v>
      </c>
      <c r="L114">
        <v>1166</v>
      </c>
      <c r="M114">
        <v>55400</v>
      </c>
    </row>
    <row r="115" spans="1:13" x14ac:dyDescent="0.3">
      <c r="A115">
        <v>477</v>
      </c>
      <c r="B115" t="s">
        <v>699</v>
      </c>
      <c r="C115" t="s">
        <v>700</v>
      </c>
      <c r="D115" t="s">
        <v>701</v>
      </c>
      <c r="E115" t="s">
        <v>702</v>
      </c>
      <c r="F115" t="s">
        <v>703</v>
      </c>
      <c r="G115" t="s">
        <v>18</v>
      </c>
      <c r="H115" t="s">
        <v>704</v>
      </c>
      <c r="I115" t="s">
        <v>18</v>
      </c>
      <c r="J115">
        <v>68306</v>
      </c>
      <c r="K115" t="s">
        <v>69</v>
      </c>
      <c r="L115" t="s">
        <v>18</v>
      </c>
      <c r="M115">
        <v>0</v>
      </c>
    </row>
    <row r="116" spans="1:13" x14ac:dyDescent="0.3">
      <c r="A116">
        <v>480</v>
      </c>
      <c r="B116" t="s">
        <v>705</v>
      </c>
      <c r="C116" t="s">
        <v>706</v>
      </c>
      <c r="D116" t="s">
        <v>632</v>
      </c>
      <c r="E116" t="s">
        <v>707</v>
      </c>
      <c r="F116" t="s">
        <v>708</v>
      </c>
      <c r="G116" t="s">
        <v>18</v>
      </c>
      <c r="H116" t="s">
        <v>709</v>
      </c>
      <c r="I116" t="s">
        <v>18</v>
      </c>
      <c r="J116">
        <v>196143</v>
      </c>
      <c r="K116" t="s">
        <v>710</v>
      </c>
      <c r="L116" t="s">
        <v>18</v>
      </c>
      <c r="M116">
        <v>0</v>
      </c>
    </row>
    <row r="117" spans="1:13" x14ac:dyDescent="0.3">
      <c r="A117">
        <v>481</v>
      </c>
      <c r="B117" t="s">
        <v>711</v>
      </c>
      <c r="C117" t="s">
        <v>712</v>
      </c>
      <c r="D117" t="s">
        <v>713</v>
      </c>
      <c r="E117" t="s">
        <v>714</v>
      </c>
      <c r="F117" t="s">
        <v>715</v>
      </c>
      <c r="G117" t="s">
        <v>18</v>
      </c>
      <c r="H117" t="s">
        <v>716</v>
      </c>
      <c r="I117" t="s">
        <v>18</v>
      </c>
      <c r="J117">
        <v>47625</v>
      </c>
      <c r="K117" t="s">
        <v>717</v>
      </c>
      <c r="L117" t="s">
        <v>18</v>
      </c>
      <c r="M117">
        <v>0</v>
      </c>
    </row>
    <row r="118" spans="1:13" x14ac:dyDescent="0.3">
      <c r="A118">
        <v>484</v>
      </c>
      <c r="B118" t="s">
        <v>718</v>
      </c>
      <c r="C118" t="s">
        <v>719</v>
      </c>
      <c r="D118" t="s">
        <v>720</v>
      </c>
      <c r="E118" t="s">
        <v>721</v>
      </c>
      <c r="F118" t="s">
        <v>722</v>
      </c>
      <c r="G118" t="s">
        <v>18</v>
      </c>
      <c r="H118" t="s">
        <v>723</v>
      </c>
      <c r="I118" t="s">
        <v>18</v>
      </c>
      <c r="J118">
        <v>41101</v>
      </c>
      <c r="K118" t="s">
        <v>87</v>
      </c>
      <c r="L118">
        <v>1702</v>
      </c>
      <c r="M118">
        <v>65700</v>
      </c>
    </row>
    <row r="119" spans="1:13" x14ac:dyDescent="0.3">
      <c r="A119">
        <v>486</v>
      </c>
      <c r="B119" t="s">
        <v>724</v>
      </c>
      <c r="C119" t="s">
        <v>725</v>
      </c>
      <c r="D119" t="s">
        <v>726</v>
      </c>
      <c r="E119">
        <v>2155559857</v>
      </c>
      <c r="F119" t="s">
        <v>727</v>
      </c>
      <c r="G119" t="s">
        <v>18</v>
      </c>
      <c r="H119" t="s">
        <v>492</v>
      </c>
      <c r="I119" t="s">
        <v>126</v>
      </c>
      <c r="J119">
        <v>71270</v>
      </c>
      <c r="K119" t="s">
        <v>27</v>
      </c>
      <c r="L119">
        <v>1323</v>
      </c>
      <c r="M119">
        <v>72600</v>
      </c>
    </row>
    <row r="120" spans="1:13" x14ac:dyDescent="0.3">
      <c r="A120">
        <v>487</v>
      </c>
      <c r="B120" t="s">
        <v>728</v>
      </c>
      <c r="C120" t="s">
        <v>219</v>
      </c>
      <c r="D120" t="s">
        <v>648</v>
      </c>
      <c r="E120">
        <v>4155554312</v>
      </c>
      <c r="F120" t="s">
        <v>729</v>
      </c>
      <c r="G120" t="s">
        <v>18</v>
      </c>
      <c r="H120" t="s">
        <v>730</v>
      </c>
      <c r="I120" t="s">
        <v>54</v>
      </c>
      <c r="J120">
        <v>94217</v>
      </c>
      <c r="K120" t="s">
        <v>27</v>
      </c>
      <c r="L120">
        <v>1165</v>
      </c>
      <c r="M120">
        <v>60300</v>
      </c>
    </row>
    <row r="121" spans="1:13" x14ac:dyDescent="0.3">
      <c r="A121">
        <v>489</v>
      </c>
      <c r="B121" t="s">
        <v>731</v>
      </c>
      <c r="C121" t="s">
        <v>732</v>
      </c>
      <c r="D121" t="s">
        <v>733</v>
      </c>
      <c r="E121" t="s">
        <v>734</v>
      </c>
      <c r="F121" t="s">
        <v>735</v>
      </c>
      <c r="G121" t="s">
        <v>18</v>
      </c>
      <c r="H121" t="s">
        <v>460</v>
      </c>
      <c r="I121" t="s">
        <v>18</v>
      </c>
      <c r="J121" t="s">
        <v>736</v>
      </c>
      <c r="K121" t="s">
        <v>209</v>
      </c>
      <c r="L121">
        <v>1501</v>
      </c>
      <c r="M121">
        <v>43300</v>
      </c>
    </row>
    <row r="122" spans="1:13" x14ac:dyDescent="0.3">
      <c r="A122">
        <v>495</v>
      </c>
      <c r="B122" t="s">
        <v>737</v>
      </c>
      <c r="C122" t="s">
        <v>148</v>
      </c>
      <c r="D122" t="s">
        <v>303</v>
      </c>
      <c r="E122">
        <v>6175552555</v>
      </c>
      <c r="F122" t="s">
        <v>738</v>
      </c>
      <c r="G122" t="s">
        <v>18</v>
      </c>
      <c r="H122" t="s">
        <v>546</v>
      </c>
      <c r="I122" t="s">
        <v>178</v>
      </c>
      <c r="J122">
        <v>51003</v>
      </c>
      <c r="K122" t="s">
        <v>27</v>
      </c>
      <c r="L122">
        <v>1188</v>
      </c>
      <c r="M122">
        <v>85100</v>
      </c>
    </row>
    <row r="123" spans="1:13" x14ac:dyDescent="0.3">
      <c r="A123">
        <v>496</v>
      </c>
      <c r="B123" t="s">
        <v>739</v>
      </c>
      <c r="C123" t="s">
        <v>740</v>
      </c>
      <c r="D123" t="s">
        <v>741</v>
      </c>
      <c r="E123" t="s">
        <v>742</v>
      </c>
      <c r="F123" t="s">
        <v>743</v>
      </c>
      <c r="G123" t="s">
        <v>18</v>
      </c>
      <c r="H123" t="s">
        <v>454</v>
      </c>
      <c r="I123" t="s">
        <v>18</v>
      </c>
      <c r="J123" t="s">
        <v>18</v>
      </c>
      <c r="K123" t="s">
        <v>455</v>
      </c>
      <c r="L123">
        <v>1612</v>
      </c>
      <c r="M123">
        <v>110000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D174B-8262-4E7D-B56A-5B06F3A3DF9D}">
  <dimension ref="A1:AC50"/>
  <sheetViews>
    <sheetView showGridLines="0" tabSelected="1" zoomScale="56" zoomScaleNormal="55" workbookViewId="0">
      <selection activeCell="AC36" sqref="AC36"/>
    </sheetView>
  </sheetViews>
  <sheetFormatPr defaultRowHeight="14.4" x14ac:dyDescent="0.3"/>
  <sheetData>
    <row r="1" spans="1:29" ht="14.4" customHeight="1" x14ac:dyDescent="0.3">
      <c r="A1" s="22" t="s">
        <v>1342</v>
      </c>
      <c r="B1" s="22"/>
      <c r="C1" s="22"/>
      <c r="D1" s="22"/>
      <c r="E1" s="22"/>
      <c r="F1" s="22"/>
      <c r="G1" s="22"/>
      <c r="H1" s="22"/>
      <c r="I1" s="22"/>
      <c r="J1" s="22"/>
      <c r="K1" s="22"/>
      <c r="L1" s="22"/>
      <c r="M1" s="22"/>
      <c r="N1" s="22"/>
      <c r="O1" s="22"/>
      <c r="P1" s="22"/>
      <c r="Q1" s="22"/>
      <c r="R1" s="22"/>
      <c r="S1" s="22"/>
      <c r="T1" s="22"/>
      <c r="U1" s="22"/>
      <c r="V1" s="22"/>
      <c r="W1" s="22"/>
      <c r="X1" s="22"/>
      <c r="Y1" s="22"/>
      <c r="Z1" s="22"/>
    </row>
    <row r="2" spans="1:29" ht="14.4" customHeight="1" x14ac:dyDescent="0.3">
      <c r="A2" s="22"/>
      <c r="B2" s="22"/>
      <c r="C2" s="22"/>
      <c r="D2" s="22"/>
      <c r="E2" s="22"/>
      <c r="F2" s="22"/>
      <c r="G2" s="22"/>
      <c r="H2" s="22"/>
      <c r="I2" s="22"/>
      <c r="J2" s="22"/>
      <c r="K2" s="22"/>
      <c r="L2" s="22"/>
      <c r="M2" s="22"/>
      <c r="N2" s="22"/>
      <c r="O2" s="22"/>
      <c r="P2" s="22"/>
      <c r="Q2" s="22"/>
      <c r="R2" s="22"/>
      <c r="S2" s="22"/>
      <c r="T2" s="22"/>
      <c r="U2" s="22"/>
      <c r="V2" s="22"/>
      <c r="W2" s="22"/>
      <c r="X2" s="22"/>
      <c r="Y2" s="22"/>
      <c r="Z2" s="22"/>
    </row>
    <row r="3" spans="1:29" ht="14.4" customHeight="1" x14ac:dyDescent="0.3">
      <c r="A3" s="22"/>
      <c r="B3" s="22"/>
      <c r="C3" s="22"/>
      <c r="D3" s="22"/>
      <c r="E3" s="22"/>
      <c r="F3" s="22"/>
      <c r="G3" s="22"/>
      <c r="H3" s="22"/>
      <c r="I3" s="22"/>
      <c r="J3" s="22"/>
      <c r="K3" s="22"/>
      <c r="L3" s="22"/>
      <c r="M3" s="22"/>
      <c r="N3" s="22"/>
      <c r="O3" s="22"/>
      <c r="P3" s="22"/>
      <c r="Q3" s="22"/>
      <c r="R3" s="22"/>
      <c r="S3" s="22"/>
      <c r="T3" s="22"/>
      <c r="U3" s="22"/>
      <c r="V3" s="22"/>
      <c r="W3" s="22"/>
      <c r="X3" s="22"/>
      <c r="Y3" s="22"/>
      <c r="Z3" s="22"/>
    </row>
    <row r="4" spans="1:29" x14ac:dyDescent="0.3">
      <c r="A4" s="20"/>
      <c r="B4" s="20"/>
      <c r="C4" s="20"/>
      <c r="D4" s="20"/>
      <c r="E4" s="20"/>
      <c r="F4" s="20"/>
      <c r="G4" s="20"/>
      <c r="H4" s="20"/>
      <c r="I4" s="20"/>
      <c r="J4" s="20"/>
      <c r="K4" s="20"/>
      <c r="L4" s="20"/>
      <c r="M4" s="20"/>
      <c r="N4" s="20"/>
      <c r="O4" s="20"/>
      <c r="P4" s="20"/>
      <c r="Q4" s="20"/>
      <c r="R4" s="20"/>
      <c r="S4" s="20"/>
      <c r="T4" s="20"/>
      <c r="U4" s="20"/>
      <c r="V4" s="20"/>
      <c r="W4" s="20"/>
      <c r="X4" s="20"/>
      <c r="Y4" s="20"/>
      <c r="Z4" s="20"/>
    </row>
    <row r="5" spans="1:29" x14ac:dyDescent="0.3">
      <c r="A5" s="20"/>
      <c r="B5" s="20"/>
      <c r="C5" s="20"/>
      <c r="D5" s="20"/>
      <c r="E5" s="20"/>
      <c r="F5" s="20"/>
      <c r="G5" s="20"/>
      <c r="H5" s="20"/>
      <c r="I5" s="20"/>
      <c r="J5" s="20"/>
      <c r="K5" s="20"/>
      <c r="L5" s="20"/>
      <c r="M5" s="20"/>
      <c r="N5" s="20"/>
      <c r="O5" s="20"/>
      <c r="P5" s="20"/>
      <c r="Q5" s="20"/>
      <c r="R5" s="20"/>
      <c r="S5" s="20"/>
      <c r="T5" s="20"/>
      <c r="U5" s="20"/>
      <c r="V5" s="20"/>
      <c r="W5" s="20"/>
      <c r="X5" s="20"/>
      <c r="Y5" s="20"/>
      <c r="Z5" s="20"/>
    </row>
    <row r="6" spans="1:29" x14ac:dyDescent="0.3">
      <c r="A6" s="20"/>
      <c r="B6" s="20"/>
      <c r="C6" s="20"/>
      <c r="D6" s="20"/>
      <c r="E6" s="20"/>
      <c r="F6" s="20"/>
      <c r="G6" s="20"/>
      <c r="H6" s="20"/>
      <c r="I6" s="20"/>
      <c r="J6" s="20"/>
      <c r="K6" s="20"/>
      <c r="L6" s="20"/>
      <c r="M6" s="20"/>
      <c r="N6" s="20"/>
      <c r="O6" s="20"/>
      <c r="P6" s="20"/>
      <c r="Q6" s="20"/>
      <c r="R6" s="20"/>
      <c r="S6" s="20"/>
      <c r="T6" s="20"/>
      <c r="U6" s="20"/>
      <c r="V6" s="20"/>
      <c r="W6" s="20"/>
      <c r="X6" s="20"/>
      <c r="Y6" s="20"/>
      <c r="Z6" s="20"/>
    </row>
    <row r="7" spans="1:29" x14ac:dyDescent="0.3">
      <c r="A7" s="20"/>
      <c r="B7" s="20"/>
      <c r="C7" s="20"/>
      <c r="D7" s="20"/>
      <c r="E7" s="20"/>
      <c r="F7" s="20"/>
      <c r="G7" s="20"/>
      <c r="H7" s="20"/>
      <c r="I7" s="20"/>
      <c r="J7" s="20"/>
      <c r="K7" s="20"/>
      <c r="L7" s="20"/>
      <c r="M7" s="20"/>
      <c r="N7" s="20"/>
      <c r="O7" s="20"/>
      <c r="P7" s="20"/>
      <c r="Q7" s="20"/>
      <c r="R7" s="20"/>
      <c r="S7" s="20"/>
      <c r="T7" s="20"/>
      <c r="U7" s="20"/>
      <c r="V7" s="20"/>
      <c r="W7" s="20"/>
      <c r="X7" s="20"/>
      <c r="Y7" s="20"/>
      <c r="Z7" s="20"/>
    </row>
    <row r="8" spans="1:29" x14ac:dyDescent="0.3">
      <c r="A8" s="20"/>
      <c r="B8" s="20"/>
      <c r="C8" s="20"/>
      <c r="D8" s="20"/>
      <c r="E8" s="20"/>
      <c r="F8" s="20"/>
      <c r="G8" s="20"/>
      <c r="H8" s="20"/>
      <c r="I8" s="20"/>
      <c r="J8" s="20"/>
      <c r="K8" s="20"/>
      <c r="L8" s="20"/>
      <c r="M8" s="20"/>
      <c r="N8" s="20"/>
      <c r="O8" s="20"/>
      <c r="P8" s="20"/>
      <c r="Q8" s="20"/>
      <c r="R8" s="20"/>
      <c r="S8" s="20"/>
      <c r="T8" s="20"/>
      <c r="U8" s="20"/>
      <c r="V8" s="20"/>
      <c r="W8" s="20"/>
      <c r="X8" s="20"/>
      <c r="Y8" s="20"/>
      <c r="Z8" s="20"/>
      <c r="AC8" s="21"/>
    </row>
    <row r="9" spans="1:29" x14ac:dyDescent="0.3">
      <c r="A9" s="20"/>
      <c r="B9" s="20"/>
      <c r="C9" s="20"/>
      <c r="D9" s="20"/>
      <c r="E9" s="20"/>
      <c r="F9" s="20"/>
      <c r="G9" s="20"/>
      <c r="H9" s="20"/>
      <c r="I9" s="20"/>
      <c r="J9" s="20"/>
      <c r="K9" s="20"/>
      <c r="L9" s="20"/>
      <c r="M9" s="20"/>
      <c r="N9" s="20"/>
      <c r="O9" s="20"/>
      <c r="P9" s="20"/>
      <c r="Q9" s="20"/>
      <c r="R9" s="20"/>
      <c r="S9" s="20"/>
      <c r="T9" s="20"/>
      <c r="U9" s="20"/>
      <c r="V9" s="20"/>
      <c r="W9" s="20"/>
      <c r="X9" s="20"/>
      <c r="Y9" s="20"/>
      <c r="Z9" s="20"/>
    </row>
    <row r="10" spans="1:29" x14ac:dyDescent="0.3">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spans="1:29" x14ac:dyDescent="0.3">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spans="1:29" x14ac:dyDescent="0.3">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spans="1:29" x14ac:dyDescent="0.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9" x14ac:dyDescent="0.3">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spans="1:29" x14ac:dyDescent="0.3">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spans="1:29" x14ac:dyDescent="0.3">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spans="1:26" x14ac:dyDescent="0.3">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spans="1:26" x14ac:dyDescent="0.3">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x14ac:dyDescent="0.3">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x14ac:dyDescent="0.3">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spans="1:26" x14ac:dyDescent="0.3">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spans="1:26" x14ac:dyDescent="0.3">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spans="1:26" x14ac:dyDescent="0.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x14ac:dyDescent="0.3">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x14ac:dyDescent="0.3">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x14ac:dyDescent="0.3">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x14ac:dyDescent="0.3">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x14ac:dyDescent="0.3">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x14ac:dyDescent="0.3">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x14ac:dyDescent="0.3">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x14ac:dyDescent="0.3">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x14ac:dyDescent="0.3">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x14ac:dyDescent="0.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x14ac:dyDescent="0.3">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x14ac:dyDescent="0.3">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x14ac:dyDescent="0.3">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x14ac:dyDescent="0.3">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x14ac:dyDescent="0.3">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x14ac:dyDescent="0.3">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x14ac:dyDescent="0.3">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x14ac:dyDescent="0.3">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x14ac:dyDescent="0.3">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x14ac:dyDescent="0.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x14ac:dyDescent="0.3">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x14ac:dyDescent="0.3">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x14ac:dyDescent="0.3">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x14ac:dyDescent="0.3">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x14ac:dyDescent="0.3">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x14ac:dyDescent="0.3">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x14ac:dyDescent="0.3">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sheetData>
  <mergeCells count="1">
    <mergeCell ref="A1:Z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11E22-A235-4FAB-AFD2-9D343327AED9}">
  <dimension ref="A1:M123"/>
  <sheetViews>
    <sheetView topLeftCell="A3" workbookViewId="0">
      <selection activeCell="Q25" sqref="Q25"/>
    </sheetView>
  </sheetViews>
  <sheetFormatPr defaultRowHeight="14.4" x14ac:dyDescent="0.3"/>
  <cols>
    <col min="1" max="1" width="15.33203125" bestFit="1" customWidth="1"/>
    <col min="2" max="2" width="30.21875" bestFit="1" customWidth="1"/>
    <col min="5" max="5" width="13.6640625" bestFit="1" customWidth="1"/>
    <col min="6" max="6" width="9.6640625" bestFit="1" customWidth="1"/>
    <col min="7" max="7" width="15.77734375" bestFit="1" customWidth="1"/>
    <col min="9" max="9" width="15.5546875" bestFit="1" customWidth="1"/>
  </cols>
  <sheetData>
    <row r="1" spans="1:13" x14ac:dyDescent="0.3">
      <c r="A1" t="s">
        <v>0</v>
      </c>
      <c r="B1" t="s">
        <v>1</v>
      </c>
      <c r="C1" t="s">
        <v>1341</v>
      </c>
      <c r="D1" t="s">
        <v>10</v>
      </c>
      <c r="E1" t="s">
        <v>1320</v>
      </c>
      <c r="F1" t="s">
        <v>12</v>
      </c>
      <c r="G1" s="16" t="s">
        <v>1304</v>
      </c>
      <c r="H1" s="16" t="s">
        <v>1314</v>
      </c>
      <c r="I1" s="16" t="s">
        <v>1305</v>
      </c>
      <c r="J1" s="16" t="s">
        <v>1303</v>
      </c>
      <c r="K1" s="16" t="s">
        <v>1309</v>
      </c>
      <c r="L1" s="16" t="s">
        <v>1313</v>
      </c>
      <c r="M1" s="16" t="s">
        <v>1319</v>
      </c>
    </row>
    <row r="2" spans="1:13" x14ac:dyDescent="0.3">
      <c r="A2">
        <v>103</v>
      </c>
      <c r="B2" t="s">
        <v>13</v>
      </c>
      <c r="C2" t="s">
        <v>19</v>
      </c>
      <c r="D2" t="s">
        <v>20</v>
      </c>
      <c r="E2">
        <v>1370</v>
      </c>
      <c r="F2">
        <v>21000</v>
      </c>
      <c r="G2" s="15" t="str">
        <f>IFERROR(VLOOKUP(E2,Employee!$A$2:$J$24,10,0),0)</f>
        <v>Hernandez Gerard</v>
      </c>
      <c r="H2" s="15" t="str">
        <f>VLOOKUP(E2,Employee!$A$2:$J$24,9,0)</f>
        <v>Paris</v>
      </c>
      <c r="I2" s="15" t="str">
        <f>VLOOKUP(E2,Employee!$A$1:$K$24,11,0)</f>
        <v>Bondur Gerard</v>
      </c>
      <c r="J2" s="15">
        <f>VLOOKUP(A2,Payments!$G$2:$H$100,2,0)</f>
        <v>22314.36</v>
      </c>
      <c r="K2" s="15">
        <f>IFERROR(VLOOKUP(A2,Orders!$M$2:$O$100,2,0),0)</f>
        <v>14571.44</v>
      </c>
      <c r="L2" s="15">
        <f>IFERROR(VLOOKUP(A2,Orders!$M$1:$O$100,3,0),0)</f>
        <v>156</v>
      </c>
      <c r="M2" s="15">
        <f>IFERROR(K2/L2,0)</f>
        <v>93.406666666666666</v>
      </c>
    </row>
    <row r="3" spans="1:13" x14ac:dyDescent="0.3">
      <c r="A3">
        <v>112</v>
      </c>
      <c r="B3" t="s">
        <v>21</v>
      </c>
      <c r="C3" t="s">
        <v>25</v>
      </c>
      <c r="D3" t="s">
        <v>27</v>
      </c>
      <c r="E3">
        <v>1166</v>
      </c>
      <c r="F3">
        <v>71800</v>
      </c>
      <c r="G3" s="15" t="str">
        <f>IFERROR(VLOOKUP(E3,Employee!$A$2:$J$24,10,0),0)</f>
        <v>Thompson Leslie</v>
      </c>
      <c r="H3" s="15" t="str">
        <f>VLOOKUP(E3,Employee!$A$2:$J$24,9,0)</f>
        <v>San Francisco</v>
      </c>
      <c r="I3" s="15" t="str">
        <f>VLOOKUP(E3,Employee!$A$1:$K$24,11,0)</f>
        <v>Bow Anthony</v>
      </c>
      <c r="J3" s="15">
        <f>VLOOKUP(A3,Payments!$G$2:$H$100,2,0)</f>
        <v>80180.98</v>
      </c>
      <c r="K3" s="15">
        <f>IFERROR(VLOOKUP(A3,Orders!$M$2:$O$100,2,0),0)</f>
        <v>32641.980000000003</v>
      </c>
      <c r="L3" s="15">
        <f>IFERROR(VLOOKUP(A3,Orders!$M$1:$O$100,3,0),0)</f>
        <v>448</v>
      </c>
      <c r="M3" s="15">
        <f t="shared" ref="M3:M66" si="0">IFERROR(K3/L3,0)</f>
        <v>72.861562500000005</v>
      </c>
    </row>
    <row r="4" spans="1:13" x14ac:dyDescent="0.3">
      <c r="A4">
        <v>114</v>
      </c>
      <c r="B4" t="s">
        <v>28</v>
      </c>
      <c r="C4" t="s">
        <v>34</v>
      </c>
      <c r="D4" t="s">
        <v>36</v>
      </c>
      <c r="E4">
        <v>1611</v>
      </c>
      <c r="F4">
        <v>117300</v>
      </c>
      <c r="G4" s="15" t="str">
        <f>IFERROR(VLOOKUP(E4,Employee!$A$2:$J$24,10,0),0)</f>
        <v>Fixter Andy</v>
      </c>
      <c r="H4" s="15" t="str">
        <f>VLOOKUP(E4,Employee!$A$2:$J$24,9,0)</f>
        <v>Sydney</v>
      </c>
      <c r="I4" s="15" t="str">
        <f>VLOOKUP(E4,Employee!$A$1:$K$24,11,0)</f>
        <v>Patterson William</v>
      </c>
      <c r="J4" s="15">
        <f>VLOOKUP(A4,Payments!$G$2:$H$100,2,0)</f>
        <v>180585.06999999998</v>
      </c>
      <c r="K4" s="15">
        <f>IFERROR(VLOOKUP(A4,Orders!$M$2:$O$100,2,0),0)</f>
        <v>53429.11</v>
      </c>
      <c r="L4" s="15">
        <f>IFERROR(VLOOKUP(A4,Orders!$M$1:$O$100,3,0),0)</f>
        <v>591</v>
      </c>
      <c r="M4" s="15">
        <f t="shared" si="0"/>
        <v>90.404585448392552</v>
      </c>
    </row>
    <row r="5" spans="1:13" x14ac:dyDescent="0.3">
      <c r="A5">
        <v>119</v>
      </c>
      <c r="B5" t="s">
        <v>37</v>
      </c>
      <c r="C5" t="s">
        <v>19</v>
      </c>
      <c r="D5" t="s">
        <v>20</v>
      </c>
      <c r="E5">
        <v>1370</v>
      </c>
      <c r="F5">
        <v>118200</v>
      </c>
      <c r="G5" s="15" t="str">
        <f>IFERROR(VLOOKUP(E5,Employee!$A$2:$J$24,10,0),0)</f>
        <v>Hernandez Gerard</v>
      </c>
      <c r="H5" s="15" t="str">
        <f>VLOOKUP(E5,Employee!$A$2:$J$24,9,0)</f>
        <v>Paris</v>
      </c>
      <c r="I5" s="15" t="str">
        <f>VLOOKUP(E5,Employee!$A$1:$K$24,11,0)</f>
        <v>Bondur Gerard</v>
      </c>
      <c r="J5" s="15">
        <f>VLOOKUP(A5,Payments!$G$2:$H$100,2,0)</f>
        <v>116949.68000000001</v>
      </c>
      <c r="K5" s="15">
        <f>IFERROR(VLOOKUP(A5,Orders!$M$2:$O$100,2,0),0)</f>
        <v>0</v>
      </c>
      <c r="L5" s="15">
        <f>IFERROR(VLOOKUP(A5,Orders!$M$1:$O$100,3,0),0)</f>
        <v>0</v>
      </c>
      <c r="M5" s="15">
        <f t="shared" si="0"/>
        <v>0</v>
      </c>
    </row>
    <row r="6" spans="1:13" x14ac:dyDescent="0.3">
      <c r="A6">
        <v>121</v>
      </c>
      <c r="B6" t="s">
        <v>42</v>
      </c>
      <c r="C6" t="s">
        <v>47</v>
      </c>
      <c r="D6" t="s">
        <v>48</v>
      </c>
      <c r="E6">
        <v>1504</v>
      </c>
      <c r="F6">
        <v>81700</v>
      </c>
      <c r="G6" s="15" t="str">
        <f>IFERROR(VLOOKUP(E6,Employee!$A$2:$J$24,10,0),0)</f>
        <v>Jones Barry</v>
      </c>
      <c r="H6" s="15" t="str">
        <f>VLOOKUP(E6,Employee!$A$2:$J$24,9,0)</f>
        <v>London</v>
      </c>
      <c r="I6" s="15" t="str">
        <f>VLOOKUP(E6,Employee!$A$1:$K$24,11,0)</f>
        <v>Bondur Gerard</v>
      </c>
      <c r="J6" s="15">
        <f>VLOOKUP(A6,Payments!$G$2:$H$100,2,0)</f>
        <v>104224.79</v>
      </c>
      <c r="K6" s="15">
        <f>IFERROR(VLOOKUP(A6,Orders!$M$2:$O$100,2,0),0)</f>
        <v>51710.33</v>
      </c>
      <c r="L6" s="15">
        <f>IFERROR(VLOOKUP(A6,Orders!$M$1:$O$100,3,0),0)</f>
        <v>563</v>
      </c>
      <c r="M6" s="15">
        <f t="shared" si="0"/>
        <v>91.847833037300177</v>
      </c>
    </row>
    <row r="7" spans="1:13" x14ac:dyDescent="0.3">
      <c r="A7">
        <v>124</v>
      </c>
      <c r="B7" t="s">
        <v>49</v>
      </c>
      <c r="C7" t="s">
        <v>53</v>
      </c>
      <c r="D7" t="s">
        <v>27</v>
      </c>
      <c r="E7">
        <v>1165</v>
      </c>
      <c r="F7">
        <v>210500</v>
      </c>
      <c r="G7" s="15" t="str">
        <f>IFERROR(VLOOKUP(E7,Employee!$A$2:$J$24,10,0),0)</f>
        <v>Jennings Leslie</v>
      </c>
      <c r="H7" s="15" t="str">
        <f>VLOOKUP(E7,Employee!$A$2:$J$24,9,0)</f>
        <v>San Francisco</v>
      </c>
      <c r="I7" s="15" t="str">
        <f>VLOOKUP(E7,Employee!$A$1:$K$24,11,0)</f>
        <v>Bow Anthony</v>
      </c>
      <c r="J7" s="15">
        <f>VLOOKUP(A7,Payments!$G$2:$H$100,2,0)</f>
        <v>584188.24000000011</v>
      </c>
      <c r="K7" s="15">
        <f>IFERROR(VLOOKUP(A7,Orders!$M$2:$O$100,2,0),0)</f>
        <v>167783.08000000002</v>
      </c>
      <c r="L7" s="15">
        <f>IFERROR(VLOOKUP(A7,Orders!$M$1:$O$100,3,0),0)</f>
        <v>1898</v>
      </c>
      <c r="M7" s="15">
        <f t="shared" si="0"/>
        <v>88.399936775553229</v>
      </c>
    </row>
    <row r="8" spans="1:13" x14ac:dyDescent="0.3">
      <c r="A8">
        <v>125</v>
      </c>
      <c r="B8" t="s">
        <v>55</v>
      </c>
      <c r="C8" t="s">
        <v>60</v>
      </c>
      <c r="D8" t="s">
        <v>62</v>
      </c>
      <c r="E8" t="s">
        <v>18</v>
      </c>
      <c r="F8">
        <v>0</v>
      </c>
      <c r="G8" s="15">
        <f>IFERROR(VLOOKUP(E8,Employee!$A$2:$J$24,10,0),0)</f>
        <v>0</v>
      </c>
      <c r="H8" s="15" t="e">
        <f>VLOOKUP(E8,Employee!$A$2:$J$24,9,0)</f>
        <v>#N/A</v>
      </c>
      <c r="I8" s="15" t="e">
        <f>VLOOKUP(E8,Employee!$A$1:$K$24,11,0)</f>
        <v>#N/A</v>
      </c>
      <c r="J8" s="15" t="e">
        <f>VLOOKUP(A8,Payments!$G$2:$H$100,2,0)</f>
        <v>#N/A</v>
      </c>
      <c r="K8" s="15">
        <f>IFERROR(VLOOKUP(A8,Orders!$M$2:$O$100,2,0),0)</f>
        <v>0</v>
      </c>
      <c r="L8" s="15">
        <f>IFERROR(VLOOKUP(A8,Orders!$M$1:$O$100,3,0),0)</f>
        <v>0</v>
      </c>
      <c r="M8" s="15">
        <f t="shared" si="0"/>
        <v>0</v>
      </c>
    </row>
    <row r="9" spans="1:13" x14ac:dyDescent="0.3">
      <c r="A9">
        <v>128</v>
      </c>
      <c r="B9" t="s">
        <v>63</v>
      </c>
      <c r="C9" t="s">
        <v>68</v>
      </c>
      <c r="D9" t="s">
        <v>69</v>
      </c>
      <c r="E9">
        <v>1504</v>
      </c>
      <c r="F9">
        <v>59700</v>
      </c>
      <c r="G9" s="15" t="str">
        <f>IFERROR(VLOOKUP(E9,Employee!$A$2:$J$24,10,0),0)</f>
        <v>Jones Barry</v>
      </c>
      <c r="H9" s="15" t="str">
        <f>VLOOKUP(E9,Employee!$A$2:$J$24,9,0)</f>
        <v>London</v>
      </c>
      <c r="I9" s="15" t="str">
        <f>VLOOKUP(E9,Employee!$A$1:$K$24,11,0)</f>
        <v>Bondur Gerard</v>
      </c>
      <c r="J9" s="15">
        <f>VLOOKUP(A9,Payments!$G$2:$H$100,2,0)</f>
        <v>75937.760000000009</v>
      </c>
      <c r="K9" s="15">
        <f>IFERROR(VLOOKUP(A9,Orders!$M$2:$O$100,2,0),0)</f>
        <v>10549.01</v>
      </c>
      <c r="L9" s="15">
        <f>IFERROR(VLOOKUP(A9,Orders!$M$1:$O$100,3,0),0)</f>
        <v>142</v>
      </c>
      <c r="M9" s="15">
        <f t="shared" si="0"/>
        <v>74.288802816901409</v>
      </c>
    </row>
    <row r="10" spans="1:13" x14ac:dyDescent="0.3">
      <c r="A10">
        <v>129</v>
      </c>
      <c r="B10" t="s">
        <v>70</v>
      </c>
      <c r="C10" t="s">
        <v>74</v>
      </c>
      <c r="D10" t="s">
        <v>27</v>
      </c>
      <c r="E10">
        <v>1165</v>
      </c>
      <c r="F10">
        <v>64600</v>
      </c>
      <c r="G10" s="15" t="str">
        <f>IFERROR(VLOOKUP(E10,Employee!$A$2:$J$24,10,0),0)</f>
        <v>Jennings Leslie</v>
      </c>
      <c r="H10" s="15" t="str">
        <f>VLOOKUP(E10,Employee!$A$2:$J$24,9,0)</f>
        <v>San Francisco</v>
      </c>
      <c r="I10" s="15" t="str">
        <f>VLOOKUP(E10,Employee!$A$1:$K$24,11,0)</f>
        <v>Bow Anthony</v>
      </c>
      <c r="J10" s="15">
        <f>VLOOKUP(A10,Payments!$G$2:$H$100,2,0)</f>
        <v>66710.559999999998</v>
      </c>
      <c r="K10" s="15">
        <f>IFERROR(VLOOKUP(A10,Orders!$M$2:$O$100,2,0),0)</f>
        <v>40461.78</v>
      </c>
      <c r="L10" s="15">
        <f>IFERROR(VLOOKUP(A10,Orders!$M$1:$O$100,3,0),0)</f>
        <v>431</v>
      </c>
      <c r="M10" s="15">
        <f t="shared" si="0"/>
        <v>93.878839907192571</v>
      </c>
    </row>
    <row r="11" spans="1:13" x14ac:dyDescent="0.3">
      <c r="A11">
        <v>131</v>
      </c>
      <c r="B11" t="s">
        <v>75</v>
      </c>
      <c r="C11" t="s">
        <v>79</v>
      </c>
      <c r="D11" t="s">
        <v>27</v>
      </c>
      <c r="E11">
        <v>1323</v>
      </c>
      <c r="F11">
        <v>114900</v>
      </c>
      <c r="G11" s="15" t="str">
        <f>IFERROR(VLOOKUP(E11,Employee!$A$2:$J$24,10,0),0)</f>
        <v>Vanauf George</v>
      </c>
      <c r="H11" s="15" t="str">
        <f>VLOOKUP(E11,Employee!$A$2:$J$24,9,0)</f>
        <v>NYC</v>
      </c>
      <c r="I11" s="15" t="str">
        <f>VLOOKUP(E11,Employee!$A$1:$K$24,11,0)</f>
        <v>Bow Anthony</v>
      </c>
      <c r="J11" s="15">
        <f>VLOOKUP(A11,Payments!$G$2:$H$100,2,0)</f>
        <v>107639.94</v>
      </c>
      <c r="K11" s="15">
        <f>IFERROR(VLOOKUP(A11,Orders!$M$2:$O$100,2,0),0)</f>
        <v>22292.620000000003</v>
      </c>
      <c r="L11" s="15">
        <f>IFERROR(VLOOKUP(A11,Orders!$M$1:$O$100,3,0),0)</f>
        <v>229</v>
      </c>
      <c r="M11" s="15">
        <f t="shared" si="0"/>
        <v>97.347685589519656</v>
      </c>
    </row>
    <row r="12" spans="1:13" x14ac:dyDescent="0.3">
      <c r="A12">
        <v>141</v>
      </c>
      <c r="B12" t="s">
        <v>81</v>
      </c>
      <c r="C12" t="s">
        <v>86</v>
      </c>
      <c r="D12" t="s">
        <v>87</v>
      </c>
      <c r="E12">
        <v>1370</v>
      </c>
      <c r="F12">
        <v>227600</v>
      </c>
      <c r="G12" s="15" t="str">
        <f>IFERROR(VLOOKUP(E12,Employee!$A$2:$J$24,10,0),0)</f>
        <v>Hernandez Gerard</v>
      </c>
      <c r="H12" s="15" t="str">
        <f>VLOOKUP(E12,Employee!$A$2:$J$24,9,0)</f>
        <v>Paris</v>
      </c>
      <c r="I12" s="15" t="str">
        <f>VLOOKUP(E12,Employee!$A$1:$K$24,11,0)</f>
        <v>Bondur Gerard</v>
      </c>
      <c r="J12" s="15">
        <f>VLOOKUP(A12,Payments!$G$2:$H$100,2,0)</f>
        <v>715738.9800000001</v>
      </c>
      <c r="K12" s="15">
        <f>IFERROR(VLOOKUP(A12,Orders!$M$2:$O$100,2,0),0)</f>
        <v>189840.15</v>
      </c>
      <c r="L12" s="15">
        <f>IFERROR(VLOOKUP(A12,Orders!$M$1:$O$100,3,0),0)</f>
        <v>2153</v>
      </c>
      <c r="M12" s="15">
        <f t="shared" si="0"/>
        <v>88.174709707385048</v>
      </c>
    </row>
    <row r="13" spans="1:13" x14ac:dyDescent="0.3">
      <c r="A13">
        <v>144</v>
      </c>
      <c r="B13" t="s">
        <v>88</v>
      </c>
      <c r="C13" t="s">
        <v>93</v>
      </c>
      <c r="D13" t="s">
        <v>95</v>
      </c>
      <c r="E13">
        <v>1504</v>
      </c>
      <c r="F13">
        <v>53100</v>
      </c>
      <c r="G13" s="15" t="str">
        <f>IFERROR(VLOOKUP(E13,Employee!$A$2:$J$24,10,0),0)</f>
        <v>Jones Barry</v>
      </c>
      <c r="H13" s="15" t="str">
        <f>VLOOKUP(E13,Employee!$A$2:$J$24,9,0)</f>
        <v>London</v>
      </c>
      <c r="I13" s="15" t="str">
        <f>VLOOKUP(E13,Employee!$A$1:$K$24,11,0)</f>
        <v>Bondur Gerard</v>
      </c>
      <c r="J13" s="15">
        <f>VLOOKUP(A13,Payments!$G$2:$H$100,2,0)</f>
        <v>43680.65</v>
      </c>
      <c r="K13" s="15">
        <f>IFERROR(VLOOKUP(A13,Orders!$M$2:$O$100,2,0),0)</f>
        <v>7674.9400000000005</v>
      </c>
      <c r="L13" s="15">
        <f>IFERROR(VLOOKUP(A13,Orders!$M$1:$O$100,3,0),0)</f>
        <v>52</v>
      </c>
      <c r="M13" s="15">
        <f t="shared" si="0"/>
        <v>147.595</v>
      </c>
    </row>
    <row r="14" spans="1:13" x14ac:dyDescent="0.3">
      <c r="A14">
        <v>145</v>
      </c>
      <c r="B14" t="s">
        <v>96</v>
      </c>
      <c r="C14" t="s">
        <v>101</v>
      </c>
      <c r="D14" t="s">
        <v>102</v>
      </c>
      <c r="E14">
        <v>1401</v>
      </c>
      <c r="F14">
        <v>83400</v>
      </c>
      <c r="G14" s="15" t="str">
        <f>IFERROR(VLOOKUP(E14,Employee!$A$2:$J$24,10,0),0)</f>
        <v>Castillo Pamela</v>
      </c>
      <c r="H14" s="15" t="str">
        <f>VLOOKUP(E14,Employee!$A$2:$J$24,9,0)</f>
        <v>Paris</v>
      </c>
      <c r="I14" s="15" t="str">
        <f>VLOOKUP(E14,Employee!$A$1:$K$24,11,0)</f>
        <v>Bondur Gerard</v>
      </c>
      <c r="J14" s="15">
        <f>VLOOKUP(A14,Payments!$G$2:$H$100,2,0)</f>
        <v>107446.5</v>
      </c>
      <c r="K14" s="15">
        <f>IFERROR(VLOOKUP(A14,Orders!$M$2:$O$100,2,0),0)</f>
        <v>53959.21</v>
      </c>
      <c r="L14" s="15">
        <f>IFERROR(VLOOKUP(A14,Orders!$M$1:$O$100,3,0),0)</f>
        <v>545</v>
      </c>
      <c r="M14" s="15">
        <f t="shared" si="0"/>
        <v>99.007724770642199</v>
      </c>
    </row>
    <row r="15" spans="1:13" x14ac:dyDescent="0.3">
      <c r="A15">
        <v>146</v>
      </c>
      <c r="B15" t="s">
        <v>103</v>
      </c>
      <c r="C15" t="s">
        <v>108</v>
      </c>
      <c r="D15" t="s">
        <v>20</v>
      </c>
      <c r="E15">
        <v>1337</v>
      </c>
      <c r="F15">
        <v>123900</v>
      </c>
      <c r="G15" s="15" t="str">
        <f>IFERROR(VLOOKUP(E15,Employee!$A$2:$J$24,10,0),0)</f>
        <v>Bondur Loui</v>
      </c>
      <c r="H15" s="15" t="str">
        <f>VLOOKUP(E15,Employee!$A$2:$J$24,9,0)</f>
        <v>Paris</v>
      </c>
      <c r="I15" s="15" t="str">
        <f>VLOOKUP(E15,Employee!$A$1:$K$24,11,0)</f>
        <v>Bondur Gerard</v>
      </c>
      <c r="J15" s="15">
        <f>VLOOKUP(A15,Payments!$G$2:$H$100,2,0)</f>
        <v>130305.35</v>
      </c>
      <c r="K15" s="15">
        <f>IFERROR(VLOOKUP(A15,Orders!$M$2:$O$100,2,0),0)</f>
        <v>39712.1</v>
      </c>
      <c r="L15" s="15">
        <f>IFERROR(VLOOKUP(A15,Orders!$M$1:$O$100,3,0),0)</f>
        <v>396</v>
      </c>
      <c r="M15" s="15">
        <f t="shared" si="0"/>
        <v>100.28308080808081</v>
      </c>
    </row>
    <row r="16" spans="1:13" x14ac:dyDescent="0.3">
      <c r="A16">
        <v>148</v>
      </c>
      <c r="B16" t="s">
        <v>109</v>
      </c>
      <c r="C16" t="s">
        <v>115</v>
      </c>
      <c r="D16" t="s">
        <v>115</v>
      </c>
      <c r="E16">
        <v>1621</v>
      </c>
      <c r="F16">
        <v>103800</v>
      </c>
      <c r="G16" s="15" t="str">
        <f>IFERROR(VLOOKUP(E16,Employee!$A$2:$J$24,10,0),0)</f>
        <v>Nishi Mami</v>
      </c>
      <c r="H16" s="15" t="str">
        <f>VLOOKUP(E16,Employee!$A$2:$J$24,9,0)</f>
        <v>Tokyo</v>
      </c>
      <c r="I16" s="15" t="str">
        <f>VLOOKUP(E16,Employee!$A$1:$K$24,11,0)</f>
        <v>Patterson Mary</v>
      </c>
      <c r="J16" s="15">
        <f>VLOOKUP(A16,Payments!$G$2:$H$100,2,0)</f>
        <v>156251.03</v>
      </c>
      <c r="K16" s="15">
        <f>IFERROR(VLOOKUP(A16,Orders!$M$2:$O$100,2,0),0)</f>
        <v>150123.14999999997</v>
      </c>
      <c r="L16" s="15">
        <f>IFERROR(VLOOKUP(A16,Orders!$M$1:$O$100,3,0),0)</f>
        <v>1452</v>
      </c>
      <c r="M16" s="15">
        <f t="shared" si="0"/>
        <v>103.3905991735537</v>
      </c>
    </row>
    <row r="17" spans="1:13" x14ac:dyDescent="0.3">
      <c r="A17">
        <v>151</v>
      </c>
      <c r="B17" t="s">
        <v>116</v>
      </c>
      <c r="C17" t="s">
        <v>79</v>
      </c>
      <c r="D17" t="s">
        <v>27</v>
      </c>
      <c r="E17">
        <v>1286</v>
      </c>
      <c r="F17">
        <v>138500</v>
      </c>
      <c r="G17" s="15" t="str">
        <f>IFERROR(VLOOKUP(E17,Employee!$A$2:$J$24,10,0),0)</f>
        <v>Tseng Foon Yue</v>
      </c>
      <c r="H17" s="15" t="str">
        <f>VLOOKUP(E17,Employee!$A$2:$J$24,9,0)</f>
        <v>NYC</v>
      </c>
      <c r="I17" s="15" t="str">
        <f>VLOOKUP(E17,Employee!$A$1:$K$24,11,0)</f>
        <v>Bow Anthony</v>
      </c>
      <c r="J17" s="15">
        <f>VLOOKUP(A17,Payments!$G$2:$H$100,2,0)</f>
        <v>177913.95</v>
      </c>
      <c r="K17" s="15">
        <f>IFERROR(VLOOKUP(A17,Orders!$M$2:$O$100,2,0),0)</f>
        <v>117634.88</v>
      </c>
      <c r="L17" s="15">
        <f>IFERROR(VLOOKUP(A17,Orders!$M$1:$O$100,3,0),0)</f>
        <v>1159</v>
      </c>
      <c r="M17" s="15">
        <f t="shared" si="0"/>
        <v>101.49687661777395</v>
      </c>
    </row>
    <row r="18" spans="1:13" x14ac:dyDescent="0.3">
      <c r="A18">
        <v>157</v>
      </c>
      <c r="B18" t="s">
        <v>121</v>
      </c>
      <c r="C18" t="s">
        <v>125</v>
      </c>
      <c r="D18" t="s">
        <v>27</v>
      </c>
      <c r="E18">
        <v>1216</v>
      </c>
      <c r="F18">
        <v>100600</v>
      </c>
      <c r="G18" s="15" t="str">
        <f>IFERROR(VLOOKUP(E18,Employee!$A$2:$J$24,10,0),0)</f>
        <v>Patterson Steve</v>
      </c>
      <c r="H18" s="15" t="str">
        <f>VLOOKUP(E18,Employee!$A$2:$J$24,9,0)</f>
        <v>Boston</v>
      </c>
      <c r="I18" s="15" t="str">
        <f>VLOOKUP(E18,Employee!$A$1:$K$24,11,0)</f>
        <v>Bow Anthony</v>
      </c>
      <c r="J18" s="15">
        <f>VLOOKUP(A18,Payments!$G$2:$H$100,2,0)</f>
        <v>98509.25</v>
      </c>
      <c r="K18" s="15">
        <f>IFERROR(VLOOKUP(A18,Orders!$M$2:$O$100,2,0),0)</f>
        <v>0</v>
      </c>
      <c r="L18" s="15">
        <f>IFERROR(VLOOKUP(A18,Orders!$M$1:$O$100,3,0),0)</f>
        <v>0</v>
      </c>
      <c r="M18" s="15">
        <f t="shared" si="0"/>
        <v>0</v>
      </c>
    </row>
    <row r="19" spans="1:13" x14ac:dyDescent="0.3">
      <c r="A19">
        <v>161</v>
      </c>
      <c r="B19" t="s">
        <v>127</v>
      </c>
      <c r="C19" t="s">
        <v>131</v>
      </c>
      <c r="D19" t="s">
        <v>27</v>
      </c>
      <c r="E19">
        <v>1165</v>
      </c>
      <c r="F19">
        <v>84600</v>
      </c>
      <c r="G19" s="15" t="str">
        <f>IFERROR(VLOOKUP(E19,Employee!$A$2:$J$24,10,0),0)</f>
        <v>Jennings Leslie</v>
      </c>
      <c r="H19" s="15" t="str">
        <f>VLOOKUP(E19,Employee!$A$2:$J$24,9,0)</f>
        <v>San Francisco</v>
      </c>
      <c r="I19" s="15" t="str">
        <f>VLOOKUP(E19,Employee!$A$1:$K$24,11,0)</f>
        <v>Bow Anthony</v>
      </c>
      <c r="J19" s="15">
        <f>VLOOKUP(A19,Payments!$G$2:$H$100,2,0)</f>
        <v>104545.22</v>
      </c>
      <c r="K19" s="15">
        <f>IFERROR(VLOOKUP(A19,Orders!$M$2:$O$100,2,0),0)</f>
        <v>89418.78</v>
      </c>
      <c r="L19" s="15">
        <f>IFERROR(VLOOKUP(A19,Orders!$M$1:$O$100,3,0),0)</f>
        <v>1027</v>
      </c>
      <c r="M19" s="15">
        <f t="shared" si="0"/>
        <v>87.067945472249264</v>
      </c>
    </row>
    <row r="20" spans="1:13" x14ac:dyDescent="0.3">
      <c r="A20">
        <v>166</v>
      </c>
      <c r="B20" t="s">
        <v>132</v>
      </c>
      <c r="C20" t="s">
        <v>115</v>
      </c>
      <c r="D20" t="s">
        <v>115</v>
      </c>
      <c r="E20">
        <v>1612</v>
      </c>
      <c r="F20">
        <v>97900</v>
      </c>
      <c r="G20" s="15" t="str">
        <f>IFERROR(VLOOKUP(E20,Employee!$A$2:$J$24,10,0),0)</f>
        <v>Marsh Peter</v>
      </c>
      <c r="H20" s="15" t="str">
        <f>VLOOKUP(E20,Employee!$A$2:$J$24,9,0)</f>
        <v>Sydney</v>
      </c>
      <c r="I20" s="15" t="str">
        <f>VLOOKUP(E20,Employee!$A$1:$K$24,11,0)</f>
        <v>Patterson William</v>
      </c>
      <c r="J20" s="15">
        <f>VLOOKUP(A20,Payments!$G$2:$H$100,2,0)</f>
        <v>105420.56999999999</v>
      </c>
      <c r="K20" s="15">
        <f>IFERROR(VLOOKUP(A20,Orders!$M$2:$O$100,2,0),0)</f>
        <v>0</v>
      </c>
      <c r="L20" s="15">
        <f>IFERROR(VLOOKUP(A20,Orders!$M$1:$O$100,3,0),0)</f>
        <v>0</v>
      </c>
      <c r="M20" s="15">
        <f t="shared" si="0"/>
        <v>0</v>
      </c>
    </row>
    <row r="21" spans="1:13" x14ac:dyDescent="0.3">
      <c r="A21">
        <v>167</v>
      </c>
      <c r="B21" t="s">
        <v>138</v>
      </c>
      <c r="C21" t="s">
        <v>144</v>
      </c>
      <c r="D21" t="s">
        <v>146</v>
      </c>
      <c r="E21">
        <v>1504</v>
      </c>
      <c r="F21">
        <v>96800</v>
      </c>
      <c r="G21" s="15" t="str">
        <f>IFERROR(VLOOKUP(E21,Employee!$A$2:$J$24,10,0),0)</f>
        <v>Jones Barry</v>
      </c>
      <c r="H21" s="15" t="str">
        <f>VLOOKUP(E21,Employee!$A$2:$J$24,9,0)</f>
        <v>London</v>
      </c>
      <c r="I21" s="15" t="str">
        <f>VLOOKUP(E21,Employee!$A$1:$K$24,11,0)</f>
        <v>Bondur Gerard</v>
      </c>
      <c r="J21" s="15">
        <f>VLOOKUP(A21,Payments!$G$2:$H$100,2,0)</f>
        <v>97562.47</v>
      </c>
      <c r="K21" s="15">
        <f>IFERROR(VLOOKUP(A21,Orders!$M$2:$O$100,2,0),0)</f>
        <v>85024.459999999992</v>
      </c>
      <c r="L21" s="15">
        <f>IFERROR(VLOOKUP(A21,Orders!$M$1:$O$100,3,0),0)</f>
        <v>823</v>
      </c>
      <c r="M21" s="15">
        <f t="shared" si="0"/>
        <v>103.31040097205346</v>
      </c>
    </row>
    <row r="22" spans="1:13" x14ac:dyDescent="0.3">
      <c r="A22">
        <v>168</v>
      </c>
      <c r="B22" t="s">
        <v>147</v>
      </c>
      <c r="C22" t="s">
        <v>152</v>
      </c>
      <c r="D22" t="s">
        <v>27</v>
      </c>
      <c r="E22">
        <v>1286</v>
      </c>
      <c r="F22">
        <v>0</v>
      </c>
      <c r="G22" s="15" t="str">
        <f>IFERROR(VLOOKUP(E22,Employee!$A$2:$J$24,10,0),0)</f>
        <v>Tseng Foon Yue</v>
      </c>
      <c r="H22" s="15" t="str">
        <f>VLOOKUP(E22,Employee!$A$2:$J$24,9,0)</f>
        <v>NYC</v>
      </c>
      <c r="I22" s="15" t="str">
        <f>VLOOKUP(E22,Employee!$A$1:$K$24,11,0)</f>
        <v>Bow Anthony</v>
      </c>
      <c r="J22" s="15" t="e">
        <f>VLOOKUP(A22,Payments!$G$2:$H$100,2,0)</f>
        <v>#N/A</v>
      </c>
      <c r="K22" s="15">
        <f>IFERROR(VLOOKUP(A22,Orders!$M$2:$O$100,2,0),0)</f>
        <v>0</v>
      </c>
      <c r="L22" s="15">
        <f>IFERROR(VLOOKUP(A22,Orders!$M$1:$O$100,3,0),0)</f>
        <v>0</v>
      </c>
      <c r="M22" s="15">
        <f t="shared" si="0"/>
        <v>0</v>
      </c>
    </row>
    <row r="23" spans="1:13" x14ac:dyDescent="0.3">
      <c r="A23">
        <v>169</v>
      </c>
      <c r="B23" t="s">
        <v>154</v>
      </c>
      <c r="C23" t="s">
        <v>159</v>
      </c>
      <c r="D23" t="s">
        <v>160</v>
      </c>
      <c r="E23" t="s">
        <v>18</v>
      </c>
      <c r="F23">
        <v>0</v>
      </c>
      <c r="G23" s="15">
        <f>IFERROR(VLOOKUP(E23,Employee!$A$2:$J$24,10,0),0)</f>
        <v>0</v>
      </c>
      <c r="H23" s="15" t="e">
        <f>VLOOKUP(E23,Employee!$A$2:$J$24,9,0)</f>
        <v>#N/A</v>
      </c>
      <c r="I23" s="15" t="e">
        <f>VLOOKUP(E23,Employee!$A$1:$K$24,11,0)</f>
        <v>#N/A</v>
      </c>
      <c r="J23" s="15" t="e">
        <f>VLOOKUP(A23,Payments!$G$2:$H$100,2,0)</f>
        <v>#N/A</v>
      </c>
      <c r="K23" s="15">
        <f>IFERROR(VLOOKUP(A23,Orders!$M$2:$O$100,2,0),0)</f>
        <v>0</v>
      </c>
      <c r="L23" s="15">
        <f>IFERROR(VLOOKUP(A23,Orders!$M$1:$O$100,3,0),0)</f>
        <v>0</v>
      </c>
      <c r="M23" s="15">
        <f t="shared" si="0"/>
        <v>0</v>
      </c>
    </row>
    <row r="24" spans="1:13" x14ac:dyDescent="0.3">
      <c r="A24">
        <v>171</v>
      </c>
      <c r="B24" t="s">
        <v>161</v>
      </c>
      <c r="C24" t="s">
        <v>166</v>
      </c>
      <c r="D24" t="s">
        <v>20</v>
      </c>
      <c r="E24">
        <v>1370</v>
      </c>
      <c r="F24">
        <v>82900</v>
      </c>
      <c r="G24" s="15" t="str">
        <f>IFERROR(VLOOKUP(E24,Employee!$A$2:$J$24,10,0),0)</f>
        <v>Hernandez Gerard</v>
      </c>
      <c r="H24" s="15" t="str">
        <f>VLOOKUP(E24,Employee!$A$2:$J$24,9,0)</f>
        <v>Paris</v>
      </c>
      <c r="I24" s="15" t="str">
        <f>VLOOKUP(E24,Employee!$A$1:$K$24,11,0)</f>
        <v>Bondur Gerard</v>
      </c>
      <c r="J24" s="15">
        <f>VLOOKUP(A24,Payments!$G$2:$H$100,2,0)</f>
        <v>61781.7</v>
      </c>
      <c r="K24" s="15">
        <f>IFERROR(VLOOKUP(A24,Orders!$M$2:$O$100,2,0),0)</f>
        <v>42783.80999999999</v>
      </c>
      <c r="L24" s="15">
        <f>IFERROR(VLOOKUP(A24,Orders!$M$1:$O$100,3,0),0)</f>
        <v>458</v>
      </c>
      <c r="M24" s="15">
        <f t="shared" si="0"/>
        <v>93.414432314410462</v>
      </c>
    </row>
    <row r="25" spans="1:13" x14ac:dyDescent="0.3">
      <c r="A25">
        <v>172</v>
      </c>
      <c r="B25" t="s">
        <v>167</v>
      </c>
      <c r="C25" t="s">
        <v>172</v>
      </c>
      <c r="D25" t="s">
        <v>20</v>
      </c>
      <c r="E25">
        <v>1337</v>
      </c>
      <c r="F25">
        <v>84300</v>
      </c>
      <c r="G25" s="15" t="str">
        <f>IFERROR(VLOOKUP(E25,Employee!$A$2:$J$24,10,0),0)</f>
        <v>Bondur Loui</v>
      </c>
      <c r="H25" s="15" t="str">
        <f>VLOOKUP(E25,Employee!$A$2:$J$24,9,0)</f>
        <v>Paris</v>
      </c>
      <c r="I25" s="15" t="str">
        <f>VLOOKUP(E25,Employee!$A$1:$K$24,11,0)</f>
        <v>Bondur Gerard</v>
      </c>
      <c r="J25" s="15">
        <f>VLOOKUP(A25,Payments!$G$2:$H$100,2,0)</f>
        <v>86553.52</v>
      </c>
      <c r="K25" s="15">
        <f>IFERROR(VLOOKUP(A25,Orders!$M$2:$O$100,2,0),0)</f>
        <v>33383.140000000007</v>
      </c>
      <c r="L25" s="15">
        <f>IFERROR(VLOOKUP(A25,Orders!$M$1:$O$100,3,0),0)</f>
        <v>351</v>
      </c>
      <c r="M25" s="15">
        <f t="shared" si="0"/>
        <v>95.108660968660985</v>
      </c>
    </row>
    <row r="26" spans="1:13" x14ac:dyDescent="0.3">
      <c r="A26">
        <v>173</v>
      </c>
      <c r="B26" t="s">
        <v>173</v>
      </c>
      <c r="C26" t="s">
        <v>177</v>
      </c>
      <c r="D26" t="s">
        <v>27</v>
      </c>
      <c r="E26">
        <v>1188</v>
      </c>
      <c r="F26">
        <v>43400</v>
      </c>
      <c r="G26" s="15" t="str">
        <f>IFERROR(VLOOKUP(E26,Employee!$A$2:$J$24,10,0),0)</f>
        <v>Firrelli Julie</v>
      </c>
      <c r="H26" s="15" t="str">
        <f>VLOOKUP(E26,Employee!$A$2:$J$24,9,0)</f>
        <v>Boston</v>
      </c>
      <c r="I26" s="15" t="str">
        <f>VLOOKUP(E26,Employee!$A$1:$K$24,11,0)</f>
        <v>Bow Anthony</v>
      </c>
      <c r="J26" s="15">
        <f>VLOOKUP(A26,Payments!$G$2:$H$100,2,0)</f>
        <v>32198.690000000002</v>
      </c>
      <c r="K26" s="15">
        <f>IFERROR(VLOOKUP(A26,Orders!$M$2:$O$100,2,0),0)</f>
        <v>0</v>
      </c>
      <c r="L26" s="15">
        <f>IFERROR(VLOOKUP(A26,Orders!$M$1:$O$100,3,0),0)</f>
        <v>0</v>
      </c>
      <c r="M26" s="15">
        <f t="shared" si="0"/>
        <v>0</v>
      </c>
    </row>
    <row r="27" spans="1:13" x14ac:dyDescent="0.3">
      <c r="A27">
        <v>175</v>
      </c>
      <c r="B27" t="s">
        <v>179</v>
      </c>
      <c r="C27" t="s">
        <v>181</v>
      </c>
      <c r="D27" t="s">
        <v>27</v>
      </c>
      <c r="E27">
        <v>1323</v>
      </c>
      <c r="F27">
        <v>84300</v>
      </c>
      <c r="G27" s="15" t="str">
        <f>IFERROR(VLOOKUP(E27,Employee!$A$2:$J$24,10,0),0)</f>
        <v>Vanauf George</v>
      </c>
      <c r="H27" s="15" t="str">
        <f>VLOOKUP(E27,Employee!$A$2:$J$24,9,0)</f>
        <v>NYC</v>
      </c>
      <c r="I27" s="15" t="str">
        <f>VLOOKUP(E27,Employee!$A$1:$K$24,11,0)</f>
        <v>Bow Anthony</v>
      </c>
      <c r="J27" s="15">
        <f>VLOOKUP(A27,Payments!$G$2:$H$100,2,0)</f>
        <v>95424.63</v>
      </c>
      <c r="K27" s="15">
        <f>IFERROR(VLOOKUP(A27,Orders!$M$2:$O$100,2,0),0)</f>
        <v>24879.08</v>
      </c>
      <c r="L27" s="15">
        <f>IFERROR(VLOOKUP(A27,Orders!$M$1:$O$100,3,0),0)</f>
        <v>263</v>
      </c>
      <c r="M27" s="15">
        <f t="shared" si="0"/>
        <v>94.597262357414451</v>
      </c>
    </row>
    <row r="28" spans="1:13" x14ac:dyDescent="0.3">
      <c r="A28">
        <v>177</v>
      </c>
      <c r="B28" t="s">
        <v>182</v>
      </c>
      <c r="C28" t="s">
        <v>187</v>
      </c>
      <c r="D28" t="s">
        <v>190</v>
      </c>
      <c r="E28">
        <v>1621</v>
      </c>
      <c r="F28">
        <v>81200</v>
      </c>
      <c r="G28" s="15" t="str">
        <f>IFERROR(VLOOKUP(E28,Employee!$A$2:$J$24,10,0),0)</f>
        <v>Nishi Mami</v>
      </c>
      <c r="H28" s="15" t="str">
        <f>VLOOKUP(E28,Employee!$A$2:$J$24,9,0)</f>
        <v>Tokyo</v>
      </c>
      <c r="I28" s="15" t="str">
        <f>VLOOKUP(E28,Employee!$A$1:$K$24,11,0)</f>
        <v>Patterson Mary</v>
      </c>
      <c r="J28" s="15">
        <f>VLOOKUP(A28,Payments!$G$2:$H$100,2,0)</f>
        <v>62361.219999999994</v>
      </c>
      <c r="K28" s="15">
        <f>IFERROR(VLOOKUP(A28,Orders!$M$2:$O$100,2,0),0)</f>
        <v>0</v>
      </c>
      <c r="L28" s="15">
        <f>IFERROR(VLOOKUP(A28,Orders!$M$1:$O$100,3,0),0)</f>
        <v>0</v>
      </c>
      <c r="M28" s="15">
        <f t="shared" si="0"/>
        <v>0</v>
      </c>
    </row>
    <row r="29" spans="1:13" x14ac:dyDescent="0.3">
      <c r="A29">
        <v>181</v>
      </c>
      <c r="B29" t="s">
        <v>191</v>
      </c>
      <c r="C29" t="s">
        <v>79</v>
      </c>
      <c r="D29" t="s">
        <v>27</v>
      </c>
      <c r="E29">
        <v>1286</v>
      </c>
      <c r="F29">
        <v>76400</v>
      </c>
      <c r="G29" s="15" t="str">
        <f>IFERROR(VLOOKUP(E29,Employee!$A$2:$J$24,10,0),0)</f>
        <v>Tseng Foon Yue</v>
      </c>
      <c r="H29" s="15" t="str">
        <f>VLOOKUP(E29,Employee!$A$2:$J$24,9,0)</f>
        <v>NYC</v>
      </c>
      <c r="I29" s="15" t="str">
        <f>VLOOKUP(E29,Employee!$A$1:$K$24,11,0)</f>
        <v>Bow Anthony</v>
      </c>
      <c r="J29" s="15">
        <f>VLOOKUP(A29,Payments!$G$2:$H$100,2,0)</f>
        <v>72497.64</v>
      </c>
      <c r="K29" s="15">
        <f>IFERROR(VLOOKUP(A29,Orders!$M$2:$O$100,2,0),0)</f>
        <v>5494.78</v>
      </c>
      <c r="L29" s="15">
        <f>IFERROR(VLOOKUP(A29,Orders!$M$1:$O$100,3,0),0)</f>
        <v>80</v>
      </c>
      <c r="M29" s="15">
        <f t="shared" si="0"/>
        <v>68.684749999999994</v>
      </c>
    </row>
    <row r="30" spans="1:13" x14ac:dyDescent="0.3">
      <c r="A30">
        <v>186</v>
      </c>
      <c r="B30" t="s">
        <v>195</v>
      </c>
      <c r="C30" t="s">
        <v>200</v>
      </c>
      <c r="D30" t="s">
        <v>201</v>
      </c>
      <c r="E30">
        <v>1501</v>
      </c>
      <c r="F30">
        <v>96500</v>
      </c>
      <c r="G30" s="15" t="str">
        <f>IFERROR(VLOOKUP(E30,Employee!$A$2:$J$24,10,0),0)</f>
        <v>Bott Larry</v>
      </c>
      <c r="H30" s="15" t="str">
        <f>VLOOKUP(E30,Employee!$A$2:$J$24,9,0)</f>
        <v>London</v>
      </c>
      <c r="I30" s="15" t="str">
        <f>VLOOKUP(E30,Employee!$A$1:$K$24,11,0)</f>
        <v>Bondur Gerard</v>
      </c>
      <c r="J30" s="15">
        <f>VLOOKUP(A30,Payments!$G$2:$H$100,2,0)</f>
        <v>95546.46</v>
      </c>
      <c r="K30" s="15">
        <f>IFERROR(VLOOKUP(A30,Orders!$M$2:$O$100,2,0),0)</f>
        <v>37602.480000000003</v>
      </c>
      <c r="L30" s="15">
        <f>IFERROR(VLOOKUP(A30,Orders!$M$1:$O$100,3,0),0)</f>
        <v>454</v>
      </c>
      <c r="M30" s="15">
        <f t="shared" si="0"/>
        <v>82.824845814977976</v>
      </c>
    </row>
    <row r="31" spans="1:13" x14ac:dyDescent="0.3">
      <c r="A31">
        <v>187</v>
      </c>
      <c r="B31" t="s">
        <v>202</v>
      </c>
      <c r="C31" t="s">
        <v>207</v>
      </c>
      <c r="D31" t="s">
        <v>209</v>
      </c>
      <c r="E31">
        <v>1501</v>
      </c>
      <c r="F31">
        <v>136800</v>
      </c>
      <c r="G31" s="15" t="str">
        <f>IFERROR(VLOOKUP(E31,Employee!$A$2:$J$24,10,0),0)</f>
        <v>Bott Larry</v>
      </c>
      <c r="H31" s="15" t="str">
        <f>VLOOKUP(E31,Employee!$A$2:$J$24,9,0)</f>
        <v>London</v>
      </c>
      <c r="I31" s="15" t="str">
        <f>VLOOKUP(E31,Employee!$A$1:$K$24,11,0)</f>
        <v>Bondur Gerard</v>
      </c>
      <c r="J31" s="15">
        <f>VLOOKUP(A31,Payments!$G$2:$H$100,2,0)</f>
        <v>148410.09</v>
      </c>
      <c r="K31" s="15">
        <f>IFERROR(VLOOKUP(A31,Orders!$M$2:$O$100,2,0),0)</f>
        <v>48425.69</v>
      </c>
      <c r="L31" s="15">
        <f>IFERROR(VLOOKUP(A31,Orders!$M$1:$O$100,3,0),0)</f>
        <v>570</v>
      </c>
      <c r="M31" s="15">
        <f t="shared" si="0"/>
        <v>84.95735087719298</v>
      </c>
    </row>
    <row r="32" spans="1:13" x14ac:dyDescent="0.3">
      <c r="A32">
        <v>189</v>
      </c>
      <c r="B32" t="s">
        <v>210</v>
      </c>
      <c r="C32" t="s">
        <v>216</v>
      </c>
      <c r="D32" t="s">
        <v>217</v>
      </c>
      <c r="E32">
        <v>1504</v>
      </c>
      <c r="F32">
        <v>69400</v>
      </c>
      <c r="G32" s="15" t="str">
        <f>IFERROR(VLOOKUP(E32,Employee!$A$2:$J$24,10,0),0)</f>
        <v>Jones Barry</v>
      </c>
      <c r="H32" s="15" t="str">
        <f>VLOOKUP(E32,Employee!$A$2:$J$24,9,0)</f>
        <v>London</v>
      </c>
      <c r="I32" s="15" t="str">
        <f>VLOOKUP(E32,Employee!$A$1:$K$24,11,0)</f>
        <v>Bondur Gerard</v>
      </c>
      <c r="J32" s="15">
        <f>VLOOKUP(A32,Payments!$G$2:$H$100,2,0)</f>
        <v>49898.270000000004</v>
      </c>
      <c r="K32" s="15">
        <f>IFERROR(VLOOKUP(A32,Orders!$M$2:$O$100,2,0),0)</f>
        <v>0</v>
      </c>
      <c r="L32" s="15">
        <f>IFERROR(VLOOKUP(A32,Orders!$M$1:$O$100,3,0),0)</f>
        <v>0</v>
      </c>
      <c r="M32" s="15">
        <f t="shared" si="0"/>
        <v>0</v>
      </c>
    </row>
    <row r="33" spans="1:13" x14ac:dyDescent="0.3">
      <c r="A33">
        <v>198</v>
      </c>
      <c r="B33" t="s">
        <v>218</v>
      </c>
      <c r="C33" t="s">
        <v>222</v>
      </c>
      <c r="D33" t="s">
        <v>27</v>
      </c>
      <c r="E33">
        <v>1216</v>
      </c>
      <c r="F33">
        <v>23000</v>
      </c>
      <c r="G33" s="15" t="str">
        <f>IFERROR(VLOOKUP(E33,Employee!$A$2:$J$24,10,0),0)</f>
        <v>Patterson Steve</v>
      </c>
      <c r="H33" s="15" t="str">
        <f>VLOOKUP(E33,Employee!$A$2:$J$24,9,0)</f>
        <v>Boston</v>
      </c>
      <c r="I33" s="15" t="str">
        <f>VLOOKUP(E33,Employee!$A$1:$K$24,11,0)</f>
        <v>Bow Anthony</v>
      </c>
      <c r="J33" s="15">
        <f>VLOOKUP(A33,Payments!$G$2:$H$100,2,0)</f>
        <v>21554.260000000002</v>
      </c>
      <c r="K33" s="15">
        <f>IFERROR(VLOOKUP(A33,Orders!$M$2:$O$100,2,0),0)</f>
        <v>6036.9599999999991</v>
      </c>
      <c r="L33" s="15">
        <f>IFERROR(VLOOKUP(A33,Orders!$M$1:$O$100,3,0),0)</f>
        <v>73</v>
      </c>
      <c r="M33" s="15">
        <f t="shared" si="0"/>
        <v>82.698082191780813</v>
      </c>
    </row>
    <row r="34" spans="1:13" x14ac:dyDescent="0.3">
      <c r="A34">
        <v>201</v>
      </c>
      <c r="B34" t="s">
        <v>223</v>
      </c>
      <c r="C34" t="s">
        <v>228</v>
      </c>
      <c r="D34" t="s">
        <v>209</v>
      </c>
      <c r="E34">
        <v>1501</v>
      </c>
      <c r="F34">
        <v>92700</v>
      </c>
      <c r="G34" s="15" t="str">
        <f>IFERROR(VLOOKUP(E34,Employee!$A$2:$J$24,10,0),0)</f>
        <v>Bott Larry</v>
      </c>
      <c r="H34" s="15" t="str">
        <f>VLOOKUP(E34,Employee!$A$2:$J$24,9,0)</f>
        <v>London</v>
      </c>
      <c r="I34" s="15" t="str">
        <f>VLOOKUP(E34,Employee!$A$1:$K$24,11,0)</f>
        <v>Bondur Gerard</v>
      </c>
      <c r="J34" s="15">
        <f>VLOOKUP(A34,Payments!$G$2:$H$100,2,0)</f>
        <v>61167.180000000008</v>
      </c>
      <c r="K34" s="15">
        <f>IFERROR(VLOOKUP(A34,Orders!$M$2:$O$100,2,0),0)</f>
        <v>0</v>
      </c>
      <c r="L34" s="15">
        <f>IFERROR(VLOOKUP(A34,Orders!$M$1:$O$100,3,0),0)</f>
        <v>0</v>
      </c>
      <c r="M34" s="15">
        <f t="shared" si="0"/>
        <v>0</v>
      </c>
    </row>
    <row r="35" spans="1:13" x14ac:dyDescent="0.3">
      <c r="A35">
        <v>202</v>
      </c>
      <c r="B35" t="s">
        <v>230</v>
      </c>
      <c r="C35" t="s">
        <v>235</v>
      </c>
      <c r="D35" t="s">
        <v>238</v>
      </c>
      <c r="E35">
        <v>1323</v>
      </c>
      <c r="F35">
        <v>90300</v>
      </c>
      <c r="G35" s="15" t="str">
        <f>IFERROR(VLOOKUP(E35,Employee!$A$2:$J$24,10,0),0)</f>
        <v>Vanauf George</v>
      </c>
      <c r="H35" s="15" t="str">
        <f>VLOOKUP(E35,Employee!$A$2:$J$24,9,0)</f>
        <v>NYC</v>
      </c>
      <c r="I35" s="15" t="str">
        <f>VLOOKUP(E35,Employee!$A$1:$K$24,11,0)</f>
        <v>Bow Anthony</v>
      </c>
      <c r="J35" s="15">
        <f>VLOOKUP(A35,Payments!$G$2:$H$100,2,0)</f>
        <v>70122.19</v>
      </c>
      <c r="K35" s="15">
        <f>IFERROR(VLOOKUP(A35,Orders!$M$2:$O$100,2,0),0)</f>
        <v>0</v>
      </c>
      <c r="L35" s="15">
        <f>IFERROR(VLOOKUP(A35,Orders!$M$1:$O$100,3,0),0)</f>
        <v>0</v>
      </c>
      <c r="M35" s="15">
        <f t="shared" si="0"/>
        <v>0</v>
      </c>
    </row>
    <row r="36" spans="1:13" x14ac:dyDescent="0.3">
      <c r="A36">
        <v>204</v>
      </c>
      <c r="B36" t="s">
        <v>239</v>
      </c>
      <c r="C36" t="s">
        <v>222</v>
      </c>
      <c r="D36" t="s">
        <v>27</v>
      </c>
      <c r="E36">
        <v>1188</v>
      </c>
      <c r="F36">
        <v>68700</v>
      </c>
      <c r="G36" s="15" t="str">
        <f>IFERROR(VLOOKUP(E36,Employee!$A$2:$J$24,10,0),0)</f>
        <v>Firrelli Julie</v>
      </c>
      <c r="H36" s="15" t="str">
        <f>VLOOKUP(E36,Employee!$A$2:$J$24,9,0)</f>
        <v>Boston</v>
      </c>
      <c r="I36" s="15" t="str">
        <f>VLOOKUP(E36,Employee!$A$1:$K$24,11,0)</f>
        <v>Bow Anthony</v>
      </c>
      <c r="J36" s="15">
        <f>VLOOKUP(A36,Payments!$G$2:$H$100,2,0)</f>
        <v>55577.26</v>
      </c>
      <c r="K36" s="15">
        <f>IFERROR(VLOOKUP(A36,Orders!$M$2:$O$100,2,0),0)</f>
        <v>0</v>
      </c>
      <c r="L36" s="15">
        <f>IFERROR(VLOOKUP(A36,Orders!$M$1:$O$100,3,0),0)</f>
        <v>0</v>
      </c>
      <c r="M36" s="15">
        <f t="shared" si="0"/>
        <v>0</v>
      </c>
    </row>
    <row r="37" spans="1:13" x14ac:dyDescent="0.3">
      <c r="A37">
        <v>205</v>
      </c>
      <c r="B37" t="s">
        <v>243</v>
      </c>
      <c r="C37" t="s">
        <v>245</v>
      </c>
      <c r="D37" t="s">
        <v>27</v>
      </c>
      <c r="E37">
        <v>1166</v>
      </c>
      <c r="F37">
        <v>90700</v>
      </c>
      <c r="G37" s="15" t="str">
        <f>IFERROR(VLOOKUP(E37,Employee!$A$2:$J$24,10,0),0)</f>
        <v>Thompson Leslie</v>
      </c>
      <c r="H37" s="15" t="str">
        <f>VLOOKUP(E37,Employee!$A$2:$J$24,9,0)</f>
        <v>San Francisco</v>
      </c>
      <c r="I37" s="15" t="str">
        <f>VLOOKUP(E37,Employee!$A$1:$K$24,11,0)</f>
        <v>Bow Anthony</v>
      </c>
      <c r="J37" s="15">
        <f>VLOOKUP(A37,Payments!$G$2:$H$100,2,0)</f>
        <v>93803.299999999988</v>
      </c>
      <c r="K37" s="15">
        <f>IFERROR(VLOOKUP(A37,Orders!$M$2:$O$100,2,0),0)</f>
        <v>54222.7</v>
      </c>
      <c r="L37" s="15">
        <f>IFERROR(VLOOKUP(A37,Orders!$M$1:$O$100,3,0),0)</f>
        <v>591</v>
      </c>
      <c r="M37" s="15">
        <f t="shared" si="0"/>
        <v>91.747377326565143</v>
      </c>
    </row>
    <row r="38" spans="1:13" x14ac:dyDescent="0.3">
      <c r="A38">
        <v>206</v>
      </c>
      <c r="B38" t="s">
        <v>246</v>
      </c>
      <c r="C38" t="s">
        <v>115</v>
      </c>
      <c r="D38" t="s">
        <v>115</v>
      </c>
      <c r="E38" t="s">
        <v>18</v>
      </c>
      <c r="F38">
        <v>0</v>
      </c>
      <c r="G38" s="15">
        <f>IFERROR(VLOOKUP(E38,Employee!$A$2:$J$24,10,0),0)</f>
        <v>0</v>
      </c>
      <c r="H38" s="15" t="e">
        <f>VLOOKUP(E38,Employee!$A$2:$J$24,9,0)</f>
        <v>#N/A</v>
      </c>
      <c r="I38" s="15" t="e">
        <f>VLOOKUP(E38,Employee!$A$1:$K$24,11,0)</f>
        <v>#N/A</v>
      </c>
      <c r="J38" s="15" t="e">
        <f>VLOOKUP(A38,Payments!$G$2:$H$100,2,0)</f>
        <v>#N/A</v>
      </c>
      <c r="K38" s="15">
        <f>IFERROR(VLOOKUP(A38,Orders!$M$2:$O$100,2,0),0)</f>
        <v>0</v>
      </c>
      <c r="L38" s="15">
        <f>IFERROR(VLOOKUP(A38,Orders!$M$1:$O$100,3,0),0)</f>
        <v>0</v>
      </c>
      <c r="M38" s="15">
        <f t="shared" si="0"/>
        <v>0</v>
      </c>
    </row>
    <row r="39" spans="1:13" x14ac:dyDescent="0.3">
      <c r="A39">
        <v>209</v>
      </c>
      <c r="B39" t="s">
        <v>252</v>
      </c>
      <c r="C39" t="s">
        <v>257</v>
      </c>
      <c r="D39" t="s">
        <v>20</v>
      </c>
      <c r="E39">
        <v>1370</v>
      </c>
      <c r="F39">
        <v>53800</v>
      </c>
      <c r="G39" s="15" t="str">
        <f>IFERROR(VLOOKUP(E39,Employee!$A$2:$J$24,10,0),0)</f>
        <v>Hernandez Gerard</v>
      </c>
      <c r="H39" s="15" t="str">
        <f>VLOOKUP(E39,Employee!$A$2:$J$24,9,0)</f>
        <v>Paris</v>
      </c>
      <c r="I39" s="15" t="str">
        <f>VLOOKUP(E39,Employee!$A$1:$K$24,11,0)</f>
        <v>Bondur Gerard</v>
      </c>
      <c r="J39" s="15">
        <f>VLOOKUP(A39,Payments!$G$2:$H$100,2,0)</f>
        <v>75859.320000000007</v>
      </c>
      <c r="K39" s="15">
        <f>IFERROR(VLOOKUP(A39,Orders!$M$2:$O$100,2,0),0)</f>
        <v>0</v>
      </c>
      <c r="L39" s="15">
        <f>IFERROR(VLOOKUP(A39,Orders!$M$1:$O$100,3,0),0)</f>
        <v>0</v>
      </c>
      <c r="M39" s="15">
        <f t="shared" si="0"/>
        <v>0</v>
      </c>
    </row>
    <row r="40" spans="1:13" x14ac:dyDescent="0.3">
      <c r="A40">
        <v>211</v>
      </c>
      <c r="B40" t="s">
        <v>258</v>
      </c>
      <c r="C40" t="s">
        <v>264</v>
      </c>
      <c r="D40" t="s">
        <v>265</v>
      </c>
      <c r="E40">
        <v>1621</v>
      </c>
      <c r="F40">
        <v>58600</v>
      </c>
      <c r="G40" s="15" t="str">
        <f>IFERROR(VLOOKUP(E40,Employee!$A$2:$J$24,10,0),0)</f>
        <v>Nishi Mami</v>
      </c>
      <c r="H40" s="15" t="str">
        <f>VLOOKUP(E40,Employee!$A$2:$J$24,9,0)</f>
        <v>Tokyo</v>
      </c>
      <c r="I40" s="15" t="str">
        <f>VLOOKUP(E40,Employee!$A$1:$K$24,11,0)</f>
        <v>Patterson Mary</v>
      </c>
      <c r="J40" s="15">
        <f>VLOOKUP(A40,Payments!$G$2:$H$100,2,0)</f>
        <v>45480.79</v>
      </c>
      <c r="K40" s="15">
        <f>IFERROR(VLOOKUP(A40,Orders!$M$2:$O$100,2,0),0)</f>
        <v>45480.789999999994</v>
      </c>
      <c r="L40" s="15">
        <f>IFERROR(VLOOKUP(A40,Orders!$M$1:$O$100,3,0),0)</f>
        <v>596</v>
      </c>
      <c r="M40" s="15">
        <f t="shared" si="0"/>
        <v>76.310050335570466</v>
      </c>
    </row>
    <row r="41" spans="1:13" x14ac:dyDescent="0.3">
      <c r="A41">
        <v>216</v>
      </c>
      <c r="B41" t="s">
        <v>266</v>
      </c>
      <c r="C41" t="s">
        <v>271</v>
      </c>
      <c r="D41" t="s">
        <v>87</v>
      </c>
      <c r="E41">
        <v>1702</v>
      </c>
      <c r="F41">
        <v>60300</v>
      </c>
      <c r="G41" s="15" t="str">
        <f>IFERROR(VLOOKUP(E41,Employee!$A$2:$J$24,10,0),0)</f>
        <v>Gerard Martin</v>
      </c>
      <c r="H41" s="15" t="str">
        <f>VLOOKUP(E41,Employee!$A$2:$J$24,9,0)</f>
        <v>Paris</v>
      </c>
      <c r="I41" s="15" t="str">
        <f>VLOOKUP(E41,Employee!$A$1:$K$24,11,0)</f>
        <v>Bondur Gerard</v>
      </c>
      <c r="J41" s="15">
        <f>VLOOKUP(A41,Payments!$G$2:$H$100,2,0)</f>
        <v>68520.47</v>
      </c>
      <c r="K41" s="15">
        <f>IFERROR(VLOOKUP(A41,Orders!$M$2:$O$100,2,0),0)</f>
        <v>43575.259999999995</v>
      </c>
      <c r="L41" s="15">
        <f>IFERROR(VLOOKUP(A41,Orders!$M$1:$O$100,3,0),0)</f>
        <v>539</v>
      </c>
      <c r="M41" s="15">
        <f t="shared" si="0"/>
        <v>80.844638218923919</v>
      </c>
    </row>
    <row r="42" spans="1:13" x14ac:dyDescent="0.3">
      <c r="A42">
        <v>219</v>
      </c>
      <c r="B42" t="s">
        <v>272</v>
      </c>
      <c r="C42" t="s">
        <v>275</v>
      </c>
      <c r="D42" t="s">
        <v>27</v>
      </c>
      <c r="E42">
        <v>1166</v>
      </c>
      <c r="F42">
        <v>11000</v>
      </c>
      <c r="G42" s="15" t="str">
        <f>IFERROR(VLOOKUP(E42,Employee!$A$2:$J$24,10,0),0)</f>
        <v>Thompson Leslie</v>
      </c>
      <c r="H42" s="15" t="str">
        <f>VLOOKUP(E42,Employee!$A$2:$J$24,9,0)</f>
        <v>San Francisco</v>
      </c>
      <c r="I42" s="15" t="str">
        <f>VLOOKUP(E42,Employee!$A$1:$K$24,11,0)</f>
        <v>Bow Anthony</v>
      </c>
      <c r="J42" s="15">
        <f>VLOOKUP(A42,Payments!$G$2:$H$100,2,0)</f>
        <v>7918.6</v>
      </c>
      <c r="K42" s="15">
        <f>IFERROR(VLOOKUP(A42,Orders!$M$2:$O$100,2,0),0)</f>
        <v>4465.8500000000004</v>
      </c>
      <c r="L42" s="15">
        <f>IFERROR(VLOOKUP(A42,Orders!$M$1:$O$100,3,0),0)</f>
        <v>67</v>
      </c>
      <c r="M42" s="15">
        <f t="shared" si="0"/>
        <v>66.654477611940308</v>
      </c>
    </row>
    <row r="43" spans="1:13" x14ac:dyDescent="0.3">
      <c r="A43">
        <v>223</v>
      </c>
      <c r="B43" t="s">
        <v>276</v>
      </c>
      <c r="C43" t="s">
        <v>281</v>
      </c>
      <c r="D43" t="s">
        <v>69</v>
      </c>
      <c r="E43" t="s">
        <v>18</v>
      </c>
      <c r="F43">
        <v>0</v>
      </c>
      <c r="G43" s="15">
        <f>IFERROR(VLOOKUP(E43,Employee!$A$2:$J$24,10,0),0)</f>
        <v>0</v>
      </c>
      <c r="H43" s="15" t="e">
        <f>VLOOKUP(E43,Employee!$A$2:$J$24,9,0)</f>
        <v>#N/A</v>
      </c>
      <c r="I43" s="15" t="e">
        <f>VLOOKUP(E43,Employee!$A$1:$K$24,11,0)</f>
        <v>#N/A</v>
      </c>
      <c r="J43" s="15" t="e">
        <f>VLOOKUP(A43,Payments!$G$2:$H$100,2,0)</f>
        <v>#N/A</v>
      </c>
      <c r="K43" s="15">
        <f>IFERROR(VLOOKUP(A43,Orders!$M$2:$O$100,2,0),0)</f>
        <v>0</v>
      </c>
      <c r="L43" s="15">
        <f>IFERROR(VLOOKUP(A43,Orders!$M$1:$O$100,3,0),0)</f>
        <v>0</v>
      </c>
      <c r="M43" s="15">
        <f t="shared" si="0"/>
        <v>0</v>
      </c>
    </row>
    <row r="44" spans="1:13" x14ac:dyDescent="0.3">
      <c r="A44">
        <v>227</v>
      </c>
      <c r="B44" t="s">
        <v>282</v>
      </c>
      <c r="C44" t="s">
        <v>287</v>
      </c>
      <c r="D44" t="s">
        <v>102</v>
      </c>
      <c r="E44">
        <v>1401</v>
      </c>
      <c r="F44">
        <v>120800</v>
      </c>
      <c r="G44" s="15" t="str">
        <f>IFERROR(VLOOKUP(E44,Employee!$A$2:$J$24,10,0),0)</f>
        <v>Castillo Pamela</v>
      </c>
      <c r="H44" s="15" t="str">
        <f>VLOOKUP(E44,Employee!$A$2:$J$24,9,0)</f>
        <v>Paris</v>
      </c>
      <c r="I44" s="15" t="str">
        <f>VLOOKUP(E44,Employee!$A$1:$K$24,11,0)</f>
        <v>Bondur Gerard</v>
      </c>
      <c r="J44" s="15">
        <f>VLOOKUP(A44,Payments!$G$2:$H$100,2,0)</f>
        <v>89909.799999999988</v>
      </c>
      <c r="K44" s="15">
        <f>IFERROR(VLOOKUP(A44,Orders!$M$2:$O$100,2,0),0)</f>
        <v>36164.46</v>
      </c>
      <c r="L44" s="15">
        <f>IFERROR(VLOOKUP(A44,Orders!$M$1:$O$100,3,0),0)</f>
        <v>358</v>
      </c>
      <c r="M44" s="15">
        <f t="shared" si="0"/>
        <v>101.01804469273743</v>
      </c>
    </row>
    <row r="45" spans="1:13" x14ac:dyDescent="0.3">
      <c r="A45">
        <v>233</v>
      </c>
      <c r="B45" t="s">
        <v>288</v>
      </c>
      <c r="C45" t="s">
        <v>293</v>
      </c>
      <c r="D45" t="s">
        <v>238</v>
      </c>
      <c r="E45">
        <v>1286</v>
      </c>
      <c r="F45">
        <v>48700</v>
      </c>
      <c r="G45" s="15" t="str">
        <f>IFERROR(VLOOKUP(E45,Employee!$A$2:$J$24,10,0),0)</f>
        <v>Tseng Foon Yue</v>
      </c>
      <c r="H45" s="15" t="str">
        <f>VLOOKUP(E45,Employee!$A$2:$J$24,9,0)</f>
        <v>NYC</v>
      </c>
      <c r="I45" s="15" t="str">
        <f>VLOOKUP(E45,Employee!$A$1:$K$24,11,0)</f>
        <v>Bow Anthony</v>
      </c>
      <c r="J45" s="15">
        <f>VLOOKUP(A45,Payments!$G$2:$H$100,2,0)</f>
        <v>68977.67</v>
      </c>
      <c r="K45" s="15">
        <f>IFERROR(VLOOKUP(A45,Orders!$M$2:$O$100,2,0),0)</f>
        <v>16909.84</v>
      </c>
      <c r="L45" s="15">
        <f>IFERROR(VLOOKUP(A45,Orders!$M$1:$O$100,3,0),0)</f>
        <v>145</v>
      </c>
      <c r="M45" s="15">
        <f t="shared" si="0"/>
        <v>116.61958620689656</v>
      </c>
    </row>
    <row r="46" spans="1:13" x14ac:dyDescent="0.3">
      <c r="A46">
        <v>237</v>
      </c>
      <c r="B46" t="s">
        <v>296</v>
      </c>
      <c r="C46" t="s">
        <v>86</v>
      </c>
      <c r="D46" t="s">
        <v>87</v>
      </c>
      <c r="E46" t="s">
        <v>18</v>
      </c>
      <c r="F46">
        <v>0</v>
      </c>
      <c r="G46" s="15">
        <f>IFERROR(VLOOKUP(E46,Employee!$A$2:$J$24,10,0),0)</f>
        <v>0</v>
      </c>
      <c r="H46" s="15" t="e">
        <f>VLOOKUP(E46,Employee!$A$2:$J$24,9,0)</f>
        <v>#N/A</v>
      </c>
      <c r="I46" s="15" t="e">
        <f>VLOOKUP(E46,Employee!$A$1:$K$24,11,0)</f>
        <v>#N/A</v>
      </c>
      <c r="J46" s="15" t="e">
        <f>VLOOKUP(A46,Payments!$G$2:$H$100,2,0)</f>
        <v>#N/A</v>
      </c>
      <c r="K46" s="15">
        <f>IFERROR(VLOOKUP(A46,Orders!$M$2:$O$100,2,0),0)</f>
        <v>0</v>
      </c>
      <c r="L46" s="15">
        <f>IFERROR(VLOOKUP(A46,Orders!$M$1:$O$100,3,0),0)</f>
        <v>0</v>
      </c>
      <c r="M46" s="15">
        <f t="shared" si="0"/>
        <v>0</v>
      </c>
    </row>
    <row r="47" spans="1:13" x14ac:dyDescent="0.3">
      <c r="A47">
        <v>239</v>
      </c>
      <c r="B47" t="s">
        <v>301</v>
      </c>
      <c r="C47" t="s">
        <v>305</v>
      </c>
      <c r="D47" t="s">
        <v>27</v>
      </c>
      <c r="E47">
        <v>1166</v>
      </c>
      <c r="F47">
        <v>105000</v>
      </c>
      <c r="G47" s="15" t="str">
        <f>IFERROR(VLOOKUP(E47,Employee!$A$2:$J$24,10,0),0)</f>
        <v>Thompson Leslie</v>
      </c>
      <c r="H47" s="15" t="str">
        <f>VLOOKUP(E47,Employee!$A$2:$J$24,9,0)</f>
        <v>San Francisco</v>
      </c>
      <c r="I47" s="15" t="str">
        <f>VLOOKUP(E47,Employee!$A$1:$K$24,11,0)</f>
        <v>Bow Anthony</v>
      </c>
      <c r="J47" s="15">
        <f>VLOOKUP(A47,Payments!$G$2:$H$100,2,0)</f>
        <v>80375.240000000005</v>
      </c>
      <c r="K47" s="15">
        <f>IFERROR(VLOOKUP(A47,Orders!$M$2:$O$100,2,0),0)</f>
        <v>0</v>
      </c>
      <c r="L47" s="15">
        <f>IFERROR(VLOOKUP(A47,Orders!$M$1:$O$100,3,0),0)</f>
        <v>0</v>
      </c>
      <c r="M47" s="15">
        <f t="shared" si="0"/>
        <v>0</v>
      </c>
    </row>
    <row r="48" spans="1:13" x14ac:dyDescent="0.3">
      <c r="A48">
        <v>240</v>
      </c>
      <c r="B48" t="s">
        <v>306</v>
      </c>
      <c r="C48" t="s">
        <v>312</v>
      </c>
      <c r="D48" t="s">
        <v>209</v>
      </c>
      <c r="E48">
        <v>1501</v>
      </c>
      <c r="F48">
        <v>93900</v>
      </c>
      <c r="G48" s="15" t="str">
        <f>IFERROR(VLOOKUP(E48,Employee!$A$2:$J$24,10,0),0)</f>
        <v>Bott Larry</v>
      </c>
      <c r="H48" s="15" t="str">
        <f>VLOOKUP(E48,Employee!$A$2:$J$24,9,0)</f>
        <v>London</v>
      </c>
      <c r="I48" s="15" t="str">
        <f>VLOOKUP(E48,Employee!$A$1:$K$24,11,0)</f>
        <v>Bondur Gerard</v>
      </c>
      <c r="J48" s="15">
        <f>VLOOKUP(A48,Payments!$G$2:$H$100,2,0)</f>
        <v>71783.75</v>
      </c>
      <c r="K48" s="15">
        <f>IFERROR(VLOOKUP(A48,Orders!$M$2:$O$100,2,0),0)</f>
        <v>0</v>
      </c>
      <c r="L48" s="15">
        <f>IFERROR(VLOOKUP(A48,Orders!$M$1:$O$100,3,0),0)</f>
        <v>0</v>
      </c>
      <c r="M48" s="15">
        <f t="shared" si="0"/>
        <v>0</v>
      </c>
    </row>
    <row r="49" spans="1:13" x14ac:dyDescent="0.3">
      <c r="A49">
        <v>242</v>
      </c>
      <c r="B49" t="s">
        <v>315</v>
      </c>
      <c r="C49" t="s">
        <v>320</v>
      </c>
      <c r="D49" t="s">
        <v>20</v>
      </c>
      <c r="E49">
        <v>1370</v>
      </c>
      <c r="F49">
        <v>61100</v>
      </c>
      <c r="G49" s="15" t="str">
        <f>IFERROR(VLOOKUP(E49,Employee!$A$2:$J$24,10,0),0)</f>
        <v>Hernandez Gerard</v>
      </c>
      <c r="H49" s="15" t="str">
        <f>VLOOKUP(E49,Employee!$A$2:$J$24,9,0)</f>
        <v>Paris</v>
      </c>
      <c r="I49" s="15" t="str">
        <f>VLOOKUP(E49,Employee!$A$1:$K$24,11,0)</f>
        <v>Bondur Gerard</v>
      </c>
      <c r="J49" s="15">
        <f>VLOOKUP(A49,Payments!$G$2:$H$100,2,0)</f>
        <v>60483.360000000001</v>
      </c>
      <c r="K49" s="15">
        <f>IFERROR(VLOOKUP(A49,Orders!$M$2:$O$100,2,0),0)</f>
        <v>48051.040000000008</v>
      </c>
      <c r="L49" s="15">
        <f>IFERROR(VLOOKUP(A49,Orders!$M$1:$O$100,3,0),0)</f>
        <v>515</v>
      </c>
      <c r="M49" s="15">
        <f t="shared" si="0"/>
        <v>93.302990291262148</v>
      </c>
    </row>
    <row r="50" spans="1:13" x14ac:dyDescent="0.3">
      <c r="A50">
        <v>247</v>
      </c>
      <c r="B50" t="s">
        <v>321</v>
      </c>
      <c r="C50" t="s">
        <v>68</v>
      </c>
      <c r="D50" t="s">
        <v>69</v>
      </c>
      <c r="E50" t="s">
        <v>18</v>
      </c>
      <c r="F50">
        <v>0</v>
      </c>
      <c r="G50" s="15">
        <f>IFERROR(VLOOKUP(E50,Employee!$A$2:$J$24,10,0),0)</f>
        <v>0</v>
      </c>
      <c r="H50" s="15" t="e">
        <f>VLOOKUP(E50,Employee!$A$2:$J$24,9,0)</f>
        <v>#N/A</v>
      </c>
      <c r="I50" s="15" t="e">
        <f>VLOOKUP(E50,Employee!$A$1:$K$24,11,0)</f>
        <v>#N/A</v>
      </c>
      <c r="J50" s="15" t="e">
        <f>VLOOKUP(A50,Payments!$G$2:$H$100,2,0)</f>
        <v>#N/A</v>
      </c>
      <c r="K50" s="15">
        <f>IFERROR(VLOOKUP(A50,Orders!$M$2:$O$100,2,0),0)</f>
        <v>0</v>
      </c>
      <c r="L50" s="15">
        <f>IFERROR(VLOOKUP(A50,Orders!$M$1:$O$100,3,0),0)</f>
        <v>0</v>
      </c>
      <c r="M50" s="15">
        <f t="shared" si="0"/>
        <v>0</v>
      </c>
    </row>
    <row r="51" spans="1:13" x14ac:dyDescent="0.3">
      <c r="A51">
        <v>249</v>
      </c>
      <c r="B51" t="s">
        <v>326</v>
      </c>
      <c r="C51" t="s">
        <v>331</v>
      </c>
      <c r="D51" t="s">
        <v>332</v>
      </c>
      <c r="E51">
        <v>1401</v>
      </c>
      <c r="F51">
        <v>113000</v>
      </c>
      <c r="G51" s="15" t="str">
        <f>IFERROR(VLOOKUP(E51,Employee!$A$2:$J$24,10,0),0)</f>
        <v>Castillo Pamela</v>
      </c>
      <c r="H51" s="15" t="str">
        <f>VLOOKUP(E51,Employee!$A$2:$J$24,9,0)</f>
        <v>Paris</v>
      </c>
      <c r="I51" s="15" t="str">
        <f>VLOOKUP(E51,Employee!$A$1:$K$24,11,0)</f>
        <v>Bondur Gerard</v>
      </c>
      <c r="J51" s="15">
        <f>VLOOKUP(A51,Payments!$G$2:$H$100,2,0)</f>
        <v>82223.23</v>
      </c>
      <c r="K51" s="15">
        <f>IFERROR(VLOOKUP(A51,Orders!$M$2:$O$100,2,0),0)</f>
        <v>0</v>
      </c>
      <c r="L51" s="15">
        <f>IFERROR(VLOOKUP(A51,Orders!$M$1:$O$100,3,0),0)</f>
        <v>0</v>
      </c>
      <c r="M51" s="15">
        <f t="shared" si="0"/>
        <v>0</v>
      </c>
    </row>
    <row r="52" spans="1:13" x14ac:dyDescent="0.3">
      <c r="A52">
        <v>250</v>
      </c>
      <c r="B52" t="s">
        <v>333</v>
      </c>
      <c r="C52" t="s">
        <v>172</v>
      </c>
      <c r="D52" t="s">
        <v>20</v>
      </c>
      <c r="E52">
        <v>1337</v>
      </c>
      <c r="F52">
        <v>68100</v>
      </c>
      <c r="G52" s="15" t="str">
        <f>IFERROR(VLOOKUP(E52,Employee!$A$2:$J$24,10,0),0)</f>
        <v>Bondur Loui</v>
      </c>
      <c r="H52" s="15" t="str">
        <f>VLOOKUP(E52,Employee!$A$2:$J$24,9,0)</f>
        <v>Paris</v>
      </c>
      <c r="I52" s="15" t="str">
        <f>VLOOKUP(E52,Employee!$A$1:$K$24,11,0)</f>
        <v>Bondur Gerard</v>
      </c>
      <c r="J52" s="15">
        <f>VLOOKUP(A52,Payments!$G$2:$H$100,2,0)</f>
        <v>67659.19</v>
      </c>
      <c r="K52" s="15">
        <f>IFERROR(VLOOKUP(A52,Orders!$M$2:$O$100,2,0),0)</f>
        <v>23419.47</v>
      </c>
      <c r="L52" s="15">
        <f>IFERROR(VLOOKUP(A52,Orders!$M$1:$O$100,3,0),0)</f>
        <v>227</v>
      </c>
      <c r="M52" s="15">
        <f t="shared" si="0"/>
        <v>103.16947136563877</v>
      </c>
    </row>
    <row r="53" spans="1:13" x14ac:dyDescent="0.3">
      <c r="A53">
        <v>256</v>
      </c>
      <c r="B53" t="s">
        <v>338</v>
      </c>
      <c r="C53" t="s">
        <v>343</v>
      </c>
      <c r="D53" t="s">
        <v>20</v>
      </c>
      <c r="E53">
        <v>1370</v>
      </c>
      <c r="F53">
        <v>77900</v>
      </c>
      <c r="G53" s="15" t="str">
        <f>IFERROR(VLOOKUP(E53,Employee!$A$2:$J$24,10,0),0)</f>
        <v>Hernandez Gerard</v>
      </c>
      <c r="H53" s="15" t="str">
        <f>VLOOKUP(E53,Employee!$A$2:$J$24,9,0)</f>
        <v>Paris</v>
      </c>
      <c r="I53" s="15" t="str">
        <f>VLOOKUP(E53,Employee!$A$1:$K$24,11,0)</f>
        <v>Bondur Gerard</v>
      </c>
      <c r="J53" s="15">
        <f>VLOOKUP(A53,Payments!$G$2:$H$100,2,0)</f>
        <v>58876.409999999996</v>
      </c>
      <c r="K53" s="15">
        <f>IFERROR(VLOOKUP(A53,Orders!$M$2:$O$100,2,0),0)</f>
        <v>0</v>
      </c>
      <c r="L53" s="15">
        <f>IFERROR(VLOOKUP(A53,Orders!$M$1:$O$100,3,0),0)</f>
        <v>0</v>
      </c>
      <c r="M53" s="15">
        <f t="shared" si="0"/>
        <v>0</v>
      </c>
    </row>
    <row r="54" spans="1:13" x14ac:dyDescent="0.3">
      <c r="A54">
        <v>259</v>
      </c>
      <c r="B54" t="s">
        <v>344</v>
      </c>
      <c r="C54" t="s">
        <v>349</v>
      </c>
      <c r="D54" t="s">
        <v>69</v>
      </c>
      <c r="E54">
        <v>1504</v>
      </c>
      <c r="F54">
        <v>120400</v>
      </c>
      <c r="G54" s="15" t="str">
        <f>IFERROR(VLOOKUP(E54,Employee!$A$2:$J$24,10,0),0)</f>
        <v>Jones Barry</v>
      </c>
      <c r="H54" s="15" t="str">
        <f>VLOOKUP(E54,Employee!$A$2:$J$24,9,0)</f>
        <v>London</v>
      </c>
      <c r="I54" s="15" t="str">
        <f>VLOOKUP(E54,Employee!$A$1:$K$24,11,0)</f>
        <v>Bondur Gerard</v>
      </c>
      <c r="J54" s="15">
        <f>VLOOKUP(A54,Payments!$G$2:$H$100,2,0)</f>
        <v>89223.14</v>
      </c>
      <c r="K54" s="15">
        <f>IFERROR(VLOOKUP(A54,Orders!$M$2:$O$100,2,0),0)</f>
        <v>27988.47</v>
      </c>
      <c r="L54" s="15">
        <f>IFERROR(VLOOKUP(A54,Orders!$M$1:$O$100,3,0),0)</f>
        <v>317</v>
      </c>
      <c r="M54" s="15">
        <f t="shared" si="0"/>
        <v>88.29170347003155</v>
      </c>
    </row>
    <row r="55" spans="1:13" x14ac:dyDescent="0.3">
      <c r="A55">
        <v>260</v>
      </c>
      <c r="B55" t="s">
        <v>350</v>
      </c>
      <c r="C55" t="s">
        <v>355</v>
      </c>
      <c r="D55" t="s">
        <v>238</v>
      </c>
      <c r="E55">
        <v>1323</v>
      </c>
      <c r="F55">
        <v>89600</v>
      </c>
      <c r="G55" s="15" t="str">
        <f>IFERROR(VLOOKUP(E55,Employee!$A$2:$J$24,10,0),0)</f>
        <v>Vanauf George</v>
      </c>
      <c r="H55" s="15" t="str">
        <f>VLOOKUP(E55,Employee!$A$2:$J$24,9,0)</f>
        <v>NYC</v>
      </c>
      <c r="I55" s="15" t="str">
        <f>VLOOKUP(E55,Employee!$A$1:$K$24,11,0)</f>
        <v>Bow Anthony</v>
      </c>
      <c r="J55" s="15">
        <f>VLOOKUP(A55,Payments!$G$2:$H$100,2,0)</f>
        <v>66812</v>
      </c>
      <c r="K55" s="15">
        <f>IFERROR(VLOOKUP(A55,Orders!$M$2:$O$100,2,0),0)</f>
        <v>0</v>
      </c>
      <c r="L55" s="15">
        <f>IFERROR(VLOOKUP(A55,Orders!$M$1:$O$100,3,0),0)</f>
        <v>0</v>
      </c>
      <c r="M55" s="15">
        <f t="shared" si="0"/>
        <v>0</v>
      </c>
    </row>
    <row r="56" spans="1:13" x14ac:dyDescent="0.3">
      <c r="A56">
        <v>273</v>
      </c>
      <c r="B56" t="s">
        <v>357</v>
      </c>
      <c r="C56" t="s">
        <v>362</v>
      </c>
      <c r="D56" t="s">
        <v>69</v>
      </c>
      <c r="E56" t="s">
        <v>18</v>
      </c>
      <c r="F56">
        <v>0</v>
      </c>
      <c r="G56" s="15">
        <f>IFERROR(VLOOKUP(E56,Employee!$A$2:$J$24,10,0),0)</f>
        <v>0</v>
      </c>
      <c r="H56" s="15" t="e">
        <f>VLOOKUP(E56,Employee!$A$2:$J$24,9,0)</f>
        <v>#N/A</v>
      </c>
      <c r="I56" s="15" t="e">
        <f>VLOOKUP(E56,Employee!$A$1:$K$24,11,0)</f>
        <v>#N/A</v>
      </c>
      <c r="J56" s="15" t="e">
        <f>VLOOKUP(A56,Payments!$G$2:$H$100,2,0)</f>
        <v>#N/A</v>
      </c>
      <c r="K56" s="15">
        <f>IFERROR(VLOOKUP(A56,Orders!$M$2:$O$100,2,0),0)</f>
        <v>0</v>
      </c>
      <c r="L56" s="15">
        <f>IFERROR(VLOOKUP(A56,Orders!$M$1:$O$100,3,0),0)</f>
        <v>0</v>
      </c>
      <c r="M56" s="15">
        <f t="shared" si="0"/>
        <v>0</v>
      </c>
    </row>
    <row r="57" spans="1:13" x14ac:dyDescent="0.3">
      <c r="A57">
        <v>276</v>
      </c>
      <c r="B57" t="s">
        <v>363</v>
      </c>
      <c r="C57" t="s">
        <v>369</v>
      </c>
      <c r="D57" t="s">
        <v>36</v>
      </c>
      <c r="E57">
        <v>1611</v>
      </c>
      <c r="F57">
        <v>107800</v>
      </c>
      <c r="G57" s="15" t="str">
        <f>IFERROR(VLOOKUP(E57,Employee!$A$2:$J$24,10,0),0)</f>
        <v>Fixter Andy</v>
      </c>
      <c r="H57" s="15" t="str">
        <f>VLOOKUP(E57,Employee!$A$2:$J$24,9,0)</f>
        <v>Sydney</v>
      </c>
      <c r="I57" s="15" t="str">
        <f>VLOOKUP(E57,Employee!$A$1:$K$24,11,0)</f>
        <v>Patterson William</v>
      </c>
      <c r="J57" s="15">
        <f>VLOOKUP(A57,Payments!$G$2:$H$100,2,0)</f>
        <v>137034.22</v>
      </c>
      <c r="K57" s="15">
        <f>IFERROR(VLOOKUP(A57,Orders!$M$2:$O$100,2,0),0)</f>
        <v>80101.919999999984</v>
      </c>
      <c r="L57" s="15">
        <f>IFERROR(VLOOKUP(A57,Orders!$M$1:$O$100,3,0),0)</f>
        <v>874</v>
      </c>
      <c r="M57" s="15">
        <f t="shared" si="0"/>
        <v>91.649794050343232</v>
      </c>
    </row>
    <row r="58" spans="1:13" x14ac:dyDescent="0.3">
      <c r="A58">
        <v>278</v>
      </c>
      <c r="B58" t="s">
        <v>371</v>
      </c>
      <c r="C58" t="s">
        <v>376</v>
      </c>
      <c r="D58" t="s">
        <v>332</v>
      </c>
      <c r="E58">
        <v>1401</v>
      </c>
      <c r="F58">
        <v>119600</v>
      </c>
      <c r="G58" s="15" t="str">
        <f>IFERROR(VLOOKUP(E58,Employee!$A$2:$J$24,10,0),0)</f>
        <v>Castillo Pamela</v>
      </c>
      <c r="H58" s="15" t="str">
        <f>VLOOKUP(E58,Employee!$A$2:$J$24,9,0)</f>
        <v>Paris</v>
      </c>
      <c r="I58" s="15" t="str">
        <f>VLOOKUP(E58,Employee!$A$1:$K$24,11,0)</f>
        <v>Bondur Gerard</v>
      </c>
      <c r="J58" s="15">
        <f>VLOOKUP(A58,Payments!$G$2:$H$100,2,0)</f>
        <v>127529.69</v>
      </c>
      <c r="K58" s="15">
        <f>IFERROR(VLOOKUP(A58,Orders!$M$2:$O$100,2,0),0)</f>
        <v>89875.6</v>
      </c>
      <c r="L58" s="15">
        <f>IFERROR(VLOOKUP(A58,Orders!$M$1:$O$100,3,0),0)</f>
        <v>1155</v>
      </c>
      <c r="M58" s="15">
        <f t="shared" si="0"/>
        <v>77.814372294372305</v>
      </c>
    </row>
    <row r="59" spans="1:13" x14ac:dyDescent="0.3">
      <c r="A59">
        <v>282</v>
      </c>
      <c r="B59" t="s">
        <v>377</v>
      </c>
      <c r="C59" t="s">
        <v>383</v>
      </c>
      <c r="D59" t="s">
        <v>36</v>
      </c>
      <c r="E59">
        <v>1611</v>
      </c>
      <c r="F59">
        <v>93300</v>
      </c>
      <c r="G59" s="15" t="str">
        <f>IFERROR(VLOOKUP(E59,Employee!$A$2:$J$24,10,0),0)</f>
        <v>Fixter Andy</v>
      </c>
      <c r="H59" s="15" t="str">
        <f>VLOOKUP(E59,Employee!$A$2:$J$24,9,0)</f>
        <v>Sydney</v>
      </c>
      <c r="I59" s="15" t="str">
        <f>VLOOKUP(E59,Employee!$A$1:$K$24,11,0)</f>
        <v>Patterson William</v>
      </c>
      <c r="J59" s="15">
        <f>VLOOKUP(A59,Payments!$G$2:$H$100,2,0)</f>
        <v>91655.61</v>
      </c>
      <c r="K59" s="15">
        <f>IFERROR(VLOOKUP(A59,Orders!$M$2:$O$100,2,0),0)</f>
        <v>24013.519999999997</v>
      </c>
      <c r="L59" s="15">
        <f>IFERROR(VLOOKUP(A59,Orders!$M$1:$O$100,3,0),0)</f>
        <v>266</v>
      </c>
      <c r="M59" s="15">
        <f t="shared" si="0"/>
        <v>90.276390977443597</v>
      </c>
    </row>
    <row r="60" spans="1:13" x14ac:dyDescent="0.3">
      <c r="A60">
        <v>286</v>
      </c>
      <c r="B60" t="s">
        <v>384</v>
      </c>
      <c r="C60" t="s">
        <v>177</v>
      </c>
      <c r="D60" t="s">
        <v>27</v>
      </c>
      <c r="E60">
        <v>1216</v>
      </c>
      <c r="F60">
        <v>123700</v>
      </c>
      <c r="G60" s="15" t="str">
        <f>IFERROR(VLOOKUP(E60,Employee!$A$2:$J$24,10,0),0)</f>
        <v>Patterson Steve</v>
      </c>
      <c r="H60" s="15" t="str">
        <f>VLOOKUP(E60,Employee!$A$2:$J$24,9,0)</f>
        <v>Boston</v>
      </c>
      <c r="I60" s="15" t="str">
        <f>VLOOKUP(E60,Employee!$A$1:$K$24,11,0)</f>
        <v>Bow Anthony</v>
      </c>
      <c r="J60" s="15">
        <f>VLOOKUP(A60,Payments!$G$2:$H$100,2,0)</f>
        <v>90545.37</v>
      </c>
      <c r="K60" s="15">
        <f>IFERROR(VLOOKUP(A60,Orders!$M$2:$O$100,2,0),0)</f>
        <v>0</v>
      </c>
      <c r="L60" s="15">
        <f>IFERROR(VLOOKUP(A60,Orders!$M$1:$O$100,3,0),0)</f>
        <v>0</v>
      </c>
      <c r="M60" s="15">
        <f t="shared" si="0"/>
        <v>0</v>
      </c>
    </row>
    <row r="61" spans="1:13" x14ac:dyDescent="0.3">
      <c r="A61">
        <v>293</v>
      </c>
      <c r="B61" t="s">
        <v>388</v>
      </c>
      <c r="C61" t="s">
        <v>393</v>
      </c>
      <c r="D61" t="s">
        <v>394</v>
      </c>
      <c r="E61" t="s">
        <v>18</v>
      </c>
      <c r="F61">
        <v>0</v>
      </c>
      <c r="G61" s="15">
        <f>IFERROR(VLOOKUP(E61,Employee!$A$2:$J$24,10,0),0)</f>
        <v>0</v>
      </c>
      <c r="H61" s="15" t="e">
        <f>VLOOKUP(E61,Employee!$A$2:$J$24,9,0)</f>
        <v>#N/A</v>
      </c>
      <c r="I61" s="15" t="e">
        <f>VLOOKUP(E61,Employee!$A$1:$K$24,11,0)</f>
        <v>#N/A</v>
      </c>
      <c r="J61" s="15" t="e">
        <f>VLOOKUP(A61,Payments!$G$2:$H$100,2,0)</f>
        <v>#N/A</v>
      </c>
      <c r="K61" s="15">
        <f>IFERROR(VLOOKUP(A61,Orders!$M$2:$O$100,2,0),0)</f>
        <v>0</v>
      </c>
      <c r="L61" s="15">
        <f>IFERROR(VLOOKUP(A61,Orders!$M$1:$O$100,3,0),0)</f>
        <v>0</v>
      </c>
      <c r="M61" s="15">
        <f t="shared" si="0"/>
        <v>0</v>
      </c>
    </row>
    <row r="62" spans="1:13" x14ac:dyDescent="0.3">
      <c r="A62">
        <v>298</v>
      </c>
      <c r="B62" t="s">
        <v>395</v>
      </c>
      <c r="C62" t="s">
        <v>400</v>
      </c>
      <c r="D62" t="s">
        <v>394</v>
      </c>
      <c r="E62">
        <v>1702</v>
      </c>
      <c r="F62">
        <v>141300</v>
      </c>
      <c r="G62" s="15" t="str">
        <f>IFERROR(VLOOKUP(E62,Employee!$A$2:$J$24,10,0),0)</f>
        <v>Gerard Martin</v>
      </c>
      <c r="H62" s="15" t="str">
        <f>VLOOKUP(E62,Employee!$A$2:$J$24,9,0)</f>
        <v>Paris</v>
      </c>
      <c r="I62" s="15" t="str">
        <f>VLOOKUP(E62,Employee!$A$1:$K$24,11,0)</f>
        <v>Bondur Gerard</v>
      </c>
      <c r="J62" s="15">
        <f>VLOOKUP(A62,Payments!$G$2:$H$100,2,0)</f>
        <v>108777.92</v>
      </c>
      <c r="K62" s="15">
        <f>IFERROR(VLOOKUP(A62,Orders!$M$2:$O$100,2,0),0)</f>
        <v>0</v>
      </c>
      <c r="L62" s="15">
        <f>IFERROR(VLOOKUP(A62,Orders!$M$1:$O$100,3,0),0)</f>
        <v>0</v>
      </c>
      <c r="M62" s="15">
        <f t="shared" si="0"/>
        <v>0</v>
      </c>
    </row>
    <row r="63" spans="1:13" x14ac:dyDescent="0.3">
      <c r="A63">
        <v>299</v>
      </c>
      <c r="B63" t="s">
        <v>401</v>
      </c>
      <c r="C63" t="s">
        <v>407</v>
      </c>
      <c r="D63" t="s">
        <v>146</v>
      </c>
      <c r="E63">
        <v>1504</v>
      </c>
      <c r="F63">
        <v>95100</v>
      </c>
      <c r="G63" s="15" t="str">
        <f>IFERROR(VLOOKUP(E63,Employee!$A$2:$J$24,10,0),0)</f>
        <v>Jones Barry</v>
      </c>
      <c r="H63" s="15" t="str">
        <f>VLOOKUP(E63,Employee!$A$2:$J$24,9,0)</f>
        <v>London</v>
      </c>
      <c r="I63" s="15" t="str">
        <f>VLOOKUP(E63,Employee!$A$1:$K$24,11,0)</f>
        <v>Bondur Gerard</v>
      </c>
      <c r="J63" s="15">
        <f>VLOOKUP(A63,Payments!$G$2:$H$100,2,0)</f>
        <v>69059.039999999994</v>
      </c>
      <c r="K63" s="15">
        <f>IFERROR(VLOOKUP(A63,Orders!$M$2:$O$100,2,0),0)</f>
        <v>0</v>
      </c>
      <c r="L63" s="15">
        <f>IFERROR(VLOOKUP(A63,Orders!$M$1:$O$100,3,0),0)</f>
        <v>0</v>
      </c>
      <c r="M63" s="15">
        <f t="shared" si="0"/>
        <v>0</v>
      </c>
    </row>
    <row r="64" spans="1:13" x14ac:dyDescent="0.3">
      <c r="A64">
        <v>303</v>
      </c>
      <c r="B64" t="s">
        <v>409</v>
      </c>
      <c r="C64" t="s">
        <v>414</v>
      </c>
      <c r="D64" t="s">
        <v>416</v>
      </c>
      <c r="E64" t="s">
        <v>18</v>
      </c>
      <c r="F64">
        <v>0</v>
      </c>
      <c r="G64" s="15">
        <f>IFERROR(VLOOKUP(E64,Employee!$A$2:$J$24,10,0),0)</f>
        <v>0</v>
      </c>
      <c r="H64" s="15" t="e">
        <f>VLOOKUP(E64,Employee!$A$2:$J$24,9,0)</f>
        <v>#N/A</v>
      </c>
      <c r="I64" s="15" t="e">
        <f>VLOOKUP(E64,Employee!$A$1:$K$24,11,0)</f>
        <v>#N/A</v>
      </c>
      <c r="J64" s="15" t="e">
        <f>VLOOKUP(A64,Payments!$G$2:$H$100,2,0)</f>
        <v>#N/A</v>
      </c>
      <c r="K64" s="15">
        <f>IFERROR(VLOOKUP(A64,Orders!$M$2:$O$100,2,0),0)</f>
        <v>0</v>
      </c>
      <c r="L64" s="15">
        <f>IFERROR(VLOOKUP(A64,Orders!$M$1:$O$100,3,0),0)</f>
        <v>0</v>
      </c>
      <c r="M64" s="15">
        <f t="shared" si="0"/>
        <v>0</v>
      </c>
    </row>
    <row r="65" spans="1:13" x14ac:dyDescent="0.3">
      <c r="A65">
        <v>307</v>
      </c>
      <c r="B65" t="s">
        <v>417</v>
      </c>
      <c r="C65" t="s">
        <v>422</v>
      </c>
      <c r="D65" t="s">
        <v>69</v>
      </c>
      <c r="E65" t="s">
        <v>18</v>
      </c>
      <c r="F65">
        <v>0</v>
      </c>
      <c r="G65" s="15">
        <f>IFERROR(VLOOKUP(E65,Employee!$A$2:$J$24,10,0),0)</f>
        <v>0</v>
      </c>
      <c r="H65" s="15" t="e">
        <f>VLOOKUP(E65,Employee!$A$2:$J$24,9,0)</f>
        <v>#N/A</v>
      </c>
      <c r="I65" s="15" t="e">
        <f>VLOOKUP(E65,Employee!$A$1:$K$24,11,0)</f>
        <v>#N/A</v>
      </c>
      <c r="J65" s="15" t="e">
        <f>VLOOKUP(A65,Payments!$G$2:$H$100,2,0)</f>
        <v>#N/A</v>
      </c>
      <c r="K65" s="15">
        <f>IFERROR(VLOOKUP(A65,Orders!$M$2:$O$100,2,0),0)</f>
        <v>0</v>
      </c>
      <c r="L65" s="15">
        <f>IFERROR(VLOOKUP(A65,Orders!$M$1:$O$100,3,0),0)</f>
        <v>0</v>
      </c>
      <c r="M65" s="15">
        <f t="shared" si="0"/>
        <v>0</v>
      </c>
    </row>
    <row r="66" spans="1:13" x14ac:dyDescent="0.3">
      <c r="A66">
        <v>311</v>
      </c>
      <c r="B66" t="s">
        <v>423</v>
      </c>
      <c r="C66" t="s">
        <v>428</v>
      </c>
      <c r="D66" t="s">
        <v>201</v>
      </c>
      <c r="E66">
        <v>1501</v>
      </c>
      <c r="F66">
        <v>90500</v>
      </c>
      <c r="G66" s="15" t="str">
        <f>IFERROR(VLOOKUP(E66,Employee!$A$2:$J$24,10,0),0)</f>
        <v>Bott Larry</v>
      </c>
      <c r="H66" s="15" t="str">
        <f>VLOOKUP(E66,Employee!$A$2:$J$24,9,0)</f>
        <v>London</v>
      </c>
      <c r="I66" s="15" t="str">
        <f>VLOOKUP(E66,Employee!$A$1:$K$24,11,0)</f>
        <v>Bondur Gerard</v>
      </c>
      <c r="J66" s="15">
        <f>VLOOKUP(A66,Payments!$G$2:$H$100,2,0)</f>
        <v>95706.15</v>
      </c>
      <c r="K66" s="15">
        <f>IFERROR(VLOOKUP(A66,Orders!$M$2:$O$100,2,0),0)</f>
        <v>32723.040000000001</v>
      </c>
      <c r="L66" s="15">
        <f>IFERROR(VLOOKUP(A66,Orders!$M$1:$O$100,3,0),0)</f>
        <v>342</v>
      </c>
      <c r="M66" s="15">
        <f t="shared" si="0"/>
        <v>95.681403508771936</v>
      </c>
    </row>
    <row r="67" spans="1:13" x14ac:dyDescent="0.3">
      <c r="A67">
        <v>314</v>
      </c>
      <c r="B67" t="s">
        <v>429</v>
      </c>
      <c r="C67" t="s">
        <v>434</v>
      </c>
      <c r="D67" t="s">
        <v>436</v>
      </c>
      <c r="E67">
        <v>1401</v>
      </c>
      <c r="F67">
        <v>79900</v>
      </c>
      <c r="G67" s="15" t="str">
        <f>IFERROR(VLOOKUP(E67,Employee!$A$2:$J$24,10,0),0)</f>
        <v>Castillo Pamela</v>
      </c>
      <c r="H67" s="15" t="str">
        <f>VLOOKUP(E67,Employee!$A$2:$J$24,9,0)</f>
        <v>Paris</v>
      </c>
      <c r="I67" s="15" t="str">
        <f>VLOOKUP(E67,Employee!$A$1:$K$24,11,0)</f>
        <v>Bondur Gerard</v>
      </c>
      <c r="J67" s="15">
        <f>VLOOKUP(A67,Payments!$G$2:$H$100,2,0)</f>
        <v>62253.850000000006</v>
      </c>
      <c r="K67" s="15">
        <f>IFERROR(VLOOKUP(A67,Orders!$M$2:$O$100,2,0),0)</f>
        <v>0</v>
      </c>
      <c r="L67" s="15">
        <f>IFERROR(VLOOKUP(A67,Orders!$M$1:$O$100,3,0),0)</f>
        <v>0</v>
      </c>
      <c r="M67" s="15">
        <f t="shared" ref="M67:M123" si="1">IFERROR(K67/L67,0)</f>
        <v>0</v>
      </c>
    </row>
    <row r="68" spans="1:13" x14ac:dyDescent="0.3">
      <c r="A68">
        <v>319</v>
      </c>
      <c r="B68" t="s">
        <v>437</v>
      </c>
      <c r="C68" t="s">
        <v>440</v>
      </c>
      <c r="D68" t="s">
        <v>27</v>
      </c>
      <c r="E68">
        <v>1323</v>
      </c>
      <c r="F68">
        <v>102700</v>
      </c>
      <c r="G68" s="15" t="str">
        <f>IFERROR(VLOOKUP(E68,Employee!$A$2:$J$24,10,0),0)</f>
        <v>Vanauf George</v>
      </c>
      <c r="H68" s="15" t="str">
        <f>VLOOKUP(E68,Employee!$A$2:$J$24,9,0)</f>
        <v>NYC</v>
      </c>
      <c r="I68" s="15" t="str">
        <f>VLOOKUP(E68,Employee!$A$1:$K$24,11,0)</f>
        <v>Bow Anthony</v>
      </c>
      <c r="J68" s="15">
        <f>VLOOKUP(A68,Payments!$G$2:$H$100,2,0)</f>
        <v>78432.160000000003</v>
      </c>
      <c r="K68" s="15">
        <f>IFERROR(VLOOKUP(A68,Orders!$M$2:$O$100,2,0),0)</f>
        <v>36092.400000000009</v>
      </c>
      <c r="L68" s="15">
        <f>IFERROR(VLOOKUP(A68,Orders!$M$1:$O$100,3,0),0)</f>
        <v>385</v>
      </c>
      <c r="M68" s="15">
        <f t="shared" si="1"/>
        <v>93.746493506493536</v>
      </c>
    </row>
    <row r="69" spans="1:13" x14ac:dyDescent="0.3">
      <c r="A69">
        <v>320</v>
      </c>
      <c r="B69" t="s">
        <v>441</v>
      </c>
      <c r="C69" t="s">
        <v>445</v>
      </c>
      <c r="D69" t="s">
        <v>27</v>
      </c>
      <c r="E69">
        <v>1188</v>
      </c>
      <c r="F69">
        <v>94500</v>
      </c>
      <c r="G69" s="15" t="str">
        <f>IFERROR(VLOOKUP(E69,Employee!$A$2:$J$24,10,0),0)</f>
        <v>Firrelli Julie</v>
      </c>
      <c r="H69" s="15" t="str">
        <f>VLOOKUP(E69,Employee!$A$2:$J$24,9,0)</f>
        <v>Boston</v>
      </c>
      <c r="I69" s="15" t="str">
        <f>VLOOKUP(E69,Employee!$A$1:$K$24,11,0)</f>
        <v>Bow Anthony</v>
      </c>
      <c r="J69" s="15">
        <f>VLOOKUP(A69,Payments!$G$2:$H$100,2,0)</f>
        <v>101872.51999999999</v>
      </c>
      <c r="K69" s="15">
        <f>IFERROR(VLOOKUP(A69,Orders!$M$2:$O$100,2,0),0)</f>
        <v>93565.239999999991</v>
      </c>
      <c r="L69" s="15">
        <f>IFERROR(VLOOKUP(A69,Orders!$M$1:$O$100,3,0),0)</f>
        <v>1044</v>
      </c>
      <c r="M69" s="15">
        <f t="shared" si="1"/>
        <v>89.621877394636002</v>
      </c>
    </row>
    <row r="70" spans="1:13" x14ac:dyDescent="0.3">
      <c r="A70">
        <v>321</v>
      </c>
      <c r="B70" t="s">
        <v>446</v>
      </c>
      <c r="C70" t="s">
        <v>74</v>
      </c>
      <c r="D70" t="s">
        <v>27</v>
      </c>
      <c r="E70">
        <v>1165</v>
      </c>
      <c r="F70">
        <v>105000</v>
      </c>
      <c r="G70" s="15" t="str">
        <f>IFERROR(VLOOKUP(E70,Employee!$A$2:$J$24,10,0),0)</f>
        <v>Jennings Leslie</v>
      </c>
      <c r="H70" s="15" t="str">
        <f>VLOOKUP(E70,Employee!$A$2:$J$24,9,0)</f>
        <v>San Francisco</v>
      </c>
      <c r="I70" s="15" t="str">
        <f>VLOOKUP(E70,Employee!$A$1:$K$24,11,0)</f>
        <v>Bow Anthony</v>
      </c>
      <c r="J70" s="15">
        <f>VLOOKUP(A70,Payments!$G$2:$H$100,2,0)</f>
        <v>132340.78</v>
      </c>
      <c r="K70" s="15">
        <f>IFERROR(VLOOKUP(A70,Orders!$M$2:$O$100,2,0),0)</f>
        <v>85559.12</v>
      </c>
      <c r="L70" s="15">
        <f>IFERROR(VLOOKUP(A70,Orders!$M$1:$O$100,3,0),0)</f>
        <v>976</v>
      </c>
      <c r="M70" s="15">
        <f t="shared" si="1"/>
        <v>87.663032786885239</v>
      </c>
    </row>
    <row r="71" spans="1:13" x14ac:dyDescent="0.3">
      <c r="A71">
        <v>323</v>
      </c>
      <c r="B71" t="s">
        <v>449</v>
      </c>
      <c r="C71" t="s">
        <v>454</v>
      </c>
      <c r="D71" t="s">
        <v>455</v>
      </c>
      <c r="E71">
        <v>1612</v>
      </c>
      <c r="F71">
        <v>88000</v>
      </c>
      <c r="G71" s="15" t="str">
        <f>IFERROR(VLOOKUP(E71,Employee!$A$2:$J$24,10,0),0)</f>
        <v>Marsh Peter</v>
      </c>
      <c r="H71" s="15" t="str">
        <f>VLOOKUP(E71,Employee!$A$2:$J$24,9,0)</f>
        <v>Sydney</v>
      </c>
      <c r="I71" s="15" t="str">
        <f>VLOOKUP(E71,Employee!$A$1:$K$24,11,0)</f>
        <v>Patterson William</v>
      </c>
      <c r="J71" s="15">
        <f>VLOOKUP(A71,Payments!$G$2:$H$100,2,0)</f>
        <v>154622.08000000002</v>
      </c>
      <c r="K71" s="15">
        <f>IFERROR(VLOOKUP(A71,Orders!$M$2:$O$100,2,0),0)</f>
        <v>2880</v>
      </c>
      <c r="L71" s="15">
        <f>IFERROR(VLOOKUP(A71,Orders!$M$1:$O$100,3,0),0)</f>
        <v>36</v>
      </c>
      <c r="M71" s="15">
        <f t="shared" si="1"/>
        <v>80</v>
      </c>
    </row>
    <row r="72" spans="1:13" x14ac:dyDescent="0.3">
      <c r="A72">
        <v>324</v>
      </c>
      <c r="B72" t="s">
        <v>456</v>
      </c>
      <c r="C72" t="s">
        <v>460</v>
      </c>
      <c r="D72" t="s">
        <v>209</v>
      </c>
      <c r="E72">
        <v>1501</v>
      </c>
      <c r="F72">
        <v>77000</v>
      </c>
      <c r="G72" s="15" t="str">
        <f>IFERROR(VLOOKUP(E72,Employee!$A$2:$J$24,10,0),0)</f>
        <v>Bott Larry</v>
      </c>
      <c r="H72" s="15" t="str">
        <f>VLOOKUP(E72,Employee!$A$2:$J$24,9,0)</f>
        <v>London</v>
      </c>
      <c r="I72" s="15" t="str">
        <f>VLOOKUP(E72,Employee!$A$1:$K$24,11,0)</f>
        <v>Bondur Gerard</v>
      </c>
      <c r="J72" s="15">
        <f>VLOOKUP(A72,Payments!$G$2:$H$100,2,0)</f>
        <v>80556.73</v>
      </c>
      <c r="K72" s="15">
        <f>IFERROR(VLOOKUP(A72,Orders!$M$2:$O$100,2,0),0)</f>
        <v>66884.91</v>
      </c>
      <c r="L72" s="15">
        <f>IFERROR(VLOOKUP(A72,Orders!$M$1:$O$100,3,0),0)</f>
        <v>781</v>
      </c>
      <c r="M72" s="15">
        <f t="shared" si="1"/>
        <v>85.640089628681181</v>
      </c>
    </row>
    <row r="73" spans="1:13" x14ac:dyDescent="0.3">
      <c r="A73">
        <v>328</v>
      </c>
      <c r="B73" t="s">
        <v>462</v>
      </c>
      <c r="C73" t="s">
        <v>465</v>
      </c>
      <c r="D73" t="s">
        <v>27</v>
      </c>
      <c r="E73">
        <v>1323</v>
      </c>
      <c r="F73">
        <v>43000</v>
      </c>
      <c r="G73" s="15" t="str">
        <f>IFERROR(VLOOKUP(E73,Employee!$A$2:$J$24,10,0),0)</f>
        <v>Vanauf George</v>
      </c>
      <c r="H73" s="15" t="str">
        <f>VLOOKUP(E73,Employee!$A$2:$J$24,9,0)</f>
        <v>NYC</v>
      </c>
      <c r="I73" s="15" t="str">
        <f>VLOOKUP(E73,Employee!$A$1:$K$24,11,0)</f>
        <v>Bow Anthony</v>
      </c>
      <c r="J73" s="15">
        <f>VLOOKUP(A73,Payments!$G$2:$H$100,2,0)</f>
        <v>38281.509999999995</v>
      </c>
      <c r="K73" s="15">
        <f>IFERROR(VLOOKUP(A73,Orders!$M$2:$O$100,2,0),0)</f>
        <v>0</v>
      </c>
      <c r="L73" s="15">
        <f>IFERROR(VLOOKUP(A73,Orders!$M$1:$O$100,3,0),0)</f>
        <v>0</v>
      </c>
      <c r="M73" s="15">
        <f t="shared" si="1"/>
        <v>0</v>
      </c>
    </row>
    <row r="74" spans="1:13" x14ac:dyDescent="0.3">
      <c r="A74">
        <v>333</v>
      </c>
      <c r="B74" t="s">
        <v>467</v>
      </c>
      <c r="C74" t="s">
        <v>472</v>
      </c>
      <c r="D74" t="s">
        <v>36</v>
      </c>
      <c r="E74">
        <v>1611</v>
      </c>
      <c r="F74">
        <v>51600</v>
      </c>
      <c r="G74" s="15" t="str">
        <f>IFERROR(VLOOKUP(E74,Employee!$A$2:$J$24,10,0),0)</f>
        <v>Fixter Andy</v>
      </c>
      <c r="H74" s="15" t="str">
        <f>VLOOKUP(E74,Employee!$A$2:$J$24,9,0)</f>
        <v>Sydney</v>
      </c>
      <c r="I74" s="15" t="str">
        <f>VLOOKUP(E74,Employee!$A$1:$K$24,11,0)</f>
        <v>Patterson William</v>
      </c>
      <c r="J74" s="15">
        <f>VLOOKUP(A74,Payments!$G$2:$H$100,2,0)</f>
        <v>55190.16</v>
      </c>
      <c r="K74" s="15">
        <f>IFERROR(VLOOKUP(A74,Orders!$M$2:$O$100,2,0),0)</f>
        <v>33757.85</v>
      </c>
      <c r="L74" s="15">
        <f>IFERROR(VLOOKUP(A74,Orders!$M$1:$O$100,3,0),0)</f>
        <v>336</v>
      </c>
      <c r="M74" s="15">
        <f t="shared" si="1"/>
        <v>100.46979166666667</v>
      </c>
    </row>
    <row r="75" spans="1:13" x14ac:dyDescent="0.3">
      <c r="A75">
        <v>334</v>
      </c>
      <c r="B75" t="s">
        <v>474</v>
      </c>
      <c r="C75" t="s">
        <v>480</v>
      </c>
      <c r="D75" t="s">
        <v>201</v>
      </c>
      <c r="E75">
        <v>1501</v>
      </c>
      <c r="F75">
        <v>98800</v>
      </c>
      <c r="G75" s="15" t="str">
        <f>IFERROR(VLOOKUP(E75,Employee!$A$2:$J$24,10,0),0)</f>
        <v>Bott Larry</v>
      </c>
      <c r="H75" s="15" t="str">
        <f>VLOOKUP(E75,Employee!$A$2:$J$24,9,0)</f>
        <v>London</v>
      </c>
      <c r="I75" s="15" t="str">
        <f>VLOOKUP(E75,Employee!$A$1:$K$24,11,0)</f>
        <v>Bondur Gerard</v>
      </c>
      <c r="J75" s="15">
        <f>VLOOKUP(A75,Payments!$G$2:$H$100,2,0)</f>
        <v>103896.73999999999</v>
      </c>
      <c r="K75" s="15">
        <f>IFERROR(VLOOKUP(A75,Orders!$M$2:$O$100,2,0),0)</f>
        <v>29716.860000000004</v>
      </c>
      <c r="L75" s="15">
        <f>IFERROR(VLOOKUP(A75,Orders!$M$1:$O$100,3,0),0)</f>
        <v>290</v>
      </c>
      <c r="M75" s="15">
        <f t="shared" si="1"/>
        <v>102.47193103448278</v>
      </c>
    </row>
    <row r="76" spans="1:13" x14ac:dyDescent="0.3">
      <c r="A76">
        <v>335</v>
      </c>
      <c r="B76" t="s">
        <v>482</v>
      </c>
      <c r="C76" t="s">
        <v>487</v>
      </c>
      <c r="D76" t="s">
        <v>69</v>
      </c>
      <c r="E76" t="s">
        <v>18</v>
      </c>
      <c r="F76">
        <v>0</v>
      </c>
      <c r="G76" s="15">
        <f>IFERROR(VLOOKUP(E76,Employee!$A$2:$J$24,10,0),0)</f>
        <v>0</v>
      </c>
      <c r="H76" s="15" t="e">
        <f>VLOOKUP(E76,Employee!$A$2:$J$24,9,0)</f>
        <v>#N/A</v>
      </c>
      <c r="I76" s="15" t="e">
        <f>VLOOKUP(E76,Employee!$A$1:$K$24,11,0)</f>
        <v>#N/A</v>
      </c>
      <c r="J76" s="15" t="e">
        <f>VLOOKUP(A76,Payments!$G$2:$H$100,2,0)</f>
        <v>#N/A</v>
      </c>
      <c r="K76" s="15">
        <f>IFERROR(VLOOKUP(A76,Orders!$M$2:$O$100,2,0),0)</f>
        <v>0</v>
      </c>
      <c r="L76" s="15">
        <f>IFERROR(VLOOKUP(A76,Orders!$M$1:$O$100,3,0),0)</f>
        <v>0</v>
      </c>
      <c r="M76" s="15">
        <f t="shared" si="1"/>
        <v>0</v>
      </c>
    </row>
    <row r="77" spans="1:13" x14ac:dyDescent="0.3">
      <c r="A77">
        <v>339</v>
      </c>
      <c r="B77" t="s">
        <v>488</v>
      </c>
      <c r="C77" t="s">
        <v>492</v>
      </c>
      <c r="D77" t="s">
        <v>27</v>
      </c>
      <c r="E77">
        <v>1188</v>
      </c>
      <c r="F77">
        <v>81100</v>
      </c>
      <c r="G77" s="15" t="str">
        <f>IFERROR(VLOOKUP(E77,Employee!$A$2:$J$24,10,0),0)</f>
        <v>Firrelli Julie</v>
      </c>
      <c r="H77" s="15" t="str">
        <f>VLOOKUP(E77,Employee!$A$2:$J$24,9,0)</f>
        <v>Boston</v>
      </c>
      <c r="I77" s="15" t="str">
        <f>VLOOKUP(E77,Employee!$A$1:$K$24,11,0)</f>
        <v>Bow Anthony</v>
      </c>
      <c r="J77" s="15">
        <f>VLOOKUP(A77,Payments!$G$2:$H$100,2,0)</f>
        <v>57939.34</v>
      </c>
      <c r="K77" s="15">
        <f>IFERROR(VLOOKUP(A77,Orders!$M$2:$O$100,2,0),0)</f>
        <v>34606.28</v>
      </c>
      <c r="L77" s="15">
        <f>IFERROR(VLOOKUP(A77,Orders!$M$1:$O$100,3,0),0)</f>
        <v>391</v>
      </c>
      <c r="M77" s="15">
        <f t="shared" si="1"/>
        <v>88.507109974424552</v>
      </c>
    </row>
    <row r="78" spans="1:13" x14ac:dyDescent="0.3">
      <c r="A78">
        <v>344</v>
      </c>
      <c r="B78" t="s">
        <v>493</v>
      </c>
      <c r="C78" t="s">
        <v>86</v>
      </c>
      <c r="D78" t="s">
        <v>87</v>
      </c>
      <c r="E78">
        <v>1702</v>
      </c>
      <c r="F78">
        <v>59600</v>
      </c>
      <c r="G78" s="15" t="str">
        <f>IFERROR(VLOOKUP(E78,Employee!$A$2:$J$24,10,0),0)</f>
        <v>Gerard Martin</v>
      </c>
      <c r="H78" s="15" t="str">
        <f>VLOOKUP(E78,Employee!$A$2:$J$24,9,0)</f>
        <v>Paris</v>
      </c>
      <c r="I78" s="15" t="str">
        <f>VLOOKUP(E78,Employee!$A$1:$K$24,11,0)</f>
        <v>Bondur Gerard</v>
      </c>
      <c r="J78" s="15">
        <f>VLOOKUP(A78,Payments!$G$2:$H$100,2,0)</f>
        <v>46751.14</v>
      </c>
      <c r="K78" s="15">
        <f>IFERROR(VLOOKUP(A78,Orders!$M$2:$O$100,2,0),0)</f>
        <v>31428.210000000006</v>
      </c>
      <c r="L78" s="15">
        <f>IFERROR(VLOOKUP(A78,Orders!$M$1:$O$100,3,0),0)</f>
        <v>377</v>
      </c>
      <c r="M78" s="15">
        <f t="shared" si="1"/>
        <v>83.36395225464193</v>
      </c>
    </row>
    <row r="79" spans="1:13" x14ac:dyDescent="0.3">
      <c r="A79">
        <v>347</v>
      </c>
      <c r="B79" t="s">
        <v>499</v>
      </c>
      <c r="C79" t="s">
        <v>503</v>
      </c>
      <c r="D79" t="s">
        <v>27</v>
      </c>
      <c r="E79">
        <v>1166</v>
      </c>
      <c r="F79">
        <v>57700</v>
      </c>
      <c r="G79" s="15" t="str">
        <f>IFERROR(VLOOKUP(E79,Employee!$A$2:$J$24,10,0),0)</f>
        <v>Thompson Leslie</v>
      </c>
      <c r="H79" s="15" t="str">
        <f>VLOOKUP(E79,Employee!$A$2:$J$24,9,0)</f>
        <v>San Francisco</v>
      </c>
      <c r="I79" s="15" t="str">
        <f>VLOOKUP(E79,Employee!$A$1:$K$24,11,0)</f>
        <v>Bow Anthony</v>
      </c>
      <c r="J79" s="15">
        <f>VLOOKUP(A79,Payments!$G$2:$H$100,2,0)</f>
        <v>41506.19</v>
      </c>
      <c r="K79" s="15">
        <f>IFERROR(VLOOKUP(A79,Orders!$M$2:$O$100,2,0),0)</f>
        <v>20452.5</v>
      </c>
      <c r="L79" s="15">
        <f>IFERROR(VLOOKUP(A79,Orders!$M$1:$O$100,3,0),0)</f>
        <v>231</v>
      </c>
      <c r="M79" s="15">
        <f t="shared" si="1"/>
        <v>88.538961038961034</v>
      </c>
    </row>
    <row r="80" spans="1:13" x14ac:dyDescent="0.3">
      <c r="A80">
        <v>348</v>
      </c>
      <c r="B80" t="s">
        <v>504</v>
      </c>
      <c r="C80" t="s">
        <v>509</v>
      </c>
      <c r="D80" t="s">
        <v>217</v>
      </c>
      <c r="E80" t="s">
        <v>18</v>
      </c>
      <c r="F80">
        <v>0</v>
      </c>
      <c r="G80" s="15">
        <f>IFERROR(VLOOKUP(E80,Employee!$A$2:$J$24,10,0),0)</f>
        <v>0</v>
      </c>
      <c r="H80" s="15" t="e">
        <f>VLOOKUP(E80,Employee!$A$2:$J$24,9,0)</f>
        <v>#N/A</v>
      </c>
      <c r="I80" s="15" t="e">
        <f>VLOOKUP(E80,Employee!$A$1:$K$24,11,0)</f>
        <v>#N/A</v>
      </c>
      <c r="J80" s="15" t="e">
        <f>VLOOKUP(A80,Payments!$G$2:$H$100,2,0)</f>
        <v>#N/A</v>
      </c>
      <c r="K80" s="15">
        <f>IFERROR(VLOOKUP(A80,Orders!$M$2:$O$100,2,0),0)</f>
        <v>0</v>
      </c>
      <c r="L80" s="15">
        <f>IFERROR(VLOOKUP(A80,Orders!$M$1:$O$100,3,0),0)</f>
        <v>0</v>
      </c>
      <c r="M80" s="15">
        <f t="shared" si="1"/>
        <v>0</v>
      </c>
    </row>
    <row r="81" spans="1:13" x14ac:dyDescent="0.3">
      <c r="A81">
        <v>350</v>
      </c>
      <c r="B81" t="s">
        <v>511</v>
      </c>
      <c r="C81" t="s">
        <v>516</v>
      </c>
      <c r="D81" t="s">
        <v>20</v>
      </c>
      <c r="E81">
        <v>1337</v>
      </c>
      <c r="F81">
        <v>65000</v>
      </c>
      <c r="G81" s="15" t="str">
        <f>IFERROR(VLOOKUP(E81,Employee!$A$2:$J$24,10,0),0)</f>
        <v>Bondur Loui</v>
      </c>
      <c r="H81" s="15" t="str">
        <f>VLOOKUP(E81,Employee!$A$2:$J$24,9,0)</f>
        <v>Paris</v>
      </c>
      <c r="I81" s="15" t="str">
        <f>VLOOKUP(E81,Employee!$A$1:$K$24,11,0)</f>
        <v>Bondur Gerard</v>
      </c>
      <c r="J81" s="15">
        <f>VLOOKUP(A81,Payments!$G$2:$H$100,2,0)</f>
        <v>71547.53</v>
      </c>
      <c r="K81" s="15">
        <f>IFERROR(VLOOKUP(A81,Orders!$M$2:$O$100,2,0),0)</f>
        <v>50824.659999999996</v>
      </c>
      <c r="L81" s="15">
        <f>IFERROR(VLOOKUP(A81,Orders!$M$1:$O$100,3,0),0)</f>
        <v>545</v>
      </c>
      <c r="M81" s="15">
        <f t="shared" si="1"/>
        <v>93.256256880733943</v>
      </c>
    </row>
    <row r="82" spans="1:13" x14ac:dyDescent="0.3">
      <c r="A82">
        <v>353</v>
      </c>
      <c r="B82" t="s">
        <v>517</v>
      </c>
      <c r="C82" t="s">
        <v>522</v>
      </c>
      <c r="D82" t="s">
        <v>20</v>
      </c>
      <c r="E82">
        <v>1337</v>
      </c>
      <c r="F82">
        <v>81100</v>
      </c>
      <c r="G82" s="15" t="str">
        <f>IFERROR(VLOOKUP(E82,Employee!$A$2:$J$24,10,0),0)</f>
        <v>Bondur Loui</v>
      </c>
      <c r="H82" s="15" t="str">
        <f>VLOOKUP(E82,Employee!$A$2:$J$24,9,0)</f>
        <v>Paris</v>
      </c>
      <c r="I82" s="15" t="str">
        <f>VLOOKUP(E82,Employee!$A$1:$K$24,11,0)</f>
        <v>Bondur Gerard</v>
      </c>
      <c r="J82" s="15">
        <f>VLOOKUP(A82,Payments!$G$2:$H$100,2,0)</f>
        <v>126983.19</v>
      </c>
      <c r="K82" s="15">
        <f>IFERROR(VLOOKUP(A82,Orders!$M$2:$O$100,2,0),0)</f>
        <v>30620.730000000003</v>
      </c>
      <c r="L82" s="15">
        <f>IFERROR(VLOOKUP(A82,Orders!$M$1:$O$100,3,0),0)</f>
        <v>323</v>
      </c>
      <c r="M82" s="15">
        <f t="shared" si="1"/>
        <v>94.801021671826632</v>
      </c>
    </row>
    <row r="83" spans="1:13" x14ac:dyDescent="0.3">
      <c r="A83">
        <v>356</v>
      </c>
      <c r="B83" t="s">
        <v>523</v>
      </c>
      <c r="C83" t="s">
        <v>528</v>
      </c>
      <c r="D83" t="s">
        <v>530</v>
      </c>
      <c r="E83" t="s">
        <v>18</v>
      </c>
      <c r="F83">
        <v>0</v>
      </c>
      <c r="G83" s="15">
        <f>IFERROR(VLOOKUP(E83,Employee!$A$2:$J$24,10,0),0)</f>
        <v>0</v>
      </c>
      <c r="H83" s="15" t="e">
        <f>VLOOKUP(E83,Employee!$A$2:$J$24,9,0)</f>
        <v>#N/A</v>
      </c>
      <c r="I83" s="15" t="e">
        <f>VLOOKUP(E83,Employee!$A$1:$K$24,11,0)</f>
        <v>#N/A</v>
      </c>
      <c r="J83" s="15" t="e">
        <f>VLOOKUP(A83,Payments!$G$2:$H$100,2,0)</f>
        <v>#N/A</v>
      </c>
      <c r="K83" s="15">
        <f>IFERROR(VLOOKUP(A83,Orders!$M$2:$O$100,2,0),0)</f>
        <v>0</v>
      </c>
      <c r="L83" s="15">
        <f>IFERROR(VLOOKUP(A83,Orders!$M$1:$O$100,3,0),0)</f>
        <v>0</v>
      </c>
      <c r="M83" s="15">
        <f t="shared" si="1"/>
        <v>0</v>
      </c>
    </row>
    <row r="84" spans="1:13" x14ac:dyDescent="0.3">
      <c r="A84">
        <v>357</v>
      </c>
      <c r="B84" t="s">
        <v>531</v>
      </c>
      <c r="C84" t="s">
        <v>536</v>
      </c>
      <c r="D84" t="s">
        <v>455</v>
      </c>
      <c r="E84">
        <v>1612</v>
      </c>
      <c r="F84">
        <v>77700</v>
      </c>
      <c r="G84" s="15" t="str">
        <f>IFERROR(VLOOKUP(E84,Employee!$A$2:$J$24,10,0),0)</f>
        <v>Marsh Peter</v>
      </c>
      <c r="H84" s="15" t="str">
        <f>VLOOKUP(E84,Employee!$A$2:$J$24,9,0)</f>
        <v>Sydney</v>
      </c>
      <c r="I84" s="15" t="str">
        <f>VLOOKUP(E84,Employee!$A$1:$K$24,11,0)</f>
        <v>Patterson William</v>
      </c>
      <c r="J84" s="15">
        <f>VLOOKUP(A84,Payments!$G$2:$H$100,2,0)</f>
        <v>56662.38</v>
      </c>
      <c r="K84" s="15">
        <f>IFERROR(VLOOKUP(A84,Orders!$M$2:$O$100,2,0),0)</f>
        <v>20220.04</v>
      </c>
      <c r="L84" s="15">
        <f>IFERROR(VLOOKUP(A84,Orders!$M$1:$O$100,3,0),0)</f>
        <v>271</v>
      </c>
      <c r="M84" s="15">
        <f t="shared" si="1"/>
        <v>74.612693726937266</v>
      </c>
    </row>
    <row r="85" spans="1:13" x14ac:dyDescent="0.3">
      <c r="A85">
        <v>361</v>
      </c>
      <c r="B85" t="s">
        <v>537</v>
      </c>
      <c r="C85" t="s">
        <v>542</v>
      </c>
      <c r="D85" t="s">
        <v>69</v>
      </c>
      <c r="E85" t="s">
        <v>18</v>
      </c>
      <c r="F85">
        <v>0</v>
      </c>
      <c r="G85" s="15">
        <f>IFERROR(VLOOKUP(E85,Employee!$A$2:$J$24,10,0),0)</f>
        <v>0</v>
      </c>
      <c r="H85" s="15" t="e">
        <f>VLOOKUP(E85,Employee!$A$2:$J$24,9,0)</f>
        <v>#N/A</v>
      </c>
      <c r="I85" s="15" t="e">
        <f>VLOOKUP(E85,Employee!$A$1:$K$24,11,0)</f>
        <v>#N/A</v>
      </c>
      <c r="J85" s="15" t="e">
        <f>VLOOKUP(A85,Payments!$G$2:$H$100,2,0)</f>
        <v>#N/A</v>
      </c>
      <c r="K85" s="15">
        <f>IFERROR(VLOOKUP(A85,Orders!$M$2:$O$100,2,0),0)</f>
        <v>0</v>
      </c>
      <c r="L85" s="15">
        <f>IFERROR(VLOOKUP(A85,Orders!$M$1:$O$100,3,0),0)</f>
        <v>0</v>
      </c>
      <c r="M85" s="15">
        <f t="shared" si="1"/>
        <v>0</v>
      </c>
    </row>
    <row r="86" spans="1:13" x14ac:dyDescent="0.3">
      <c r="A86">
        <v>362</v>
      </c>
      <c r="B86" t="s">
        <v>543</v>
      </c>
      <c r="C86" t="s">
        <v>546</v>
      </c>
      <c r="D86" t="s">
        <v>27</v>
      </c>
      <c r="E86">
        <v>1216</v>
      </c>
      <c r="F86">
        <v>41900</v>
      </c>
      <c r="G86" s="15" t="str">
        <f>IFERROR(VLOOKUP(E86,Employee!$A$2:$J$24,10,0),0)</f>
        <v>Patterson Steve</v>
      </c>
      <c r="H86" s="15" t="str">
        <f>VLOOKUP(E86,Employee!$A$2:$J$24,9,0)</f>
        <v>Boston</v>
      </c>
      <c r="I86" s="15" t="str">
        <f>VLOOKUP(E86,Employee!$A$1:$K$24,11,0)</f>
        <v>Bow Anthony</v>
      </c>
      <c r="J86" s="15">
        <f>VLOOKUP(A86,Payments!$G$2:$H$100,2,0)</f>
        <v>33533.47</v>
      </c>
      <c r="K86" s="15">
        <f>IFERROR(VLOOKUP(A86,Orders!$M$2:$O$100,2,0),0)</f>
        <v>0</v>
      </c>
      <c r="L86" s="15">
        <f>IFERROR(VLOOKUP(A86,Orders!$M$1:$O$100,3,0),0)</f>
        <v>0</v>
      </c>
      <c r="M86" s="15">
        <f t="shared" si="1"/>
        <v>0</v>
      </c>
    </row>
    <row r="87" spans="1:13" x14ac:dyDescent="0.3">
      <c r="A87">
        <v>363</v>
      </c>
      <c r="B87" t="s">
        <v>547</v>
      </c>
      <c r="C87" t="s">
        <v>550</v>
      </c>
      <c r="D87" t="s">
        <v>27</v>
      </c>
      <c r="E87">
        <v>1216</v>
      </c>
      <c r="F87">
        <v>114200</v>
      </c>
      <c r="G87" s="15" t="str">
        <f>IFERROR(VLOOKUP(E87,Employee!$A$2:$J$24,10,0),0)</f>
        <v>Patterson Steve</v>
      </c>
      <c r="H87" s="15" t="str">
        <f>VLOOKUP(E87,Employee!$A$2:$J$24,9,0)</f>
        <v>Boston</v>
      </c>
      <c r="I87" s="15" t="str">
        <f>VLOOKUP(E87,Employee!$A$1:$K$24,11,0)</f>
        <v>Bow Anthony</v>
      </c>
      <c r="J87" s="15">
        <f>VLOOKUP(A87,Payments!$G$2:$H$100,2,0)</f>
        <v>116449.29000000001</v>
      </c>
      <c r="K87" s="15">
        <f>IFERROR(VLOOKUP(A87,Orders!$M$2:$O$100,2,0),0)</f>
        <v>65649.599999999991</v>
      </c>
      <c r="L87" s="15">
        <f>IFERROR(VLOOKUP(A87,Orders!$M$1:$O$100,3,0),0)</f>
        <v>736</v>
      </c>
      <c r="M87" s="15">
        <f t="shared" si="1"/>
        <v>89.19782608695651</v>
      </c>
    </row>
    <row r="88" spans="1:13" x14ac:dyDescent="0.3">
      <c r="A88">
        <v>369</v>
      </c>
      <c r="B88" t="s">
        <v>552</v>
      </c>
      <c r="C88" t="s">
        <v>159</v>
      </c>
      <c r="D88" t="s">
        <v>160</v>
      </c>
      <c r="E88" t="s">
        <v>18</v>
      </c>
      <c r="F88">
        <v>0</v>
      </c>
      <c r="G88" s="15">
        <f>IFERROR(VLOOKUP(E88,Employee!$A$2:$J$24,10,0),0)</f>
        <v>0</v>
      </c>
      <c r="H88" s="15" t="e">
        <f>VLOOKUP(E88,Employee!$A$2:$J$24,9,0)</f>
        <v>#N/A</v>
      </c>
      <c r="I88" s="15" t="e">
        <f>VLOOKUP(E88,Employee!$A$1:$K$24,11,0)</f>
        <v>#N/A</v>
      </c>
      <c r="J88" s="15" t="e">
        <f>VLOOKUP(A88,Payments!$G$2:$H$100,2,0)</f>
        <v>#N/A</v>
      </c>
      <c r="K88" s="15">
        <f>IFERROR(VLOOKUP(A88,Orders!$M$2:$O$100,2,0),0)</f>
        <v>0</v>
      </c>
      <c r="L88" s="15">
        <f>IFERROR(VLOOKUP(A88,Orders!$M$1:$O$100,3,0),0)</f>
        <v>0</v>
      </c>
      <c r="M88" s="15">
        <f t="shared" si="1"/>
        <v>0</v>
      </c>
    </row>
    <row r="89" spans="1:13" x14ac:dyDescent="0.3">
      <c r="A89">
        <v>376</v>
      </c>
      <c r="B89" t="s">
        <v>557</v>
      </c>
      <c r="C89" t="s">
        <v>562</v>
      </c>
      <c r="D89" t="s">
        <v>394</v>
      </c>
      <c r="E89">
        <v>1702</v>
      </c>
      <c r="F89">
        <v>0</v>
      </c>
      <c r="G89" s="15" t="str">
        <f>IFERROR(VLOOKUP(E89,Employee!$A$2:$J$24,10,0),0)</f>
        <v>Gerard Martin</v>
      </c>
      <c r="H89" s="15" t="str">
        <f>VLOOKUP(E89,Employee!$A$2:$J$24,9,0)</f>
        <v>Paris</v>
      </c>
      <c r="I89" s="15" t="str">
        <f>VLOOKUP(E89,Employee!$A$1:$K$24,11,0)</f>
        <v>Bondur Gerard</v>
      </c>
      <c r="J89" s="15" t="e">
        <f>VLOOKUP(A89,Payments!$G$2:$H$100,2,0)</f>
        <v>#N/A</v>
      </c>
      <c r="K89" s="15">
        <f>IFERROR(VLOOKUP(A89,Orders!$M$2:$O$100,2,0),0)</f>
        <v>0</v>
      </c>
      <c r="L89" s="15">
        <f>IFERROR(VLOOKUP(A89,Orders!$M$1:$O$100,3,0),0)</f>
        <v>0</v>
      </c>
      <c r="M89" s="15">
        <f t="shared" si="1"/>
        <v>0</v>
      </c>
    </row>
    <row r="90" spans="1:13" x14ac:dyDescent="0.3">
      <c r="A90">
        <v>379</v>
      </c>
      <c r="B90" t="s">
        <v>563</v>
      </c>
      <c r="C90" t="s">
        <v>222</v>
      </c>
      <c r="D90" t="s">
        <v>27</v>
      </c>
      <c r="E90">
        <v>1188</v>
      </c>
      <c r="F90">
        <v>70700</v>
      </c>
      <c r="G90" s="15" t="str">
        <f>IFERROR(VLOOKUP(E90,Employee!$A$2:$J$24,10,0),0)</f>
        <v>Firrelli Julie</v>
      </c>
      <c r="H90" s="15" t="str">
        <f>VLOOKUP(E90,Employee!$A$2:$J$24,9,0)</f>
        <v>Boston</v>
      </c>
      <c r="I90" s="15" t="str">
        <f>VLOOKUP(E90,Employee!$A$1:$K$24,11,0)</f>
        <v>Bow Anthony</v>
      </c>
      <c r="J90" s="15">
        <f>VLOOKUP(A90,Payments!$G$2:$H$100,2,0)</f>
        <v>73533.649999999994</v>
      </c>
      <c r="K90" s="15">
        <f>IFERROR(VLOOKUP(A90,Orders!$M$2:$O$100,2,0),0)</f>
        <v>32680.31</v>
      </c>
      <c r="L90" s="15">
        <f>IFERROR(VLOOKUP(A90,Orders!$M$1:$O$100,3,0),0)</f>
        <v>341</v>
      </c>
      <c r="M90" s="15">
        <f t="shared" si="1"/>
        <v>95.836686217008804</v>
      </c>
    </row>
    <row r="91" spans="1:13" x14ac:dyDescent="0.3">
      <c r="A91">
        <v>381</v>
      </c>
      <c r="B91" t="s">
        <v>566</v>
      </c>
      <c r="C91" t="s">
        <v>571</v>
      </c>
      <c r="D91" t="s">
        <v>436</v>
      </c>
      <c r="E91">
        <v>1401</v>
      </c>
      <c r="F91">
        <v>23500</v>
      </c>
      <c r="G91" s="15" t="str">
        <f>IFERROR(VLOOKUP(E91,Employee!$A$2:$J$24,10,0),0)</f>
        <v>Castillo Pamela</v>
      </c>
      <c r="H91" s="15" t="str">
        <f>VLOOKUP(E91,Employee!$A$2:$J$24,9,0)</f>
        <v>Paris</v>
      </c>
      <c r="I91" s="15" t="str">
        <f>VLOOKUP(E91,Employee!$A$1:$K$24,11,0)</f>
        <v>Bondur Gerard</v>
      </c>
      <c r="J91" s="15">
        <f>VLOOKUP(A91,Payments!$G$2:$H$100,2,0)</f>
        <v>29217.18</v>
      </c>
      <c r="K91" s="15">
        <f>IFERROR(VLOOKUP(A91,Orders!$M$2:$O$100,2,0),0)</f>
        <v>2755.7599999999998</v>
      </c>
      <c r="L91" s="15">
        <f>IFERROR(VLOOKUP(A91,Orders!$M$1:$O$100,3,0),0)</f>
        <v>47</v>
      </c>
      <c r="M91" s="15">
        <f t="shared" si="1"/>
        <v>58.6331914893617</v>
      </c>
    </row>
    <row r="92" spans="1:13" x14ac:dyDescent="0.3">
      <c r="A92">
        <v>382</v>
      </c>
      <c r="B92" t="s">
        <v>573</v>
      </c>
      <c r="C92" t="s">
        <v>578</v>
      </c>
      <c r="D92" t="s">
        <v>579</v>
      </c>
      <c r="E92">
        <v>1401</v>
      </c>
      <c r="F92">
        <v>71700</v>
      </c>
      <c r="G92" s="15" t="str">
        <f>IFERROR(VLOOKUP(E92,Employee!$A$2:$J$24,10,0),0)</f>
        <v>Castillo Pamela</v>
      </c>
      <c r="H92" s="15" t="str">
        <f>VLOOKUP(E92,Employee!$A$2:$J$24,9,0)</f>
        <v>Paris</v>
      </c>
      <c r="I92" s="15" t="str">
        <f>VLOOKUP(E92,Employee!$A$1:$K$24,11,0)</f>
        <v>Bondur Gerard</v>
      </c>
      <c r="J92" s="15">
        <f>VLOOKUP(A92,Payments!$G$2:$H$100,2,0)</f>
        <v>85060</v>
      </c>
      <c r="K92" s="15">
        <f>IFERROR(VLOOKUP(A92,Orders!$M$2:$O$100,2,0),0)</f>
        <v>35826.33</v>
      </c>
      <c r="L92" s="15">
        <f>IFERROR(VLOOKUP(A92,Orders!$M$1:$O$100,3,0),0)</f>
        <v>442</v>
      </c>
      <c r="M92" s="15">
        <f t="shared" si="1"/>
        <v>81.05504524886878</v>
      </c>
    </row>
    <row r="93" spans="1:13" x14ac:dyDescent="0.3">
      <c r="A93">
        <v>385</v>
      </c>
      <c r="B93" t="s">
        <v>580</v>
      </c>
      <c r="C93" t="s">
        <v>586</v>
      </c>
      <c r="D93" t="s">
        <v>588</v>
      </c>
      <c r="E93">
        <v>1621</v>
      </c>
      <c r="F93">
        <v>81500</v>
      </c>
      <c r="G93" s="15" t="str">
        <f>IFERROR(VLOOKUP(E93,Employee!$A$2:$J$24,10,0),0)</f>
        <v>Nishi Mami</v>
      </c>
      <c r="H93" s="15" t="str">
        <f>VLOOKUP(E93,Employee!$A$2:$J$24,9,0)</f>
        <v>Tokyo</v>
      </c>
      <c r="I93" s="15" t="str">
        <f>VLOOKUP(E93,Employee!$A$1:$K$24,11,0)</f>
        <v>Patterson Mary</v>
      </c>
      <c r="J93" s="15">
        <f>VLOOKUP(A93,Payments!$G$2:$H$100,2,0)</f>
        <v>87468.3</v>
      </c>
      <c r="K93" s="15">
        <f>IFERROR(VLOOKUP(A93,Orders!$M$2:$O$100,2,0),0)</f>
        <v>71645.459999999992</v>
      </c>
      <c r="L93" s="15">
        <f>IFERROR(VLOOKUP(A93,Orders!$M$1:$O$100,3,0),0)</f>
        <v>803</v>
      </c>
      <c r="M93" s="15">
        <f t="shared" si="1"/>
        <v>89.222241594022407</v>
      </c>
    </row>
    <row r="94" spans="1:13" x14ac:dyDescent="0.3">
      <c r="A94">
        <v>386</v>
      </c>
      <c r="B94" t="s">
        <v>589</v>
      </c>
      <c r="C94" t="s">
        <v>594</v>
      </c>
      <c r="D94" t="s">
        <v>332</v>
      </c>
      <c r="E94">
        <v>1401</v>
      </c>
      <c r="F94">
        <v>121400</v>
      </c>
      <c r="G94" s="15" t="str">
        <f>IFERROR(VLOOKUP(E94,Employee!$A$2:$J$24,10,0),0)</f>
        <v>Castillo Pamela</v>
      </c>
      <c r="H94" s="15" t="str">
        <f>VLOOKUP(E94,Employee!$A$2:$J$24,9,0)</f>
        <v>Paris</v>
      </c>
      <c r="I94" s="15" t="str">
        <f>VLOOKUP(E94,Employee!$A$1:$K$24,11,0)</f>
        <v>Bondur Gerard</v>
      </c>
      <c r="J94" s="15">
        <f>VLOOKUP(A94,Payments!$G$2:$H$100,2,0)</f>
        <v>90143.31</v>
      </c>
      <c r="K94" s="15">
        <f>IFERROR(VLOOKUP(A94,Orders!$M$2:$O$100,2,0),0)</f>
        <v>38524.29</v>
      </c>
      <c r="L94" s="15">
        <f>IFERROR(VLOOKUP(A94,Orders!$M$1:$O$100,3,0),0)</f>
        <v>325</v>
      </c>
      <c r="M94" s="15">
        <f t="shared" si="1"/>
        <v>118.53627692307693</v>
      </c>
    </row>
    <row r="95" spans="1:13" x14ac:dyDescent="0.3">
      <c r="A95">
        <v>398</v>
      </c>
      <c r="B95" t="s">
        <v>595</v>
      </c>
      <c r="C95" t="s">
        <v>600</v>
      </c>
      <c r="D95" t="s">
        <v>190</v>
      </c>
      <c r="E95">
        <v>1621</v>
      </c>
      <c r="F95">
        <v>94400</v>
      </c>
      <c r="G95" s="15" t="str">
        <f>IFERROR(VLOOKUP(E95,Employee!$A$2:$J$24,10,0),0)</f>
        <v>Nishi Mami</v>
      </c>
      <c r="H95" s="15" t="str">
        <f>VLOOKUP(E95,Employee!$A$2:$J$24,9,0)</f>
        <v>Tokyo</v>
      </c>
      <c r="I95" s="15" t="str">
        <f>VLOOKUP(E95,Employee!$A$1:$K$24,11,0)</f>
        <v>Patterson Mary</v>
      </c>
      <c r="J95" s="15">
        <f>VLOOKUP(A95,Payments!$G$2:$H$100,2,0)</f>
        <v>105548.73</v>
      </c>
      <c r="K95" s="15">
        <f>IFERROR(VLOOKUP(A95,Orders!$M$2:$O$100,2,0),0)</f>
        <v>0</v>
      </c>
      <c r="L95" s="15">
        <f>IFERROR(VLOOKUP(A95,Orders!$M$1:$O$100,3,0),0)</f>
        <v>0</v>
      </c>
      <c r="M95" s="15">
        <f t="shared" si="1"/>
        <v>0</v>
      </c>
    </row>
    <row r="96" spans="1:13" x14ac:dyDescent="0.3">
      <c r="A96">
        <v>406</v>
      </c>
      <c r="B96" t="s">
        <v>603</v>
      </c>
      <c r="C96" t="s">
        <v>172</v>
      </c>
      <c r="D96" t="s">
        <v>20</v>
      </c>
      <c r="E96">
        <v>1337</v>
      </c>
      <c r="F96">
        <v>95000</v>
      </c>
      <c r="G96" s="15" t="str">
        <f>IFERROR(VLOOKUP(E96,Employee!$A$2:$J$24,10,0),0)</f>
        <v>Bondur Loui</v>
      </c>
      <c r="H96" s="15" t="str">
        <f>VLOOKUP(E96,Employee!$A$2:$J$24,9,0)</f>
        <v>Paris</v>
      </c>
      <c r="I96" s="15" t="str">
        <f>VLOOKUP(E96,Employee!$A$1:$K$24,11,0)</f>
        <v>Bondur Gerard</v>
      </c>
      <c r="J96" s="15">
        <f>VLOOKUP(A96,Payments!$G$2:$H$100,2,0)</f>
        <v>86436.97</v>
      </c>
      <c r="K96" s="15">
        <f>IFERROR(VLOOKUP(A96,Orders!$M$2:$O$100,2,0),0)</f>
        <v>0</v>
      </c>
      <c r="L96" s="15">
        <f>IFERROR(VLOOKUP(A96,Orders!$M$1:$O$100,3,0),0)</f>
        <v>0</v>
      </c>
      <c r="M96" s="15">
        <f t="shared" si="1"/>
        <v>0</v>
      </c>
    </row>
    <row r="97" spans="1:13" x14ac:dyDescent="0.3">
      <c r="A97">
        <v>409</v>
      </c>
      <c r="B97" t="s">
        <v>608</v>
      </c>
      <c r="C97" t="s">
        <v>613</v>
      </c>
      <c r="D97" t="s">
        <v>69</v>
      </c>
      <c r="E97" t="s">
        <v>18</v>
      </c>
      <c r="F97">
        <v>0</v>
      </c>
      <c r="G97" s="15">
        <f>IFERROR(VLOOKUP(E97,Employee!$A$2:$J$24,10,0),0)</f>
        <v>0</v>
      </c>
      <c r="H97" s="15" t="e">
        <f>VLOOKUP(E97,Employee!$A$2:$J$24,9,0)</f>
        <v>#N/A</v>
      </c>
      <c r="I97" s="15" t="e">
        <f>VLOOKUP(E97,Employee!$A$1:$K$24,11,0)</f>
        <v>#N/A</v>
      </c>
      <c r="J97" s="15" t="e">
        <f>VLOOKUP(A97,Payments!$G$2:$H$100,2,0)</f>
        <v>#N/A</v>
      </c>
      <c r="K97" s="15">
        <f>IFERROR(VLOOKUP(A97,Orders!$M$2:$O$100,2,0),0)</f>
        <v>0</v>
      </c>
      <c r="L97" s="15">
        <f>IFERROR(VLOOKUP(A97,Orders!$M$1:$O$100,3,0),0)</f>
        <v>0</v>
      </c>
      <c r="M97" s="15">
        <f t="shared" si="1"/>
        <v>0</v>
      </c>
    </row>
    <row r="98" spans="1:13" x14ac:dyDescent="0.3">
      <c r="A98">
        <v>412</v>
      </c>
      <c r="B98" t="s">
        <v>614</v>
      </c>
      <c r="C98" t="s">
        <v>620</v>
      </c>
      <c r="D98" t="s">
        <v>455</v>
      </c>
      <c r="E98">
        <v>1612</v>
      </c>
      <c r="F98">
        <v>86800</v>
      </c>
      <c r="G98" s="15" t="str">
        <f>IFERROR(VLOOKUP(E98,Employee!$A$2:$J$24,10,0),0)</f>
        <v>Marsh Peter</v>
      </c>
      <c r="H98" s="15" t="str">
        <f>VLOOKUP(E98,Employee!$A$2:$J$24,9,0)</f>
        <v>Sydney</v>
      </c>
      <c r="I98" s="15" t="str">
        <f>VLOOKUP(E98,Employee!$A$1:$K$24,11,0)</f>
        <v>Patterson William</v>
      </c>
      <c r="J98" s="15">
        <f>VLOOKUP(A98,Payments!$G$2:$H$100,2,0)</f>
        <v>66704.94</v>
      </c>
      <c r="K98" s="15">
        <f>IFERROR(VLOOKUP(A98,Orders!$M$2:$O$100,2,0),0)</f>
        <v>0</v>
      </c>
      <c r="L98" s="15">
        <f>IFERROR(VLOOKUP(A98,Orders!$M$1:$O$100,3,0),0)</f>
        <v>0</v>
      </c>
      <c r="M98" s="15">
        <f t="shared" si="1"/>
        <v>0</v>
      </c>
    </row>
    <row r="99" spans="1:13" x14ac:dyDescent="0.3">
      <c r="A99">
        <v>415</v>
      </c>
      <c r="B99" t="s">
        <v>621</v>
      </c>
      <c r="C99" t="s">
        <v>625</v>
      </c>
      <c r="D99" t="s">
        <v>69</v>
      </c>
      <c r="E99">
        <v>1504</v>
      </c>
      <c r="F99">
        <v>77000</v>
      </c>
      <c r="G99" s="15" t="str">
        <f>IFERROR(VLOOKUP(E99,Employee!$A$2:$J$24,10,0),0)</f>
        <v>Jones Barry</v>
      </c>
      <c r="H99" s="15" t="str">
        <f>VLOOKUP(E99,Employee!$A$2:$J$24,9,0)</f>
        <v>London</v>
      </c>
      <c r="I99" s="15" t="str">
        <f>VLOOKUP(E99,Employee!$A$1:$K$24,11,0)</f>
        <v>Bondur Gerard</v>
      </c>
      <c r="J99" s="15">
        <f>VLOOKUP(A99,Payments!$G$2:$H$100,2,0)</f>
        <v>31310.09</v>
      </c>
      <c r="K99" s="15">
        <f>IFERROR(VLOOKUP(A99,Orders!$M$2:$O$100,2,0),0)</f>
        <v>0</v>
      </c>
      <c r="L99" s="15">
        <f>IFERROR(VLOOKUP(A99,Orders!$M$1:$O$100,3,0),0)</f>
        <v>0</v>
      </c>
      <c r="M99" s="15">
        <f t="shared" si="1"/>
        <v>0</v>
      </c>
    </row>
    <row r="100" spans="1:13" x14ac:dyDescent="0.3">
      <c r="A100">
        <v>424</v>
      </c>
      <c r="B100" t="s">
        <v>626</v>
      </c>
      <c r="C100" t="s">
        <v>79</v>
      </c>
      <c r="D100" t="s">
        <v>27</v>
      </c>
      <c r="E100">
        <v>1286</v>
      </c>
      <c r="F100">
        <v>67500</v>
      </c>
      <c r="G100" s="15" t="str">
        <f>IFERROR(VLOOKUP(E100,Employee!$A$2:$J$24,10,0),0)</f>
        <v>Tseng Foon Yue</v>
      </c>
      <c r="H100" s="15" t="str">
        <f>VLOOKUP(E100,Employee!$A$2:$J$24,9,0)</f>
        <v>NYC</v>
      </c>
      <c r="I100" s="15" t="str">
        <f>VLOOKUP(E100,Employee!$A$1:$K$24,11,0)</f>
        <v>Bow Anthony</v>
      </c>
      <c r="J100" s="15">
        <f>VLOOKUP(A100,Payments!$G$2:$H$100,2,0)</f>
        <v>69214.33</v>
      </c>
      <c r="K100" s="15">
        <f>IFERROR(VLOOKUP(A100,Orders!$M$2:$O$100,2,0),0)</f>
        <v>43708.350000000006</v>
      </c>
      <c r="L100" s="15">
        <f>IFERROR(VLOOKUP(A100,Orders!$M$1:$O$100,3,0),0)</f>
        <v>435</v>
      </c>
      <c r="M100" s="15">
        <f t="shared" si="1"/>
        <v>100.47896551724139</v>
      </c>
    </row>
    <row r="101" spans="1:13" x14ac:dyDescent="0.3">
      <c r="A101">
        <v>443</v>
      </c>
      <c r="B101" t="s">
        <v>630</v>
      </c>
      <c r="C101" t="s">
        <v>635</v>
      </c>
      <c r="D101" t="s">
        <v>69</v>
      </c>
      <c r="E101" t="s">
        <v>18</v>
      </c>
      <c r="F101">
        <v>0</v>
      </c>
      <c r="G101" s="15">
        <f>IFERROR(VLOOKUP(E101,Employee!$A$2:$J$24,10,0),0)</f>
        <v>0</v>
      </c>
      <c r="H101" s="15" t="e">
        <f>VLOOKUP(E101,Employee!$A$2:$J$24,9,0)</f>
        <v>#N/A</v>
      </c>
      <c r="I101" s="15" t="e">
        <f>VLOOKUP(E101,Employee!$A$1:$K$24,11,0)</f>
        <v>#N/A</v>
      </c>
      <c r="J101" s="15" t="e">
        <f>VLOOKUP(A101,Payments!$G$2:$H$100,2,0)</f>
        <v>#N/A</v>
      </c>
      <c r="K101" s="15">
        <f>IFERROR(VLOOKUP(A101,Orders!$M$2:$O$100,2,0),0)</f>
        <v>0</v>
      </c>
      <c r="L101" s="15">
        <f>IFERROR(VLOOKUP(A101,Orders!$M$1:$O$100,3,0),0)</f>
        <v>0</v>
      </c>
      <c r="M101" s="15">
        <f t="shared" si="1"/>
        <v>0</v>
      </c>
    </row>
    <row r="102" spans="1:13" x14ac:dyDescent="0.3">
      <c r="A102">
        <v>447</v>
      </c>
      <c r="B102" t="s">
        <v>636</v>
      </c>
      <c r="C102" t="s">
        <v>275</v>
      </c>
      <c r="D102" t="s">
        <v>27</v>
      </c>
      <c r="E102">
        <v>1323</v>
      </c>
      <c r="F102">
        <v>49700</v>
      </c>
      <c r="G102" s="15" t="str">
        <f>IFERROR(VLOOKUP(E102,Employee!$A$2:$J$24,10,0),0)</f>
        <v>Vanauf George</v>
      </c>
      <c r="H102" s="15" t="str">
        <f>VLOOKUP(E102,Employee!$A$2:$J$24,9,0)</f>
        <v>NYC</v>
      </c>
      <c r="I102" s="15" t="str">
        <f>VLOOKUP(E102,Employee!$A$1:$K$24,11,0)</f>
        <v>Bow Anthony</v>
      </c>
      <c r="J102" s="15">
        <f>VLOOKUP(A102,Payments!$G$2:$H$100,2,0)</f>
        <v>49967.78</v>
      </c>
      <c r="K102" s="15">
        <f>IFERROR(VLOOKUP(A102,Orders!$M$2:$O$100,2,0),0)</f>
        <v>23663.65</v>
      </c>
      <c r="L102" s="15">
        <f>IFERROR(VLOOKUP(A102,Orders!$M$1:$O$100,3,0),0)</f>
        <v>320</v>
      </c>
      <c r="M102" s="15">
        <f t="shared" si="1"/>
        <v>73.948906250000007</v>
      </c>
    </row>
    <row r="103" spans="1:13" x14ac:dyDescent="0.3">
      <c r="A103">
        <v>448</v>
      </c>
      <c r="B103" t="s">
        <v>640</v>
      </c>
      <c r="C103" t="s">
        <v>645</v>
      </c>
      <c r="D103" t="s">
        <v>95</v>
      </c>
      <c r="E103">
        <v>1504</v>
      </c>
      <c r="F103">
        <v>116400</v>
      </c>
      <c r="G103" s="15" t="str">
        <f>IFERROR(VLOOKUP(E103,Employee!$A$2:$J$24,10,0),0)</f>
        <v>Jones Barry</v>
      </c>
      <c r="H103" s="15" t="str">
        <f>VLOOKUP(E103,Employee!$A$2:$J$24,9,0)</f>
        <v>London</v>
      </c>
      <c r="I103" s="15" t="str">
        <f>VLOOKUP(E103,Employee!$A$1:$K$24,11,0)</f>
        <v>Bondur Gerard</v>
      </c>
      <c r="J103" s="15">
        <f>VLOOKUP(A103,Payments!$G$2:$H$100,2,0)</f>
        <v>76776.44</v>
      </c>
      <c r="K103" s="15">
        <f>IFERROR(VLOOKUP(A103,Orders!$M$2:$O$100,2,0),0)</f>
        <v>44167.090000000004</v>
      </c>
      <c r="L103" s="15">
        <f>IFERROR(VLOOKUP(A103,Orders!$M$1:$O$100,3,0),0)</f>
        <v>550</v>
      </c>
      <c r="M103" s="15">
        <f t="shared" si="1"/>
        <v>80.30380000000001</v>
      </c>
    </row>
    <row r="104" spans="1:13" x14ac:dyDescent="0.3">
      <c r="A104">
        <v>450</v>
      </c>
      <c r="B104" t="s">
        <v>647</v>
      </c>
      <c r="C104" t="s">
        <v>650</v>
      </c>
      <c r="D104" t="s">
        <v>27</v>
      </c>
      <c r="E104">
        <v>1165</v>
      </c>
      <c r="F104">
        <v>77600</v>
      </c>
      <c r="G104" s="15" t="str">
        <f>IFERROR(VLOOKUP(E104,Employee!$A$2:$J$24,10,0),0)</f>
        <v>Jennings Leslie</v>
      </c>
      <c r="H104" s="15" t="str">
        <f>VLOOKUP(E104,Employee!$A$2:$J$24,9,0)</f>
        <v>San Francisco</v>
      </c>
      <c r="I104" s="15" t="str">
        <f>VLOOKUP(E104,Employee!$A$1:$K$24,11,0)</f>
        <v>Bow Anthony</v>
      </c>
      <c r="J104" s="15">
        <f>VLOOKUP(A104,Payments!$G$2:$H$100,2,0)</f>
        <v>59551.38</v>
      </c>
      <c r="K104" s="15">
        <f>IFERROR(VLOOKUP(A104,Orders!$M$2:$O$100,2,0),0)</f>
        <v>0</v>
      </c>
      <c r="L104" s="15">
        <f>IFERROR(VLOOKUP(A104,Orders!$M$1:$O$100,3,0),0)</f>
        <v>0</v>
      </c>
      <c r="M104" s="15">
        <f t="shared" si="1"/>
        <v>0</v>
      </c>
    </row>
    <row r="105" spans="1:13" x14ac:dyDescent="0.3">
      <c r="A105">
        <v>452</v>
      </c>
      <c r="B105" t="s">
        <v>651</v>
      </c>
      <c r="C105" t="s">
        <v>656</v>
      </c>
      <c r="D105" t="s">
        <v>579</v>
      </c>
      <c r="E105">
        <v>1401</v>
      </c>
      <c r="F105">
        <v>45300</v>
      </c>
      <c r="G105" s="15" t="str">
        <f>IFERROR(VLOOKUP(E105,Employee!$A$2:$J$24,10,0),0)</f>
        <v>Castillo Pamela</v>
      </c>
      <c r="H105" s="15" t="str">
        <f>VLOOKUP(E105,Employee!$A$2:$J$24,9,0)</f>
        <v>Paris</v>
      </c>
      <c r="I105" s="15" t="str">
        <f>VLOOKUP(E105,Employee!$A$1:$K$24,11,0)</f>
        <v>Bondur Gerard</v>
      </c>
      <c r="J105" s="15">
        <f>VLOOKUP(A105,Payments!$G$2:$H$100,2,0)</f>
        <v>51059.990000000005</v>
      </c>
      <c r="K105" s="15">
        <f>IFERROR(VLOOKUP(A105,Orders!$M$2:$O$100,2,0),0)</f>
        <v>42252.869999999995</v>
      </c>
      <c r="L105" s="15">
        <f>IFERROR(VLOOKUP(A105,Orders!$M$1:$O$100,3,0),0)</f>
        <v>430</v>
      </c>
      <c r="M105" s="15">
        <f t="shared" si="1"/>
        <v>98.262488372093017</v>
      </c>
    </row>
    <row r="106" spans="1:13" x14ac:dyDescent="0.3">
      <c r="A106">
        <v>455</v>
      </c>
      <c r="B106" t="s">
        <v>657</v>
      </c>
      <c r="C106" t="s">
        <v>152</v>
      </c>
      <c r="D106" t="s">
        <v>27</v>
      </c>
      <c r="E106">
        <v>1286</v>
      </c>
      <c r="F106">
        <v>95400</v>
      </c>
      <c r="G106" s="15" t="str">
        <f>IFERROR(VLOOKUP(E106,Employee!$A$2:$J$24,10,0),0)</f>
        <v>Tseng Foon Yue</v>
      </c>
      <c r="H106" s="15" t="str">
        <f>VLOOKUP(E106,Employee!$A$2:$J$24,9,0)</f>
        <v>NYC</v>
      </c>
      <c r="I106" s="15" t="str">
        <f>VLOOKUP(E106,Employee!$A$1:$K$24,11,0)</f>
        <v>Bow Anthony</v>
      </c>
      <c r="J106" s="15">
        <f>VLOOKUP(A106,Payments!$G$2:$H$100,2,0)</f>
        <v>70378.649999999994</v>
      </c>
      <c r="K106" s="15">
        <f>IFERROR(VLOOKUP(A106,Orders!$M$2:$O$100,2,0),0)</f>
        <v>38139.18</v>
      </c>
      <c r="L106" s="15">
        <f>IFERROR(VLOOKUP(A106,Orders!$M$1:$O$100,3,0),0)</f>
        <v>316</v>
      </c>
      <c r="M106" s="15">
        <f t="shared" si="1"/>
        <v>120.69360759493671</v>
      </c>
    </row>
    <row r="107" spans="1:13" x14ac:dyDescent="0.3">
      <c r="A107">
        <v>456</v>
      </c>
      <c r="B107" t="s">
        <v>659</v>
      </c>
      <c r="C107" t="s">
        <v>79</v>
      </c>
      <c r="D107" t="s">
        <v>27</v>
      </c>
      <c r="E107">
        <v>1286</v>
      </c>
      <c r="F107">
        <v>39800</v>
      </c>
      <c r="G107" s="15" t="str">
        <f>IFERROR(VLOOKUP(E107,Employee!$A$2:$J$24,10,0),0)</f>
        <v>Tseng Foon Yue</v>
      </c>
      <c r="H107" s="15" t="str">
        <f>VLOOKUP(E107,Employee!$A$2:$J$24,9,0)</f>
        <v>NYC</v>
      </c>
      <c r="I107" s="15" t="str">
        <f>VLOOKUP(E107,Employee!$A$1:$K$24,11,0)</f>
        <v>Bow Anthony</v>
      </c>
      <c r="J107" s="15">
        <f>VLOOKUP(A107,Payments!$G$2:$H$100,2,0)</f>
        <v>29230.43</v>
      </c>
      <c r="K107" s="15">
        <f>IFERROR(VLOOKUP(A107,Orders!$M$2:$O$100,2,0),0)</f>
        <v>0</v>
      </c>
      <c r="L107" s="15">
        <f>IFERROR(VLOOKUP(A107,Orders!$M$1:$O$100,3,0),0)</f>
        <v>0</v>
      </c>
      <c r="M107" s="15">
        <f t="shared" si="1"/>
        <v>0</v>
      </c>
    </row>
    <row r="108" spans="1:13" x14ac:dyDescent="0.3">
      <c r="A108">
        <v>458</v>
      </c>
      <c r="B108" t="s">
        <v>664</v>
      </c>
      <c r="C108" t="s">
        <v>86</v>
      </c>
      <c r="D108" t="s">
        <v>87</v>
      </c>
      <c r="E108">
        <v>1702</v>
      </c>
      <c r="F108">
        <v>104600</v>
      </c>
      <c r="G108" s="15" t="str">
        <f>IFERROR(VLOOKUP(E108,Employee!$A$2:$J$24,10,0),0)</f>
        <v>Gerard Martin</v>
      </c>
      <c r="H108" s="15" t="str">
        <f>VLOOKUP(E108,Employee!$A$2:$J$24,9,0)</f>
        <v>Paris</v>
      </c>
      <c r="I108" s="15" t="str">
        <f>VLOOKUP(E108,Employee!$A$1:$K$24,11,0)</f>
        <v>Bondur Gerard</v>
      </c>
      <c r="J108" s="15">
        <f>VLOOKUP(A108,Payments!$G$2:$H$100,2,0)</f>
        <v>112440.09</v>
      </c>
      <c r="K108" s="15">
        <f>IFERROR(VLOOKUP(A108,Orders!$M$2:$O$100,2,0),0)</f>
        <v>57131.92</v>
      </c>
      <c r="L108" s="15">
        <f>IFERROR(VLOOKUP(A108,Orders!$M$1:$O$100,3,0),0)</f>
        <v>617</v>
      </c>
      <c r="M108" s="15">
        <f t="shared" si="1"/>
        <v>92.596304700162065</v>
      </c>
    </row>
    <row r="109" spans="1:13" x14ac:dyDescent="0.3">
      <c r="A109">
        <v>459</v>
      </c>
      <c r="B109" t="s">
        <v>669</v>
      </c>
      <c r="C109" t="s">
        <v>674</v>
      </c>
      <c r="D109" t="s">
        <v>69</v>
      </c>
      <c r="E109" t="s">
        <v>18</v>
      </c>
      <c r="F109">
        <v>0</v>
      </c>
      <c r="G109" s="15">
        <f>IFERROR(VLOOKUP(E109,Employee!$A$2:$J$24,10,0),0)</f>
        <v>0</v>
      </c>
      <c r="H109" s="15" t="e">
        <f>VLOOKUP(E109,Employee!$A$2:$J$24,9,0)</f>
        <v>#N/A</v>
      </c>
      <c r="I109" s="15" t="e">
        <f>VLOOKUP(E109,Employee!$A$1:$K$24,11,0)</f>
        <v>#N/A</v>
      </c>
      <c r="J109" s="15" t="e">
        <f>VLOOKUP(A109,Payments!$G$2:$H$100,2,0)</f>
        <v>#N/A</v>
      </c>
      <c r="K109" s="15">
        <f>IFERROR(VLOOKUP(A109,Orders!$M$2:$O$100,2,0),0)</f>
        <v>0</v>
      </c>
      <c r="L109" s="15">
        <f>IFERROR(VLOOKUP(A109,Orders!$M$1:$O$100,3,0),0)</f>
        <v>0</v>
      </c>
      <c r="M109" s="15">
        <f t="shared" si="1"/>
        <v>0</v>
      </c>
    </row>
    <row r="110" spans="1:13" x14ac:dyDescent="0.3">
      <c r="A110">
        <v>462</v>
      </c>
      <c r="B110" t="s">
        <v>675</v>
      </c>
      <c r="C110" t="s">
        <v>445</v>
      </c>
      <c r="D110" t="s">
        <v>27</v>
      </c>
      <c r="E110">
        <v>1216</v>
      </c>
      <c r="F110">
        <v>85800</v>
      </c>
      <c r="G110" s="15" t="str">
        <f>IFERROR(VLOOKUP(E110,Employee!$A$2:$J$24,10,0),0)</f>
        <v>Patterson Steve</v>
      </c>
      <c r="H110" s="15" t="str">
        <f>VLOOKUP(E110,Employee!$A$2:$J$24,9,0)</f>
        <v>Boston</v>
      </c>
      <c r="I110" s="15" t="str">
        <f>VLOOKUP(E110,Employee!$A$1:$K$24,11,0)</f>
        <v>Bow Anthony</v>
      </c>
      <c r="J110" s="15">
        <f>VLOOKUP(A110,Payments!$G$2:$H$100,2,0)</f>
        <v>88627.49</v>
      </c>
      <c r="K110" s="15">
        <f>IFERROR(VLOOKUP(A110,Orders!$M$2:$O$100,2,0),0)</f>
        <v>9977.8499999999985</v>
      </c>
      <c r="L110" s="15">
        <f>IFERROR(VLOOKUP(A110,Orders!$M$1:$O$100,3,0),0)</f>
        <v>98</v>
      </c>
      <c r="M110" s="15">
        <f t="shared" si="1"/>
        <v>101.81479591836734</v>
      </c>
    </row>
    <row r="111" spans="1:13" x14ac:dyDescent="0.3">
      <c r="A111">
        <v>465</v>
      </c>
      <c r="B111" t="s">
        <v>679</v>
      </c>
      <c r="C111" t="s">
        <v>86</v>
      </c>
      <c r="D111" t="s">
        <v>87</v>
      </c>
      <c r="E111" t="s">
        <v>18</v>
      </c>
      <c r="F111">
        <v>0</v>
      </c>
      <c r="G111" s="15">
        <f>IFERROR(VLOOKUP(E111,Employee!$A$2:$J$24,10,0),0)</f>
        <v>0</v>
      </c>
      <c r="H111" s="15" t="e">
        <f>VLOOKUP(E111,Employee!$A$2:$J$24,9,0)</f>
        <v>#N/A</v>
      </c>
      <c r="I111" s="15" t="e">
        <f>VLOOKUP(E111,Employee!$A$1:$K$24,11,0)</f>
        <v>#N/A</v>
      </c>
      <c r="J111" s="15" t="e">
        <f>VLOOKUP(A111,Payments!$G$2:$H$100,2,0)</f>
        <v>#N/A</v>
      </c>
      <c r="K111" s="15">
        <f>IFERROR(VLOOKUP(A111,Orders!$M$2:$O$100,2,0),0)</f>
        <v>0</v>
      </c>
      <c r="L111" s="15">
        <f>IFERROR(VLOOKUP(A111,Orders!$M$1:$O$100,3,0),0)</f>
        <v>0</v>
      </c>
      <c r="M111" s="15">
        <f t="shared" si="1"/>
        <v>0</v>
      </c>
    </row>
    <row r="112" spans="1:13" x14ac:dyDescent="0.3">
      <c r="A112">
        <v>471</v>
      </c>
      <c r="B112" t="s">
        <v>684</v>
      </c>
      <c r="C112" t="s">
        <v>689</v>
      </c>
      <c r="D112" t="s">
        <v>36</v>
      </c>
      <c r="E112">
        <v>1611</v>
      </c>
      <c r="F112">
        <v>60300</v>
      </c>
      <c r="G112" s="15" t="str">
        <f>IFERROR(VLOOKUP(E112,Employee!$A$2:$J$24,10,0),0)</f>
        <v>Fixter Andy</v>
      </c>
      <c r="H112" s="15" t="str">
        <f>VLOOKUP(E112,Employee!$A$2:$J$24,9,0)</f>
        <v>Sydney</v>
      </c>
      <c r="I112" s="15" t="str">
        <f>VLOOKUP(E112,Employee!$A$1:$K$24,11,0)</f>
        <v>Patterson William</v>
      </c>
      <c r="J112" s="15">
        <f>VLOOKUP(A112,Payments!$G$2:$H$100,2,0)</f>
        <v>44920.759999999995</v>
      </c>
      <c r="K112" s="15">
        <f>IFERROR(VLOOKUP(A112,Orders!$M$2:$O$100,2,0),0)</f>
        <v>35505.629999999997</v>
      </c>
      <c r="L112" s="15">
        <f>IFERROR(VLOOKUP(A112,Orders!$M$1:$O$100,3,0),0)</f>
        <v>447</v>
      </c>
      <c r="M112" s="15">
        <f t="shared" si="1"/>
        <v>79.43093959731543</v>
      </c>
    </row>
    <row r="113" spans="1:13" x14ac:dyDescent="0.3">
      <c r="A113">
        <v>473</v>
      </c>
      <c r="B113" t="s">
        <v>690</v>
      </c>
      <c r="C113" t="s">
        <v>695</v>
      </c>
      <c r="D113" t="s">
        <v>332</v>
      </c>
      <c r="E113">
        <v>1401</v>
      </c>
      <c r="F113">
        <v>34800</v>
      </c>
      <c r="G113" s="15" t="str">
        <f>IFERROR(VLOOKUP(E113,Employee!$A$2:$J$24,10,0),0)</f>
        <v>Castillo Pamela</v>
      </c>
      <c r="H113" s="15" t="str">
        <f>VLOOKUP(E113,Employee!$A$2:$J$24,9,0)</f>
        <v>Paris</v>
      </c>
      <c r="I113" s="15" t="str">
        <f>VLOOKUP(E113,Employee!$A$1:$K$24,11,0)</f>
        <v>Bondur Gerard</v>
      </c>
      <c r="J113" s="15">
        <f>VLOOKUP(A113,Payments!$G$2:$H$100,2,0)</f>
        <v>25358.32</v>
      </c>
      <c r="K113" s="15">
        <f>IFERROR(VLOOKUP(A113,Orders!$M$2:$O$100,2,0),0)</f>
        <v>17746.260000000002</v>
      </c>
      <c r="L113" s="15">
        <f>IFERROR(VLOOKUP(A113,Orders!$M$1:$O$100,3,0),0)</f>
        <v>216</v>
      </c>
      <c r="M113" s="15">
        <f t="shared" si="1"/>
        <v>82.158611111111114</v>
      </c>
    </row>
    <row r="114" spans="1:13" x14ac:dyDescent="0.3">
      <c r="A114">
        <v>475</v>
      </c>
      <c r="B114" t="s">
        <v>696</v>
      </c>
      <c r="C114" t="s">
        <v>698</v>
      </c>
      <c r="D114" t="s">
        <v>27</v>
      </c>
      <c r="E114">
        <v>1166</v>
      </c>
      <c r="F114">
        <v>55400</v>
      </c>
      <c r="G114" s="15" t="str">
        <f>IFERROR(VLOOKUP(E114,Employee!$A$2:$J$24,10,0),0)</f>
        <v>Thompson Leslie</v>
      </c>
      <c r="H114" s="15" t="str">
        <f>VLOOKUP(E114,Employee!$A$2:$J$24,9,0)</f>
        <v>San Francisco</v>
      </c>
      <c r="I114" s="15" t="str">
        <f>VLOOKUP(E114,Employee!$A$1:$K$24,11,0)</f>
        <v>Bow Anthony</v>
      </c>
      <c r="J114" s="15">
        <f>VLOOKUP(A114,Payments!$G$2:$H$100,2,0)</f>
        <v>43748.72</v>
      </c>
      <c r="K114" s="15">
        <f>IFERROR(VLOOKUP(A114,Orders!$M$2:$O$100,2,0),0)</f>
        <v>7678.25</v>
      </c>
      <c r="L114" s="15">
        <f>IFERROR(VLOOKUP(A114,Orders!$M$1:$O$100,3,0),0)</f>
        <v>115</v>
      </c>
      <c r="M114" s="15">
        <f t="shared" si="1"/>
        <v>66.767391304347825</v>
      </c>
    </row>
    <row r="115" spans="1:13" x14ac:dyDescent="0.3">
      <c r="A115">
        <v>477</v>
      </c>
      <c r="B115" t="s">
        <v>699</v>
      </c>
      <c r="C115" t="s">
        <v>704</v>
      </c>
      <c r="D115" t="s">
        <v>69</v>
      </c>
      <c r="E115" t="s">
        <v>18</v>
      </c>
      <c r="F115">
        <v>0</v>
      </c>
      <c r="G115" s="15">
        <f>IFERROR(VLOOKUP(E115,Employee!$A$2:$J$24,10,0),0)</f>
        <v>0</v>
      </c>
      <c r="H115" s="15" t="e">
        <f>VLOOKUP(E115,Employee!$A$2:$J$24,9,0)</f>
        <v>#N/A</v>
      </c>
      <c r="I115" s="15" t="e">
        <f>VLOOKUP(E115,Employee!$A$1:$K$24,11,0)</f>
        <v>#N/A</v>
      </c>
      <c r="J115" s="15" t="e">
        <f>VLOOKUP(A115,Payments!$G$2:$H$100,2,0)</f>
        <v>#N/A</v>
      </c>
      <c r="K115" s="15">
        <f>IFERROR(VLOOKUP(A115,Orders!$M$2:$O$100,2,0),0)</f>
        <v>0</v>
      </c>
      <c r="L115" s="15">
        <f>IFERROR(VLOOKUP(A115,Orders!$M$1:$O$100,3,0),0)</f>
        <v>0</v>
      </c>
      <c r="M115" s="15">
        <f t="shared" si="1"/>
        <v>0</v>
      </c>
    </row>
    <row r="116" spans="1:13" x14ac:dyDescent="0.3">
      <c r="A116">
        <v>480</v>
      </c>
      <c r="B116" t="s">
        <v>705</v>
      </c>
      <c r="C116" t="s">
        <v>709</v>
      </c>
      <c r="D116" t="s">
        <v>710</v>
      </c>
      <c r="E116" t="s">
        <v>18</v>
      </c>
      <c r="F116">
        <v>0</v>
      </c>
      <c r="G116" s="15">
        <f>IFERROR(VLOOKUP(E116,Employee!$A$2:$J$24,10,0),0)</f>
        <v>0</v>
      </c>
      <c r="H116" s="15" t="e">
        <f>VLOOKUP(E116,Employee!$A$2:$J$24,9,0)</f>
        <v>#N/A</v>
      </c>
      <c r="I116" s="15" t="e">
        <f>VLOOKUP(E116,Employee!$A$1:$K$24,11,0)</f>
        <v>#N/A</v>
      </c>
      <c r="J116" s="15" t="e">
        <f>VLOOKUP(A116,Payments!$G$2:$H$100,2,0)</f>
        <v>#N/A</v>
      </c>
      <c r="K116" s="15">
        <f>IFERROR(VLOOKUP(A116,Orders!$M$2:$O$100,2,0),0)</f>
        <v>0</v>
      </c>
      <c r="L116" s="15">
        <f>IFERROR(VLOOKUP(A116,Orders!$M$1:$O$100,3,0),0)</f>
        <v>0</v>
      </c>
      <c r="M116" s="15">
        <f t="shared" si="1"/>
        <v>0</v>
      </c>
    </row>
    <row r="117" spans="1:13" x14ac:dyDescent="0.3">
      <c r="A117">
        <v>481</v>
      </c>
      <c r="B117" t="s">
        <v>711</v>
      </c>
      <c r="C117" t="s">
        <v>716</v>
      </c>
      <c r="D117" t="s">
        <v>717</v>
      </c>
      <c r="E117" t="s">
        <v>18</v>
      </c>
      <c r="F117">
        <v>0</v>
      </c>
      <c r="G117" s="15">
        <f>IFERROR(VLOOKUP(E117,Employee!$A$2:$J$24,10,0),0)</f>
        <v>0</v>
      </c>
      <c r="H117" s="15" t="e">
        <f>VLOOKUP(E117,Employee!$A$2:$J$24,9,0)</f>
        <v>#N/A</v>
      </c>
      <c r="I117" s="15" t="e">
        <f>VLOOKUP(E117,Employee!$A$1:$K$24,11,0)</f>
        <v>#N/A</v>
      </c>
      <c r="J117" s="15" t="e">
        <f>VLOOKUP(A117,Payments!$G$2:$H$100,2,0)</f>
        <v>#N/A</v>
      </c>
      <c r="K117" s="15">
        <f>IFERROR(VLOOKUP(A117,Orders!$M$2:$O$100,2,0),0)</f>
        <v>0</v>
      </c>
      <c r="L117" s="15">
        <f>IFERROR(VLOOKUP(A117,Orders!$M$1:$O$100,3,0),0)</f>
        <v>0</v>
      </c>
      <c r="M117" s="15">
        <f t="shared" si="1"/>
        <v>0</v>
      </c>
    </row>
    <row r="118" spans="1:13" x14ac:dyDescent="0.3">
      <c r="A118">
        <v>484</v>
      </c>
      <c r="B118" t="s">
        <v>718</v>
      </c>
      <c r="C118" t="s">
        <v>723</v>
      </c>
      <c r="D118" t="s">
        <v>87</v>
      </c>
      <c r="E118">
        <v>1702</v>
      </c>
      <c r="F118">
        <v>65700</v>
      </c>
      <c r="G118" s="15" t="str">
        <f>IFERROR(VLOOKUP(E118,Employee!$A$2:$J$24,10,0),0)</f>
        <v>Gerard Martin</v>
      </c>
      <c r="H118" s="15" t="str">
        <f>VLOOKUP(E118,Employee!$A$2:$J$24,9,0)</f>
        <v>Paris</v>
      </c>
      <c r="I118" s="15" t="str">
        <f>VLOOKUP(E118,Employee!$A$1:$K$24,11,0)</f>
        <v>Bondur Gerard</v>
      </c>
      <c r="J118" s="15">
        <f>VLOOKUP(A118,Payments!$G$2:$H$100,2,0)</f>
        <v>50987.850000000006</v>
      </c>
      <c r="K118" s="15">
        <f>IFERROR(VLOOKUP(A118,Orders!$M$2:$O$100,2,0),0)</f>
        <v>47513.19</v>
      </c>
      <c r="L118" s="15">
        <f>IFERROR(VLOOKUP(A118,Orders!$M$1:$O$100,3,0),0)</f>
        <v>519</v>
      </c>
      <c r="M118" s="15">
        <f t="shared" si="1"/>
        <v>91.547572254335265</v>
      </c>
    </row>
    <row r="119" spans="1:13" x14ac:dyDescent="0.3">
      <c r="A119">
        <v>486</v>
      </c>
      <c r="B119" t="s">
        <v>724</v>
      </c>
      <c r="C119" t="s">
        <v>492</v>
      </c>
      <c r="D119" t="s">
        <v>27</v>
      </c>
      <c r="E119">
        <v>1323</v>
      </c>
      <c r="F119">
        <v>72600</v>
      </c>
      <c r="G119" s="15" t="str">
        <f>IFERROR(VLOOKUP(E119,Employee!$A$2:$J$24,10,0),0)</f>
        <v>Vanauf George</v>
      </c>
      <c r="H119" s="15" t="str">
        <f>VLOOKUP(E119,Employee!$A$2:$J$24,9,0)</f>
        <v>NYC</v>
      </c>
      <c r="I119" s="15" t="str">
        <f>VLOOKUP(E119,Employee!$A$1:$K$24,11,0)</f>
        <v>Bow Anthony</v>
      </c>
      <c r="J119" s="15">
        <f>VLOOKUP(A119,Payments!$G$2:$H$100,2,0)</f>
        <v>77726.59</v>
      </c>
      <c r="K119" s="15">
        <f>IFERROR(VLOOKUP(A119,Orders!$M$2:$O$100,2,0),0)</f>
        <v>25833.14</v>
      </c>
      <c r="L119" s="15">
        <f>IFERROR(VLOOKUP(A119,Orders!$M$1:$O$100,3,0),0)</f>
        <v>212</v>
      </c>
      <c r="M119" s="15">
        <f t="shared" si="1"/>
        <v>121.85443396226415</v>
      </c>
    </row>
    <row r="120" spans="1:13" x14ac:dyDescent="0.3">
      <c r="A120">
        <v>487</v>
      </c>
      <c r="B120" t="s">
        <v>728</v>
      </c>
      <c r="C120" t="s">
        <v>730</v>
      </c>
      <c r="D120" t="s">
        <v>27</v>
      </c>
      <c r="E120">
        <v>1165</v>
      </c>
      <c r="F120">
        <v>60300</v>
      </c>
      <c r="G120" s="15" t="str">
        <f>IFERROR(VLOOKUP(E120,Employee!$A$2:$J$24,10,0),0)</f>
        <v>Jennings Leslie</v>
      </c>
      <c r="H120" s="15" t="str">
        <f>VLOOKUP(E120,Employee!$A$2:$J$24,9,0)</f>
        <v>San Francisco</v>
      </c>
      <c r="I120" s="15" t="str">
        <f>VLOOKUP(E120,Employee!$A$1:$K$24,11,0)</f>
        <v>Bow Anthony</v>
      </c>
      <c r="J120" s="15">
        <f>VLOOKUP(A120,Payments!$G$2:$H$100,2,0)</f>
        <v>42570.37</v>
      </c>
      <c r="K120" s="15">
        <f>IFERROR(VLOOKUP(A120,Orders!$M$2:$O$100,2,0),0)</f>
        <v>29997.090000000004</v>
      </c>
      <c r="L120" s="15">
        <f>IFERROR(VLOOKUP(A120,Orders!$M$1:$O$100,3,0),0)</f>
        <v>367</v>
      </c>
      <c r="M120" s="15">
        <f t="shared" si="1"/>
        <v>81.735940054495927</v>
      </c>
    </row>
    <row r="121" spans="1:13" x14ac:dyDescent="0.3">
      <c r="A121">
        <v>489</v>
      </c>
      <c r="B121" t="s">
        <v>731</v>
      </c>
      <c r="C121" t="s">
        <v>460</v>
      </c>
      <c r="D121" t="s">
        <v>209</v>
      </c>
      <c r="E121">
        <v>1501</v>
      </c>
      <c r="F121">
        <v>43300</v>
      </c>
      <c r="G121" s="15" t="str">
        <f>IFERROR(VLOOKUP(E121,Employee!$A$2:$J$24,10,0),0)</f>
        <v>Bott Larry</v>
      </c>
      <c r="H121" s="15" t="str">
        <f>VLOOKUP(E121,Employee!$A$2:$J$24,9,0)</f>
        <v>London</v>
      </c>
      <c r="I121" s="15" t="str">
        <f>VLOOKUP(E121,Employee!$A$1:$K$24,11,0)</f>
        <v>Bondur Gerard</v>
      </c>
      <c r="J121" s="15">
        <f>VLOOKUP(A121,Payments!$G$2:$H$100,2,0)</f>
        <v>29586.15</v>
      </c>
      <c r="K121" s="15">
        <f>IFERROR(VLOOKUP(A121,Orders!$M$2:$O$100,2,0),0)</f>
        <v>22275.73</v>
      </c>
      <c r="L121" s="15">
        <f>IFERROR(VLOOKUP(A121,Orders!$M$1:$O$100,3,0),0)</f>
        <v>267</v>
      </c>
      <c r="M121" s="15">
        <f t="shared" si="1"/>
        <v>83.429700374531834</v>
      </c>
    </row>
    <row r="122" spans="1:13" x14ac:dyDescent="0.3">
      <c r="A122">
        <v>495</v>
      </c>
      <c r="B122" t="s">
        <v>737</v>
      </c>
      <c r="C122" t="s">
        <v>546</v>
      </c>
      <c r="D122" t="s">
        <v>27</v>
      </c>
      <c r="E122">
        <v>1188</v>
      </c>
      <c r="F122">
        <v>85100</v>
      </c>
      <c r="G122" s="15" t="str">
        <f>IFERROR(VLOOKUP(E122,Employee!$A$2:$J$24,10,0),0)</f>
        <v>Firrelli Julie</v>
      </c>
      <c r="H122" s="15" t="str">
        <f>VLOOKUP(E122,Employee!$A$2:$J$24,9,0)</f>
        <v>Boston</v>
      </c>
      <c r="I122" s="15" t="str">
        <f>VLOOKUP(E122,Employee!$A$1:$K$24,11,0)</f>
        <v>Bow Anthony</v>
      </c>
      <c r="J122" s="15">
        <f>VLOOKUP(A122,Payments!$G$2:$H$100,2,0)</f>
        <v>65541.740000000005</v>
      </c>
      <c r="K122" s="15">
        <f>IFERROR(VLOOKUP(A122,Orders!$M$2:$O$100,2,0),0)</f>
        <v>0</v>
      </c>
      <c r="L122" s="15">
        <f>IFERROR(VLOOKUP(A122,Orders!$M$1:$O$100,3,0),0)</f>
        <v>0</v>
      </c>
      <c r="M122" s="15">
        <f t="shared" si="1"/>
        <v>0</v>
      </c>
    </row>
    <row r="123" spans="1:13" x14ac:dyDescent="0.3">
      <c r="A123">
        <v>496</v>
      </c>
      <c r="B123" t="s">
        <v>739</v>
      </c>
      <c r="C123" t="s">
        <v>454</v>
      </c>
      <c r="D123" t="s">
        <v>455</v>
      </c>
      <c r="E123">
        <v>1612</v>
      </c>
      <c r="F123">
        <v>110000</v>
      </c>
      <c r="G123" s="15" t="str">
        <f>IFERROR(VLOOKUP(E123,Employee!$A$2:$J$24,10,0),0)</f>
        <v>Marsh Peter</v>
      </c>
      <c r="H123" s="15" t="str">
        <f>VLOOKUP(E123,Employee!$A$2:$J$24,9,0)</f>
        <v>Sydney</v>
      </c>
      <c r="I123" s="15" t="str">
        <f>VLOOKUP(E123,Employee!$A$1:$K$24,11,0)</f>
        <v>Patterson William</v>
      </c>
      <c r="J123" s="15">
        <f>VLOOKUP(A123,Payments!$G$2:$H$100,2,0)</f>
        <v>114497.19</v>
      </c>
      <c r="K123" s="15">
        <f>IFERROR(VLOOKUP(A123,Orders!$M$2:$O$100,2,0),0)</f>
        <v>55041.040000000008</v>
      </c>
      <c r="L123" s="15">
        <f>IFERROR(VLOOKUP(A123,Orders!$M$1:$O$100,3,0),0)</f>
        <v>708</v>
      </c>
      <c r="M123" s="15">
        <f t="shared" si="1"/>
        <v>77.741581920903968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K24"/>
  <sheetViews>
    <sheetView workbookViewId="0">
      <selection activeCell="O6" sqref="O6"/>
    </sheetView>
  </sheetViews>
  <sheetFormatPr defaultRowHeight="14.4" x14ac:dyDescent="0.3"/>
  <cols>
    <col min="1" max="1" width="15.6640625" bestFit="1" customWidth="1"/>
    <col min="2" max="2" width="9.6640625" bestFit="1" customWidth="1"/>
    <col min="3" max="3" width="9.109375" bestFit="1" customWidth="1"/>
    <col min="4" max="4" width="0" hidden="1" customWidth="1"/>
    <col min="5" max="5" width="30.44140625" hidden="1" customWidth="1"/>
    <col min="6" max="6" width="10" customWidth="1"/>
    <col min="7" max="7" width="9" bestFit="1" customWidth="1"/>
    <col min="8" max="8" width="18.88671875" bestFit="1" customWidth="1"/>
    <col min="9" max="9" width="12" bestFit="1" customWidth="1"/>
    <col min="10" max="10" width="15.33203125" bestFit="1" customWidth="1"/>
    <col min="11" max="11" width="15.5546875" bestFit="1" customWidth="1"/>
  </cols>
  <sheetData>
    <row r="1" spans="1:11" x14ac:dyDescent="0.3">
      <c r="A1" t="s">
        <v>1186</v>
      </c>
      <c r="B1" t="s">
        <v>1187</v>
      </c>
      <c r="C1" t="s">
        <v>1188</v>
      </c>
      <c r="D1" t="s">
        <v>1189</v>
      </c>
      <c r="E1" t="s">
        <v>1190</v>
      </c>
      <c r="F1" t="s">
        <v>1191</v>
      </c>
      <c r="G1" t="s">
        <v>1192</v>
      </c>
      <c r="H1" t="s">
        <v>1193</v>
      </c>
      <c r="I1" t="s">
        <v>1300</v>
      </c>
      <c r="J1" s="14" t="s">
        <v>1301</v>
      </c>
      <c r="K1" s="14" t="s">
        <v>1302</v>
      </c>
    </row>
    <row r="2" spans="1:11" x14ac:dyDescent="0.3">
      <c r="A2">
        <v>1002</v>
      </c>
      <c r="B2" t="s">
        <v>71</v>
      </c>
      <c r="C2" t="s">
        <v>1194</v>
      </c>
      <c r="D2" t="s">
        <v>1195</v>
      </c>
      <c r="E2" t="s">
        <v>1196</v>
      </c>
      <c r="F2">
        <v>1</v>
      </c>
      <c r="G2" t="s">
        <v>18</v>
      </c>
      <c r="H2" t="s">
        <v>1197</v>
      </c>
      <c r="I2" t="str">
        <f>VLOOKUP(Employee!F2,Offices!$A$1:$B$8,2,0)</f>
        <v>San Francisco</v>
      </c>
      <c r="J2" s="14" t="str">
        <f>_xlfn.CONCAT(B2," ",C2)</f>
        <v>Murphy Diane</v>
      </c>
      <c r="K2" s="14"/>
    </row>
    <row r="3" spans="1:11" x14ac:dyDescent="0.3">
      <c r="A3">
        <v>1056</v>
      </c>
      <c r="B3" t="s">
        <v>1198</v>
      </c>
      <c r="C3" t="s">
        <v>273</v>
      </c>
      <c r="D3" t="s">
        <v>1199</v>
      </c>
      <c r="E3" t="s">
        <v>1200</v>
      </c>
      <c r="F3">
        <v>1</v>
      </c>
      <c r="G3">
        <v>1002</v>
      </c>
      <c r="H3" t="s">
        <v>1201</v>
      </c>
      <c r="I3" t="str">
        <f>VLOOKUP(Employee!F3,Offices!$A$1:$B$8,2,0)</f>
        <v>San Francisco</v>
      </c>
      <c r="J3" s="14" t="str">
        <f t="shared" ref="J3:J24" si="0">_xlfn.CONCAT(B3," ",C3)</f>
        <v>Patterson Mary</v>
      </c>
      <c r="K3" s="14" t="str">
        <f t="shared" ref="K3:K24" si="1">VLOOKUP(G3,$A$2:$K$24,10,0)</f>
        <v>Murphy Diane</v>
      </c>
    </row>
    <row r="4" spans="1:11" x14ac:dyDescent="0.3">
      <c r="A4">
        <v>1076</v>
      </c>
      <c r="B4" t="s">
        <v>1202</v>
      </c>
      <c r="C4" t="s">
        <v>118</v>
      </c>
      <c r="D4" t="s">
        <v>1203</v>
      </c>
      <c r="E4" t="s">
        <v>1204</v>
      </c>
      <c r="F4">
        <v>1</v>
      </c>
      <c r="G4">
        <v>1002</v>
      </c>
      <c r="H4" t="s">
        <v>1205</v>
      </c>
      <c r="I4" t="str">
        <f>VLOOKUP(Employee!F4,Offices!$A$1:$B$8,2,0)</f>
        <v>San Francisco</v>
      </c>
      <c r="J4" s="14" t="str">
        <f t="shared" si="0"/>
        <v>Firrelli Jeff</v>
      </c>
      <c r="K4" s="14" t="str">
        <f t="shared" si="1"/>
        <v>Murphy Diane</v>
      </c>
    </row>
    <row r="5" spans="1:11" x14ac:dyDescent="0.3">
      <c r="A5">
        <v>1088</v>
      </c>
      <c r="B5" t="s">
        <v>1198</v>
      </c>
      <c r="C5" t="s">
        <v>463</v>
      </c>
      <c r="D5" t="s">
        <v>1206</v>
      </c>
      <c r="E5" t="s">
        <v>1207</v>
      </c>
      <c r="F5">
        <v>6</v>
      </c>
      <c r="G5">
        <v>1056</v>
      </c>
      <c r="H5" t="s">
        <v>1208</v>
      </c>
      <c r="I5" t="str">
        <f>VLOOKUP(Employee!F5,Offices!$A$1:$B$8,2,0)</f>
        <v>Sydney</v>
      </c>
      <c r="J5" s="14" t="str">
        <f t="shared" si="0"/>
        <v>Patterson William</v>
      </c>
      <c r="K5" s="14" t="str">
        <f t="shared" si="1"/>
        <v>Patterson Mary</v>
      </c>
    </row>
    <row r="6" spans="1:11" x14ac:dyDescent="0.3">
      <c r="A6">
        <v>1102</v>
      </c>
      <c r="B6" t="s">
        <v>1209</v>
      </c>
      <c r="C6" t="s">
        <v>1210</v>
      </c>
      <c r="D6" t="s">
        <v>1211</v>
      </c>
      <c r="E6" t="s">
        <v>1212</v>
      </c>
      <c r="F6">
        <v>4</v>
      </c>
      <c r="G6">
        <v>1056</v>
      </c>
      <c r="H6" t="s">
        <v>1213</v>
      </c>
      <c r="I6" t="str">
        <f>VLOOKUP(Employee!F6,Offices!$A$1:$B$8,2,0)</f>
        <v>Paris</v>
      </c>
      <c r="J6" s="14" t="str">
        <f t="shared" si="0"/>
        <v>Bondur Gerard</v>
      </c>
      <c r="K6" s="14" t="str">
        <f t="shared" si="1"/>
        <v>Patterson Mary</v>
      </c>
    </row>
    <row r="7" spans="1:11" x14ac:dyDescent="0.3">
      <c r="A7">
        <v>1143</v>
      </c>
      <c r="B7" t="s">
        <v>1214</v>
      </c>
      <c r="C7" t="s">
        <v>1215</v>
      </c>
      <c r="D7" t="s">
        <v>1216</v>
      </c>
      <c r="E7" t="s">
        <v>1217</v>
      </c>
      <c r="F7">
        <v>1</v>
      </c>
      <c r="G7">
        <v>1056</v>
      </c>
      <c r="H7" t="s">
        <v>1218</v>
      </c>
      <c r="I7" t="str">
        <f>VLOOKUP(Employee!F7,Offices!$A$1:$B$8,2,0)</f>
        <v>San Francisco</v>
      </c>
      <c r="J7" s="14" t="str">
        <f t="shared" si="0"/>
        <v>Bow Anthony</v>
      </c>
      <c r="K7" s="14" t="str">
        <f t="shared" si="1"/>
        <v>Patterson Mary</v>
      </c>
    </row>
    <row r="8" spans="1:11" x14ac:dyDescent="0.3">
      <c r="A8">
        <v>1165</v>
      </c>
      <c r="B8" t="s">
        <v>1219</v>
      </c>
      <c r="C8" t="s">
        <v>220</v>
      </c>
      <c r="D8" t="s">
        <v>1220</v>
      </c>
      <c r="E8" t="s">
        <v>1221</v>
      </c>
      <c r="F8">
        <v>1</v>
      </c>
      <c r="G8">
        <v>1143</v>
      </c>
      <c r="H8" t="s">
        <v>1222</v>
      </c>
      <c r="I8" t="str">
        <f>VLOOKUP(Employee!F8,Offices!$A$1:$B$8,2,0)</f>
        <v>San Francisco</v>
      </c>
      <c r="J8" s="14" t="str">
        <f t="shared" si="0"/>
        <v>Jennings Leslie</v>
      </c>
      <c r="K8" s="14" t="str">
        <f t="shared" si="1"/>
        <v>Bow Anthony</v>
      </c>
    </row>
    <row r="9" spans="1:11" x14ac:dyDescent="0.3">
      <c r="A9">
        <v>1166</v>
      </c>
      <c r="B9" t="s">
        <v>302</v>
      </c>
      <c r="C9" t="s">
        <v>220</v>
      </c>
      <c r="D9" t="s">
        <v>1223</v>
      </c>
      <c r="E9" t="s">
        <v>1224</v>
      </c>
      <c r="F9">
        <v>1</v>
      </c>
      <c r="G9">
        <v>1143</v>
      </c>
      <c r="H9" t="s">
        <v>1222</v>
      </c>
      <c r="I9" t="str">
        <f>VLOOKUP(Employee!F9,Offices!$A$1:$B$8,2,0)</f>
        <v>San Francisco</v>
      </c>
      <c r="J9" s="14" t="str">
        <f t="shared" si="0"/>
        <v>Thompson Leslie</v>
      </c>
      <c r="K9" s="14" t="str">
        <f t="shared" si="1"/>
        <v>Bow Anthony</v>
      </c>
    </row>
    <row r="10" spans="1:11" x14ac:dyDescent="0.3">
      <c r="A10">
        <v>1188</v>
      </c>
      <c r="B10" t="s">
        <v>1202</v>
      </c>
      <c r="C10" t="s">
        <v>72</v>
      </c>
      <c r="D10" t="s">
        <v>1225</v>
      </c>
      <c r="E10" t="s">
        <v>1204</v>
      </c>
      <c r="F10">
        <v>2</v>
      </c>
      <c r="G10">
        <v>1143</v>
      </c>
      <c r="H10" t="s">
        <v>1222</v>
      </c>
      <c r="I10" t="str">
        <f>VLOOKUP(Employee!F10,Offices!$A$1:$B$8,2,0)</f>
        <v>Boston</v>
      </c>
      <c r="J10" s="14" t="str">
        <f t="shared" si="0"/>
        <v>Firrelli Julie</v>
      </c>
      <c r="K10" s="14" t="str">
        <f t="shared" si="1"/>
        <v>Bow Anthony</v>
      </c>
    </row>
    <row r="11" spans="1:11" x14ac:dyDescent="0.3">
      <c r="A11">
        <v>1216</v>
      </c>
      <c r="B11" t="s">
        <v>1198</v>
      </c>
      <c r="C11" t="s">
        <v>438</v>
      </c>
      <c r="D11" t="s">
        <v>1226</v>
      </c>
      <c r="E11" t="s">
        <v>1227</v>
      </c>
      <c r="F11">
        <v>2</v>
      </c>
      <c r="G11">
        <v>1143</v>
      </c>
      <c r="H11" t="s">
        <v>1222</v>
      </c>
      <c r="I11" t="str">
        <f>VLOOKUP(Employee!F11,Offices!$A$1:$B$8,2,0)</f>
        <v>Boston</v>
      </c>
      <c r="J11" s="14" t="str">
        <f t="shared" si="0"/>
        <v>Patterson Steve</v>
      </c>
      <c r="K11" s="14" t="str">
        <f t="shared" si="1"/>
        <v>Bow Anthony</v>
      </c>
    </row>
    <row r="12" spans="1:11" x14ac:dyDescent="0.3">
      <c r="A12">
        <v>1286</v>
      </c>
      <c r="B12" t="s">
        <v>174</v>
      </c>
      <c r="C12" t="s">
        <v>1228</v>
      </c>
      <c r="D12" t="s">
        <v>1229</v>
      </c>
      <c r="E12" t="s">
        <v>1230</v>
      </c>
      <c r="F12">
        <v>3</v>
      </c>
      <c r="G12">
        <v>1143</v>
      </c>
      <c r="H12" t="s">
        <v>1222</v>
      </c>
      <c r="I12" t="str">
        <f>VLOOKUP(Employee!F12,Offices!$A$1:$B$8,2,0)</f>
        <v>NYC</v>
      </c>
      <c r="J12" s="14" t="str">
        <f t="shared" si="0"/>
        <v>Tseng Foon Yue</v>
      </c>
      <c r="K12" s="14" t="str">
        <f t="shared" si="1"/>
        <v>Bow Anthony</v>
      </c>
    </row>
    <row r="13" spans="1:11" x14ac:dyDescent="0.3">
      <c r="A13">
        <v>1323</v>
      </c>
      <c r="B13" t="s">
        <v>1231</v>
      </c>
      <c r="C13" t="s">
        <v>1232</v>
      </c>
      <c r="D13" t="s">
        <v>1233</v>
      </c>
      <c r="E13" t="s">
        <v>1234</v>
      </c>
      <c r="F13">
        <v>3</v>
      </c>
      <c r="G13">
        <v>1143</v>
      </c>
      <c r="H13" t="s">
        <v>1222</v>
      </c>
      <c r="I13" t="str">
        <f>VLOOKUP(Employee!F13,Offices!$A$1:$B$8,2,0)</f>
        <v>NYC</v>
      </c>
      <c r="J13" s="14" t="str">
        <f t="shared" si="0"/>
        <v>Vanauf George</v>
      </c>
      <c r="K13" s="14" t="str">
        <f t="shared" si="1"/>
        <v>Bow Anthony</v>
      </c>
    </row>
    <row r="14" spans="1:11" x14ac:dyDescent="0.3">
      <c r="A14">
        <v>1337</v>
      </c>
      <c r="B14" t="s">
        <v>1209</v>
      </c>
      <c r="C14" t="s">
        <v>1235</v>
      </c>
      <c r="D14" t="s">
        <v>1236</v>
      </c>
      <c r="E14" t="s">
        <v>1237</v>
      </c>
      <c r="F14">
        <v>4</v>
      </c>
      <c r="G14">
        <v>1102</v>
      </c>
      <c r="H14" t="s">
        <v>1222</v>
      </c>
      <c r="I14" t="str">
        <f>VLOOKUP(Employee!F14,Offices!$A$1:$B$8,2,0)</f>
        <v>Paris</v>
      </c>
      <c r="J14" s="14" t="str">
        <f t="shared" si="0"/>
        <v>Bondur Loui</v>
      </c>
      <c r="K14" s="14" t="str">
        <f t="shared" si="1"/>
        <v>Bondur Gerard</v>
      </c>
    </row>
    <row r="15" spans="1:11" x14ac:dyDescent="0.3">
      <c r="A15">
        <v>1370</v>
      </c>
      <c r="B15" t="s">
        <v>385</v>
      </c>
      <c r="C15" t="s">
        <v>1210</v>
      </c>
      <c r="D15" t="s">
        <v>1238</v>
      </c>
      <c r="E15" t="s">
        <v>1239</v>
      </c>
      <c r="F15">
        <v>4</v>
      </c>
      <c r="G15">
        <v>1102</v>
      </c>
      <c r="H15" t="s">
        <v>1222</v>
      </c>
      <c r="I15" t="str">
        <f>VLOOKUP(Employee!F15,Offices!$A$1:$B$8,2,0)</f>
        <v>Paris</v>
      </c>
      <c r="J15" s="14" t="str">
        <f t="shared" si="0"/>
        <v>Hernandez Gerard</v>
      </c>
      <c r="K15" s="14" t="str">
        <f t="shared" si="1"/>
        <v>Bondur Gerard</v>
      </c>
    </row>
    <row r="16" spans="1:11" x14ac:dyDescent="0.3">
      <c r="A16">
        <v>1401</v>
      </c>
      <c r="B16" t="s">
        <v>1240</v>
      </c>
      <c r="C16" t="s">
        <v>1241</v>
      </c>
      <c r="D16" t="s">
        <v>1242</v>
      </c>
      <c r="E16" t="s">
        <v>1243</v>
      </c>
      <c r="F16">
        <v>4</v>
      </c>
      <c r="G16">
        <v>1102</v>
      </c>
      <c r="H16" t="s">
        <v>1222</v>
      </c>
      <c r="I16" t="str">
        <f>VLOOKUP(Employee!F16,Offices!$A$1:$B$8,2,0)</f>
        <v>Paris</v>
      </c>
      <c r="J16" s="14" t="str">
        <f t="shared" si="0"/>
        <v>Castillo Pamela</v>
      </c>
      <c r="K16" s="14" t="str">
        <f t="shared" si="1"/>
        <v>Bondur Gerard</v>
      </c>
    </row>
    <row r="17" spans="1:11" x14ac:dyDescent="0.3">
      <c r="A17">
        <v>1501</v>
      </c>
      <c r="B17" t="s">
        <v>1244</v>
      </c>
      <c r="C17" t="s">
        <v>1245</v>
      </c>
      <c r="D17" t="s">
        <v>1246</v>
      </c>
      <c r="E17" t="s">
        <v>1247</v>
      </c>
      <c r="F17">
        <v>7</v>
      </c>
      <c r="G17">
        <v>1102</v>
      </c>
      <c r="H17" t="s">
        <v>1222</v>
      </c>
      <c r="I17" t="str">
        <f>VLOOKUP(Employee!F17,Offices!$A$1:$B$8,2,0)</f>
        <v>London</v>
      </c>
      <c r="J17" s="14" t="str">
        <f t="shared" si="0"/>
        <v>Bott Larry</v>
      </c>
      <c r="K17" s="14" t="str">
        <f t="shared" si="1"/>
        <v>Bondur Gerard</v>
      </c>
    </row>
    <row r="18" spans="1:11" x14ac:dyDescent="0.3">
      <c r="A18">
        <v>1504</v>
      </c>
      <c r="B18" t="s">
        <v>1248</v>
      </c>
      <c r="C18" t="s">
        <v>1249</v>
      </c>
      <c r="D18" t="s">
        <v>1250</v>
      </c>
      <c r="E18" t="s">
        <v>1251</v>
      </c>
      <c r="F18">
        <v>7</v>
      </c>
      <c r="G18">
        <v>1102</v>
      </c>
      <c r="H18" t="s">
        <v>1222</v>
      </c>
      <c r="I18" t="str">
        <f>VLOOKUP(Employee!F18,Offices!$A$1:$B$8,2,0)</f>
        <v>London</v>
      </c>
      <c r="J18" s="14" t="str">
        <f t="shared" si="0"/>
        <v>Jones Barry</v>
      </c>
      <c r="K18" s="14" t="str">
        <f t="shared" si="1"/>
        <v>Bondur Gerard</v>
      </c>
    </row>
    <row r="19" spans="1:11" x14ac:dyDescent="0.3">
      <c r="A19">
        <v>1611</v>
      </c>
      <c r="B19" t="s">
        <v>1252</v>
      </c>
      <c r="C19" t="s">
        <v>1253</v>
      </c>
      <c r="D19" t="s">
        <v>1254</v>
      </c>
      <c r="E19" t="s">
        <v>1255</v>
      </c>
      <c r="F19">
        <v>6</v>
      </c>
      <c r="G19">
        <v>1088</v>
      </c>
      <c r="H19" t="s">
        <v>1222</v>
      </c>
      <c r="I19" t="str">
        <f>VLOOKUP(Employee!F19,Offices!$A$1:$B$8,2,0)</f>
        <v>Sydney</v>
      </c>
      <c r="J19" s="14" t="str">
        <f t="shared" si="0"/>
        <v>Fixter Andy</v>
      </c>
      <c r="K19" s="14" t="str">
        <f t="shared" si="1"/>
        <v>Patterson William</v>
      </c>
    </row>
    <row r="20" spans="1:11" x14ac:dyDescent="0.3">
      <c r="A20">
        <v>1612</v>
      </c>
      <c r="B20" t="s">
        <v>1256</v>
      </c>
      <c r="C20" t="s">
        <v>30</v>
      </c>
      <c r="D20" t="s">
        <v>1250</v>
      </c>
      <c r="E20" t="s">
        <v>1257</v>
      </c>
      <c r="F20">
        <v>6</v>
      </c>
      <c r="G20">
        <v>1088</v>
      </c>
      <c r="H20" t="s">
        <v>1222</v>
      </c>
      <c r="I20" t="str">
        <f>VLOOKUP(Employee!F20,Offices!$A$1:$B$8,2,0)</f>
        <v>Sydney</v>
      </c>
      <c r="J20" s="14" t="str">
        <f t="shared" si="0"/>
        <v>Marsh Peter</v>
      </c>
      <c r="K20" s="14" t="str">
        <f t="shared" si="1"/>
        <v>Patterson William</v>
      </c>
    </row>
    <row r="21" spans="1:11" x14ac:dyDescent="0.3">
      <c r="A21">
        <v>1619</v>
      </c>
      <c r="B21" t="s">
        <v>22</v>
      </c>
      <c r="C21" t="s">
        <v>1258</v>
      </c>
      <c r="D21" t="s">
        <v>1259</v>
      </c>
      <c r="E21" t="s">
        <v>1260</v>
      </c>
      <c r="F21">
        <v>6</v>
      </c>
      <c r="G21">
        <v>1088</v>
      </c>
      <c r="H21" t="s">
        <v>1222</v>
      </c>
      <c r="I21" t="str">
        <f>VLOOKUP(Employee!F21,Offices!$A$1:$B$8,2,0)</f>
        <v>Sydney</v>
      </c>
      <c r="J21" s="14" t="str">
        <f t="shared" si="0"/>
        <v>King Tom</v>
      </c>
      <c r="K21" s="14" t="str">
        <f t="shared" si="1"/>
        <v>Patterson William</v>
      </c>
    </row>
    <row r="22" spans="1:11" x14ac:dyDescent="0.3">
      <c r="A22">
        <v>1621</v>
      </c>
      <c r="B22" t="s">
        <v>1261</v>
      </c>
      <c r="C22" t="s">
        <v>1262</v>
      </c>
      <c r="D22" t="s">
        <v>1254</v>
      </c>
      <c r="E22" t="s">
        <v>1263</v>
      </c>
      <c r="F22">
        <v>5</v>
      </c>
      <c r="G22">
        <v>1056</v>
      </c>
      <c r="H22" t="s">
        <v>1222</v>
      </c>
      <c r="I22" t="str">
        <f>VLOOKUP(Employee!F22,Offices!$A$1:$B$8,2,0)</f>
        <v>Tokyo</v>
      </c>
      <c r="J22" s="14" t="str">
        <f t="shared" si="0"/>
        <v>Nishi Mami</v>
      </c>
      <c r="K22" s="14" t="str">
        <f t="shared" si="1"/>
        <v>Patterson Mary</v>
      </c>
    </row>
    <row r="23" spans="1:11" x14ac:dyDescent="0.3">
      <c r="A23">
        <v>1625</v>
      </c>
      <c r="B23" t="s">
        <v>1264</v>
      </c>
      <c r="C23" t="s">
        <v>1265</v>
      </c>
      <c r="D23" t="s">
        <v>1250</v>
      </c>
      <c r="E23" t="s">
        <v>1266</v>
      </c>
      <c r="F23">
        <v>5</v>
      </c>
      <c r="G23">
        <v>1621</v>
      </c>
      <c r="H23" t="s">
        <v>1222</v>
      </c>
      <c r="I23" t="str">
        <f>VLOOKUP(Employee!F23,Offices!$A$1:$B$8,2,0)</f>
        <v>Tokyo</v>
      </c>
      <c r="J23" s="14" t="str">
        <f t="shared" si="0"/>
        <v>Kato Yoshimi</v>
      </c>
      <c r="K23" s="14" t="str">
        <f t="shared" si="1"/>
        <v>Nishi Mami</v>
      </c>
    </row>
    <row r="24" spans="1:11" x14ac:dyDescent="0.3">
      <c r="A24">
        <v>1702</v>
      </c>
      <c r="B24" t="s">
        <v>1210</v>
      </c>
      <c r="C24" t="s">
        <v>1267</v>
      </c>
      <c r="D24" t="s">
        <v>1268</v>
      </c>
      <c r="E24" t="s">
        <v>1269</v>
      </c>
      <c r="F24">
        <v>4</v>
      </c>
      <c r="G24">
        <v>1102</v>
      </c>
      <c r="H24" t="s">
        <v>1222</v>
      </c>
      <c r="I24" t="str">
        <f>VLOOKUP(Employee!F24,Offices!$A$1:$B$8,2,0)</f>
        <v>Paris</v>
      </c>
      <c r="J24" s="14" t="str">
        <f t="shared" si="0"/>
        <v>Gerard Martin</v>
      </c>
      <c r="K24" s="14" t="str">
        <f t="shared" si="1"/>
        <v>Bondur Gerard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H274"/>
  <sheetViews>
    <sheetView topLeftCell="A74" workbookViewId="0">
      <selection activeCell="J6" sqref="J6"/>
    </sheetView>
  </sheetViews>
  <sheetFormatPr defaultRowHeight="14.4" x14ac:dyDescent="0.3"/>
  <cols>
    <col min="1" max="1" width="15.33203125" bestFit="1" customWidth="1"/>
    <col min="2" max="2" width="12.21875" hidden="1" customWidth="1"/>
    <col min="3" max="3" width="12" hidden="1" customWidth="1"/>
    <col min="4" max="4" width="10" bestFit="1" customWidth="1"/>
    <col min="7" max="7" width="12.5546875" bestFit="1" customWidth="1"/>
    <col min="8" max="8" width="14.21875" bestFit="1" customWidth="1"/>
  </cols>
  <sheetData>
    <row r="1" spans="1:8" x14ac:dyDescent="0.3">
      <c r="A1" t="s">
        <v>0</v>
      </c>
      <c r="B1" t="s">
        <v>744</v>
      </c>
      <c r="C1" t="s">
        <v>745</v>
      </c>
      <c r="D1" t="s">
        <v>746</v>
      </c>
      <c r="G1" s="17" t="s">
        <v>1306</v>
      </c>
      <c r="H1" t="s">
        <v>1308</v>
      </c>
    </row>
    <row r="2" spans="1:8" x14ac:dyDescent="0.3">
      <c r="A2">
        <v>103</v>
      </c>
      <c r="B2" t="s">
        <v>747</v>
      </c>
      <c r="C2" s="1">
        <v>38279</v>
      </c>
      <c r="D2">
        <v>6066.78</v>
      </c>
      <c r="G2" s="18">
        <v>103</v>
      </c>
      <c r="H2" s="19">
        <v>22314.36</v>
      </c>
    </row>
    <row r="3" spans="1:8" x14ac:dyDescent="0.3">
      <c r="A3">
        <v>103</v>
      </c>
      <c r="B3" t="s">
        <v>748</v>
      </c>
      <c r="C3" s="1">
        <v>37777</v>
      </c>
      <c r="D3">
        <v>14571.44</v>
      </c>
      <c r="G3" s="18">
        <v>112</v>
      </c>
      <c r="H3" s="19">
        <v>80180.98</v>
      </c>
    </row>
    <row r="4" spans="1:8" x14ac:dyDescent="0.3">
      <c r="A4">
        <v>103</v>
      </c>
      <c r="B4" t="s">
        <v>749</v>
      </c>
      <c r="C4" s="1">
        <v>38339</v>
      </c>
      <c r="D4">
        <v>1676.14</v>
      </c>
      <c r="G4" s="18">
        <v>114</v>
      </c>
      <c r="H4" s="19">
        <v>180585.06999999998</v>
      </c>
    </row>
    <row r="5" spans="1:8" x14ac:dyDescent="0.3">
      <c r="A5">
        <v>112</v>
      </c>
      <c r="B5" t="s">
        <v>750</v>
      </c>
      <c r="C5" s="1">
        <v>38338</v>
      </c>
      <c r="D5">
        <v>14191.12</v>
      </c>
      <c r="G5" s="18">
        <v>119</v>
      </c>
      <c r="H5" s="19">
        <v>116949.68000000001</v>
      </c>
    </row>
    <row r="6" spans="1:8" x14ac:dyDescent="0.3">
      <c r="A6">
        <v>112</v>
      </c>
      <c r="B6" t="s">
        <v>751</v>
      </c>
      <c r="C6" s="1">
        <v>37778</v>
      </c>
      <c r="D6">
        <v>32641.98</v>
      </c>
      <c r="G6" s="18">
        <v>121</v>
      </c>
      <c r="H6" s="19">
        <v>104224.79</v>
      </c>
    </row>
    <row r="7" spans="1:8" x14ac:dyDescent="0.3">
      <c r="A7">
        <v>112</v>
      </c>
      <c r="B7" t="s">
        <v>752</v>
      </c>
      <c r="C7" s="1">
        <v>38219</v>
      </c>
      <c r="D7">
        <v>33347.879999999997</v>
      </c>
      <c r="G7" s="18">
        <v>124</v>
      </c>
      <c r="H7" s="19">
        <v>584188.24000000011</v>
      </c>
    </row>
    <row r="8" spans="1:8" x14ac:dyDescent="0.3">
      <c r="A8">
        <v>114</v>
      </c>
      <c r="B8" t="s">
        <v>753</v>
      </c>
      <c r="C8" s="1">
        <v>37761</v>
      </c>
      <c r="D8">
        <v>45864.03</v>
      </c>
      <c r="G8" s="18">
        <v>128</v>
      </c>
      <c r="H8" s="19">
        <v>75937.760000000009</v>
      </c>
    </row>
    <row r="9" spans="1:8" x14ac:dyDescent="0.3">
      <c r="A9">
        <v>114</v>
      </c>
      <c r="B9" t="s">
        <v>754</v>
      </c>
      <c r="C9" s="1">
        <v>38336</v>
      </c>
      <c r="D9">
        <v>82261.22</v>
      </c>
      <c r="G9" s="18">
        <v>129</v>
      </c>
      <c r="H9" s="19">
        <v>66710.559999999998</v>
      </c>
    </row>
    <row r="10" spans="1:8" x14ac:dyDescent="0.3">
      <c r="A10">
        <v>114</v>
      </c>
      <c r="B10" t="s">
        <v>755</v>
      </c>
      <c r="C10" s="1">
        <v>37772</v>
      </c>
      <c r="D10">
        <v>7565.08</v>
      </c>
      <c r="G10" s="18">
        <v>131</v>
      </c>
      <c r="H10" s="19">
        <v>107639.94</v>
      </c>
    </row>
    <row r="11" spans="1:8" x14ac:dyDescent="0.3">
      <c r="A11">
        <v>114</v>
      </c>
      <c r="B11" t="s">
        <v>756</v>
      </c>
      <c r="C11" s="1">
        <v>38056</v>
      </c>
      <c r="D11">
        <v>44894.74</v>
      </c>
      <c r="G11" s="18">
        <v>141</v>
      </c>
      <c r="H11" s="19">
        <v>715738.9800000001</v>
      </c>
    </row>
    <row r="12" spans="1:8" x14ac:dyDescent="0.3">
      <c r="A12">
        <v>119</v>
      </c>
      <c r="B12" t="s">
        <v>757</v>
      </c>
      <c r="C12" s="1">
        <v>38305</v>
      </c>
      <c r="D12">
        <v>19501.82</v>
      </c>
      <c r="G12" s="18">
        <v>144</v>
      </c>
      <c r="H12" s="19">
        <v>43680.65</v>
      </c>
    </row>
    <row r="13" spans="1:8" x14ac:dyDescent="0.3">
      <c r="A13">
        <v>119</v>
      </c>
      <c r="B13" t="s">
        <v>758</v>
      </c>
      <c r="C13" s="1">
        <v>38207</v>
      </c>
      <c r="D13">
        <v>47924.19</v>
      </c>
      <c r="G13" s="18">
        <v>145</v>
      </c>
      <c r="H13" s="19">
        <v>107446.5</v>
      </c>
    </row>
    <row r="14" spans="1:8" x14ac:dyDescent="0.3">
      <c r="A14">
        <v>119</v>
      </c>
      <c r="B14" t="s">
        <v>759</v>
      </c>
      <c r="C14" s="1">
        <v>38405</v>
      </c>
      <c r="D14">
        <v>49523.67</v>
      </c>
      <c r="G14" s="18">
        <v>146</v>
      </c>
      <c r="H14" s="19">
        <v>130305.35</v>
      </c>
    </row>
    <row r="15" spans="1:8" x14ac:dyDescent="0.3">
      <c r="A15">
        <v>121</v>
      </c>
      <c r="B15" t="s">
        <v>760</v>
      </c>
      <c r="C15" s="1">
        <v>37668</v>
      </c>
      <c r="D15">
        <v>50218.95</v>
      </c>
      <c r="G15" s="18">
        <v>148</v>
      </c>
      <c r="H15" s="19">
        <v>156251.03</v>
      </c>
    </row>
    <row r="16" spans="1:8" x14ac:dyDescent="0.3">
      <c r="A16">
        <v>121</v>
      </c>
      <c r="B16" t="s">
        <v>761</v>
      </c>
      <c r="C16" s="1">
        <v>37922</v>
      </c>
      <c r="D16">
        <v>1491.38</v>
      </c>
      <c r="G16" s="18">
        <v>151</v>
      </c>
      <c r="H16" s="19">
        <v>177913.95</v>
      </c>
    </row>
    <row r="17" spans="1:8" x14ac:dyDescent="0.3">
      <c r="A17">
        <v>121</v>
      </c>
      <c r="B17" t="s">
        <v>762</v>
      </c>
      <c r="C17" s="1">
        <v>38295</v>
      </c>
      <c r="D17">
        <v>17876.32</v>
      </c>
      <c r="G17" s="18">
        <v>157</v>
      </c>
      <c r="H17" s="19">
        <v>98509.25</v>
      </c>
    </row>
    <row r="18" spans="1:8" x14ac:dyDescent="0.3">
      <c r="A18">
        <v>121</v>
      </c>
      <c r="B18" t="s">
        <v>763</v>
      </c>
      <c r="C18" s="1">
        <v>38319</v>
      </c>
      <c r="D18">
        <v>34638.14</v>
      </c>
      <c r="G18" s="18">
        <v>161</v>
      </c>
      <c r="H18" s="19">
        <v>104545.22</v>
      </c>
    </row>
    <row r="19" spans="1:8" x14ac:dyDescent="0.3">
      <c r="A19">
        <v>124</v>
      </c>
      <c r="B19" t="s">
        <v>764</v>
      </c>
      <c r="C19" s="1">
        <v>38416</v>
      </c>
      <c r="D19">
        <v>101244.59</v>
      </c>
      <c r="G19" s="18">
        <v>166</v>
      </c>
      <c r="H19" s="19">
        <v>105420.56999999999</v>
      </c>
    </row>
    <row r="20" spans="1:8" x14ac:dyDescent="0.3">
      <c r="A20">
        <v>124</v>
      </c>
      <c r="B20" t="s">
        <v>765</v>
      </c>
      <c r="C20" s="1">
        <v>38227</v>
      </c>
      <c r="D20">
        <v>85410.87</v>
      </c>
      <c r="G20" s="18">
        <v>167</v>
      </c>
      <c r="H20" s="19">
        <v>97562.47</v>
      </c>
    </row>
    <row r="21" spans="1:8" x14ac:dyDescent="0.3">
      <c r="A21">
        <v>124</v>
      </c>
      <c r="B21" t="s">
        <v>766</v>
      </c>
      <c r="C21" s="1">
        <v>37722</v>
      </c>
      <c r="D21">
        <v>11044.3</v>
      </c>
      <c r="G21" s="18">
        <v>171</v>
      </c>
      <c r="H21" s="19">
        <v>61781.7</v>
      </c>
    </row>
    <row r="22" spans="1:8" x14ac:dyDescent="0.3">
      <c r="A22">
        <v>124</v>
      </c>
      <c r="B22" t="s">
        <v>767</v>
      </c>
      <c r="C22" s="1">
        <v>38458</v>
      </c>
      <c r="D22">
        <v>83598.039999999994</v>
      </c>
      <c r="G22" s="18">
        <v>172</v>
      </c>
      <c r="H22" s="19">
        <v>86553.52</v>
      </c>
    </row>
    <row r="23" spans="1:8" x14ac:dyDescent="0.3">
      <c r="A23">
        <v>124</v>
      </c>
      <c r="B23" t="s">
        <v>768</v>
      </c>
      <c r="C23" s="1">
        <v>38348</v>
      </c>
      <c r="D23">
        <v>47142.7</v>
      </c>
      <c r="G23" s="18">
        <v>173</v>
      </c>
      <c r="H23" s="19">
        <v>32198.690000000002</v>
      </c>
    </row>
    <row r="24" spans="1:8" x14ac:dyDescent="0.3">
      <c r="A24">
        <v>124</v>
      </c>
      <c r="B24" t="s">
        <v>769</v>
      </c>
      <c r="C24" s="1">
        <v>38293</v>
      </c>
      <c r="D24">
        <v>55639.66</v>
      </c>
      <c r="G24" s="18">
        <v>175</v>
      </c>
      <c r="H24" s="19">
        <v>95424.63</v>
      </c>
    </row>
    <row r="25" spans="1:8" x14ac:dyDescent="0.3">
      <c r="A25">
        <v>124</v>
      </c>
      <c r="B25" t="s">
        <v>770</v>
      </c>
      <c r="C25" s="1">
        <v>37848</v>
      </c>
      <c r="D25">
        <v>111654.39999999999</v>
      </c>
      <c r="G25" s="18">
        <v>177</v>
      </c>
      <c r="H25" s="19">
        <v>62361.219999999994</v>
      </c>
    </row>
    <row r="26" spans="1:8" x14ac:dyDescent="0.3">
      <c r="A26">
        <v>124</v>
      </c>
      <c r="B26" t="s">
        <v>771</v>
      </c>
      <c r="C26" s="1">
        <v>38072</v>
      </c>
      <c r="D26">
        <v>43369.3</v>
      </c>
      <c r="G26" s="18">
        <v>181</v>
      </c>
      <c r="H26" s="19">
        <v>72497.64</v>
      </c>
    </row>
    <row r="27" spans="1:8" x14ac:dyDescent="0.3">
      <c r="A27">
        <v>124</v>
      </c>
      <c r="B27" t="s">
        <v>772</v>
      </c>
      <c r="C27" s="1">
        <v>37950</v>
      </c>
      <c r="D27">
        <v>45084.38</v>
      </c>
      <c r="G27" s="18">
        <v>186</v>
      </c>
      <c r="H27" s="19">
        <v>95546.46</v>
      </c>
    </row>
    <row r="28" spans="1:8" x14ac:dyDescent="0.3">
      <c r="A28">
        <v>128</v>
      </c>
      <c r="B28" t="s">
        <v>773</v>
      </c>
      <c r="C28" s="1">
        <v>37649</v>
      </c>
      <c r="D28">
        <v>10549.01</v>
      </c>
      <c r="G28" s="18">
        <v>187</v>
      </c>
      <c r="H28" s="19">
        <v>148410.09</v>
      </c>
    </row>
    <row r="29" spans="1:8" x14ac:dyDescent="0.3">
      <c r="A29">
        <v>128</v>
      </c>
      <c r="B29" t="s">
        <v>774</v>
      </c>
      <c r="C29" s="1">
        <v>37912</v>
      </c>
      <c r="D29">
        <v>24101.81</v>
      </c>
      <c r="G29" s="18">
        <v>189</v>
      </c>
      <c r="H29" s="19">
        <v>49898.270000000004</v>
      </c>
    </row>
    <row r="30" spans="1:8" x14ac:dyDescent="0.3">
      <c r="A30">
        <v>128</v>
      </c>
      <c r="B30" t="s">
        <v>775</v>
      </c>
      <c r="C30" s="1">
        <v>38070</v>
      </c>
      <c r="D30">
        <v>33820.620000000003</v>
      </c>
      <c r="G30" s="18">
        <v>198</v>
      </c>
      <c r="H30" s="19">
        <v>21554.260000000002</v>
      </c>
    </row>
    <row r="31" spans="1:8" x14ac:dyDescent="0.3">
      <c r="A31">
        <v>128</v>
      </c>
      <c r="B31" t="s">
        <v>776</v>
      </c>
      <c r="C31" s="1">
        <v>38309</v>
      </c>
      <c r="D31">
        <v>7466.32</v>
      </c>
      <c r="G31" s="18">
        <v>201</v>
      </c>
      <c r="H31" s="19">
        <v>61167.180000000008</v>
      </c>
    </row>
    <row r="32" spans="1:8" x14ac:dyDescent="0.3">
      <c r="A32">
        <v>129</v>
      </c>
      <c r="B32" t="s">
        <v>777</v>
      </c>
      <c r="C32" s="1">
        <v>38329</v>
      </c>
      <c r="D32">
        <v>26248.78</v>
      </c>
      <c r="G32" s="18">
        <v>202</v>
      </c>
      <c r="H32" s="19">
        <v>70122.19</v>
      </c>
    </row>
    <row r="33" spans="1:8" x14ac:dyDescent="0.3">
      <c r="A33">
        <v>129</v>
      </c>
      <c r="B33" t="s">
        <v>778</v>
      </c>
      <c r="C33" s="1">
        <v>37966</v>
      </c>
      <c r="D33">
        <v>23923.93</v>
      </c>
      <c r="G33" s="18">
        <v>204</v>
      </c>
      <c r="H33" s="19">
        <v>55577.26</v>
      </c>
    </row>
    <row r="34" spans="1:8" x14ac:dyDescent="0.3">
      <c r="A34">
        <v>129</v>
      </c>
      <c r="B34" t="s">
        <v>779</v>
      </c>
      <c r="C34" s="1">
        <v>37720</v>
      </c>
      <c r="D34">
        <v>16537.849999999999</v>
      </c>
      <c r="G34" s="18">
        <v>205</v>
      </c>
      <c r="H34" s="19">
        <v>93803.299999999988</v>
      </c>
    </row>
    <row r="35" spans="1:8" x14ac:dyDescent="0.3">
      <c r="A35">
        <v>131</v>
      </c>
      <c r="B35" t="s">
        <v>780</v>
      </c>
      <c r="C35" s="1">
        <v>37692</v>
      </c>
      <c r="D35">
        <v>22292.62</v>
      </c>
      <c r="G35" s="18">
        <v>209</v>
      </c>
      <c r="H35" s="19">
        <v>75859.320000000007</v>
      </c>
    </row>
    <row r="36" spans="1:8" x14ac:dyDescent="0.3">
      <c r="A36">
        <v>131</v>
      </c>
      <c r="B36" t="s">
        <v>781</v>
      </c>
      <c r="C36" s="1">
        <v>38323</v>
      </c>
      <c r="D36">
        <v>50025.35</v>
      </c>
      <c r="G36" s="18">
        <v>211</v>
      </c>
      <c r="H36" s="19">
        <v>45480.79</v>
      </c>
    </row>
    <row r="37" spans="1:8" x14ac:dyDescent="0.3">
      <c r="A37">
        <v>131</v>
      </c>
      <c r="B37" t="s">
        <v>782</v>
      </c>
      <c r="C37" s="1">
        <v>38241</v>
      </c>
      <c r="D37">
        <v>35321.97</v>
      </c>
      <c r="G37" s="18">
        <v>216</v>
      </c>
      <c r="H37" s="19">
        <v>68520.47</v>
      </c>
    </row>
    <row r="38" spans="1:8" x14ac:dyDescent="0.3">
      <c r="A38">
        <v>141</v>
      </c>
      <c r="B38" t="s">
        <v>783</v>
      </c>
      <c r="C38" s="1">
        <v>37821</v>
      </c>
      <c r="D38">
        <v>36251.03</v>
      </c>
      <c r="G38" s="18">
        <v>219</v>
      </c>
      <c r="H38" s="19">
        <v>7918.6</v>
      </c>
    </row>
    <row r="39" spans="1:8" x14ac:dyDescent="0.3">
      <c r="A39">
        <v>141</v>
      </c>
      <c r="B39" t="s">
        <v>784</v>
      </c>
      <c r="C39" s="1">
        <v>38292</v>
      </c>
      <c r="D39">
        <v>36140.379999999997</v>
      </c>
      <c r="G39" s="18">
        <v>227</v>
      </c>
      <c r="H39" s="19">
        <v>89909.799999999988</v>
      </c>
    </row>
    <row r="40" spans="1:8" x14ac:dyDescent="0.3">
      <c r="A40">
        <v>141</v>
      </c>
      <c r="B40" t="s">
        <v>785</v>
      </c>
      <c r="C40" s="1">
        <v>38491</v>
      </c>
      <c r="D40">
        <v>46895.48</v>
      </c>
      <c r="G40" s="18">
        <v>233</v>
      </c>
      <c r="H40" s="19">
        <v>68977.67</v>
      </c>
    </row>
    <row r="41" spans="1:8" x14ac:dyDescent="0.3">
      <c r="A41">
        <v>141</v>
      </c>
      <c r="B41" t="s">
        <v>786</v>
      </c>
      <c r="C41" s="1">
        <v>38016</v>
      </c>
      <c r="D41">
        <v>59830.55</v>
      </c>
      <c r="G41" s="18">
        <v>239</v>
      </c>
      <c r="H41" s="19">
        <v>80375.240000000005</v>
      </c>
    </row>
    <row r="42" spans="1:8" x14ac:dyDescent="0.3">
      <c r="A42">
        <v>141</v>
      </c>
      <c r="B42" t="s">
        <v>787</v>
      </c>
      <c r="C42" s="1">
        <v>38352</v>
      </c>
      <c r="D42">
        <v>116208.4</v>
      </c>
      <c r="G42" s="18">
        <v>240</v>
      </c>
      <c r="H42" s="19">
        <v>71783.75</v>
      </c>
    </row>
    <row r="43" spans="1:8" x14ac:dyDescent="0.3">
      <c r="A43">
        <v>141</v>
      </c>
      <c r="B43" t="s">
        <v>788</v>
      </c>
      <c r="C43" s="1">
        <v>38436</v>
      </c>
      <c r="D43">
        <v>65071.26</v>
      </c>
      <c r="G43" s="18">
        <v>242</v>
      </c>
      <c r="H43" s="19">
        <v>60483.360000000001</v>
      </c>
    </row>
    <row r="44" spans="1:8" x14ac:dyDescent="0.3">
      <c r="A44">
        <v>141</v>
      </c>
      <c r="B44" t="s">
        <v>789</v>
      </c>
      <c r="C44" s="1">
        <v>38429</v>
      </c>
      <c r="D44">
        <v>120166.58</v>
      </c>
      <c r="G44" s="18">
        <v>249</v>
      </c>
      <c r="H44" s="19">
        <v>82223.23</v>
      </c>
    </row>
    <row r="45" spans="1:8" x14ac:dyDescent="0.3">
      <c r="A45">
        <v>141</v>
      </c>
      <c r="B45" t="s">
        <v>790</v>
      </c>
      <c r="C45" s="1">
        <v>37920</v>
      </c>
      <c r="D45">
        <v>49539.37</v>
      </c>
      <c r="G45" s="18">
        <v>250</v>
      </c>
      <c r="H45" s="19">
        <v>67659.19</v>
      </c>
    </row>
    <row r="46" spans="1:8" x14ac:dyDescent="0.3">
      <c r="A46">
        <v>141</v>
      </c>
      <c r="B46" t="s">
        <v>791</v>
      </c>
      <c r="C46" s="1">
        <v>37677</v>
      </c>
      <c r="D46">
        <v>40206.199999999997</v>
      </c>
      <c r="G46" s="18">
        <v>256</v>
      </c>
      <c r="H46" s="19">
        <v>58876.409999999996</v>
      </c>
    </row>
    <row r="47" spans="1:8" x14ac:dyDescent="0.3">
      <c r="A47">
        <v>141</v>
      </c>
      <c r="B47" t="s">
        <v>792</v>
      </c>
      <c r="C47" s="1">
        <v>37964</v>
      </c>
      <c r="D47">
        <v>63843.55</v>
      </c>
      <c r="G47" s="18">
        <v>259</v>
      </c>
      <c r="H47" s="19">
        <v>89223.14</v>
      </c>
    </row>
    <row r="48" spans="1:8" x14ac:dyDescent="0.3">
      <c r="A48">
        <v>141</v>
      </c>
      <c r="B48" t="s">
        <v>793</v>
      </c>
      <c r="C48" s="1">
        <v>38177</v>
      </c>
      <c r="D48">
        <v>35420.74</v>
      </c>
      <c r="G48" s="18">
        <v>260</v>
      </c>
      <c r="H48" s="19">
        <v>66812</v>
      </c>
    </row>
    <row r="49" spans="1:8" x14ac:dyDescent="0.3">
      <c r="A49">
        <v>141</v>
      </c>
      <c r="B49" t="s">
        <v>794</v>
      </c>
      <c r="C49" s="1">
        <v>38215</v>
      </c>
      <c r="D49">
        <v>20009.53</v>
      </c>
      <c r="G49" s="18">
        <v>276</v>
      </c>
      <c r="H49" s="19">
        <v>137034.22</v>
      </c>
    </row>
    <row r="50" spans="1:8" x14ac:dyDescent="0.3">
      <c r="A50">
        <v>141</v>
      </c>
      <c r="B50" t="s">
        <v>795</v>
      </c>
      <c r="C50" s="1">
        <v>38124</v>
      </c>
      <c r="D50">
        <v>26155.91</v>
      </c>
      <c r="G50" s="18">
        <v>278</v>
      </c>
      <c r="H50" s="19">
        <v>127529.69</v>
      </c>
    </row>
    <row r="51" spans="1:8" x14ac:dyDescent="0.3">
      <c r="A51">
        <v>144</v>
      </c>
      <c r="B51" t="s">
        <v>796</v>
      </c>
      <c r="C51" s="1">
        <v>38333</v>
      </c>
      <c r="D51">
        <v>36005.71</v>
      </c>
      <c r="G51" s="18">
        <v>282</v>
      </c>
      <c r="H51" s="19">
        <v>91655.61</v>
      </c>
    </row>
    <row r="52" spans="1:8" x14ac:dyDescent="0.3">
      <c r="A52">
        <v>144</v>
      </c>
      <c r="B52" t="s">
        <v>797</v>
      </c>
      <c r="C52" s="1">
        <v>37720</v>
      </c>
      <c r="D52">
        <v>7674.94</v>
      </c>
      <c r="G52" s="18">
        <v>286</v>
      </c>
      <c r="H52" s="19">
        <v>90545.37</v>
      </c>
    </row>
    <row r="53" spans="1:8" x14ac:dyDescent="0.3">
      <c r="A53">
        <v>145</v>
      </c>
      <c r="B53" t="s">
        <v>798</v>
      </c>
      <c r="C53" s="1">
        <v>38171</v>
      </c>
      <c r="D53">
        <v>4710.7299999999996</v>
      </c>
      <c r="G53" s="18">
        <v>298</v>
      </c>
      <c r="H53" s="19">
        <v>108777.92</v>
      </c>
    </row>
    <row r="54" spans="1:8" x14ac:dyDescent="0.3">
      <c r="A54">
        <v>145</v>
      </c>
      <c r="B54" t="s">
        <v>799</v>
      </c>
      <c r="C54" s="1">
        <v>38103</v>
      </c>
      <c r="D54">
        <v>28211.7</v>
      </c>
      <c r="G54" s="18">
        <v>299</v>
      </c>
      <c r="H54" s="19">
        <v>69059.039999999994</v>
      </c>
    </row>
    <row r="55" spans="1:8" x14ac:dyDescent="0.3">
      <c r="A55">
        <v>145</v>
      </c>
      <c r="B55" t="s">
        <v>800</v>
      </c>
      <c r="C55" s="1">
        <v>38322</v>
      </c>
      <c r="D55">
        <v>20564.86</v>
      </c>
      <c r="G55" s="18">
        <v>311</v>
      </c>
      <c r="H55" s="19">
        <v>95706.15</v>
      </c>
    </row>
    <row r="56" spans="1:8" x14ac:dyDescent="0.3">
      <c r="A56">
        <v>145</v>
      </c>
      <c r="B56" t="s">
        <v>801</v>
      </c>
      <c r="C56" s="1">
        <v>37672</v>
      </c>
      <c r="D56">
        <v>53959.21</v>
      </c>
      <c r="G56" s="18">
        <v>314</v>
      </c>
      <c r="H56" s="19">
        <v>62253.850000000006</v>
      </c>
    </row>
    <row r="57" spans="1:8" x14ac:dyDescent="0.3">
      <c r="A57">
        <v>146</v>
      </c>
      <c r="B57" t="s">
        <v>802</v>
      </c>
      <c r="C57" s="1">
        <v>38064</v>
      </c>
      <c r="D57">
        <v>40978.53</v>
      </c>
      <c r="G57" s="18">
        <v>319</v>
      </c>
      <c r="H57" s="19">
        <v>78432.160000000003</v>
      </c>
    </row>
    <row r="58" spans="1:8" x14ac:dyDescent="0.3">
      <c r="A58">
        <v>146</v>
      </c>
      <c r="B58" t="s">
        <v>803</v>
      </c>
      <c r="C58" s="1">
        <v>38002</v>
      </c>
      <c r="D58">
        <v>49614.720000000001</v>
      </c>
      <c r="G58" s="18">
        <v>320</v>
      </c>
      <c r="H58" s="19">
        <v>101872.51999999999</v>
      </c>
    </row>
    <row r="59" spans="1:8" x14ac:dyDescent="0.3">
      <c r="A59">
        <v>146</v>
      </c>
      <c r="B59" t="s">
        <v>804</v>
      </c>
      <c r="C59" s="1">
        <v>37965</v>
      </c>
      <c r="D59">
        <v>39712.1</v>
      </c>
      <c r="G59" s="18">
        <v>321</v>
      </c>
      <c r="H59" s="19">
        <v>132340.78</v>
      </c>
    </row>
    <row r="60" spans="1:8" x14ac:dyDescent="0.3">
      <c r="A60">
        <v>148</v>
      </c>
      <c r="B60" t="s">
        <v>805</v>
      </c>
      <c r="C60" s="1">
        <v>37733</v>
      </c>
      <c r="D60">
        <v>44380.15</v>
      </c>
      <c r="G60" s="18">
        <v>323</v>
      </c>
      <c r="H60" s="19">
        <v>154622.08000000002</v>
      </c>
    </row>
    <row r="61" spans="1:8" x14ac:dyDescent="0.3">
      <c r="A61">
        <v>148</v>
      </c>
      <c r="B61" t="s">
        <v>806</v>
      </c>
      <c r="C61" s="1">
        <v>38210</v>
      </c>
      <c r="D61">
        <v>2611.84</v>
      </c>
      <c r="G61" s="18">
        <v>324</v>
      </c>
      <c r="H61" s="19">
        <v>80556.73</v>
      </c>
    </row>
    <row r="62" spans="1:8" x14ac:dyDescent="0.3">
      <c r="A62">
        <v>148</v>
      </c>
      <c r="B62" t="s">
        <v>807</v>
      </c>
      <c r="C62" s="1">
        <v>37981</v>
      </c>
      <c r="D62">
        <v>105743</v>
      </c>
      <c r="G62" s="18">
        <v>328</v>
      </c>
      <c r="H62" s="19">
        <v>38281.509999999995</v>
      </c>
    </row>
    <row r="63" spans="1:8" x14ac:dyDescent="0.3">
      <c r="A63">
        <v>148</v>
      </c>
      <c r="B63" t="s">
        <v>808</v>
      </c>
      <c r="C63" s="1">
        <v>38438</v>
      </c>
      <c r="D63">
        <v>3516.04</v>
      </c>
      <c r="G63" s="18">
        <v>333</v>
      </c>
      <c r="H63" s="19">
        <v>55190.16</v>
      </c>
    </row>
    <row r="64" spans="1:8" x14ac:dyDescent="0.3">
      <c r="A64">
        <v>151</v>
      </c>
      <c r="B64" t="s">
        <v>809</v>
      </c>
      <c r="C64" s="1">
        <v>37977</v>
      </c>
      <c r="D64">
        <v>58793.53</v>
      </c>
      <c r="G64" s="18">
        <v>334</v>
      </c>
      <c r="H64" s="19">
        <v>103896.73999999999</v>
      </c>
    </row>
    <row r="65" spans="1:8" x14ac:dyDescent="0.3">
      <c r="A65">
        <v>151</v>
      </c>
      <c r="B65" t="s">
        <v>810</v>
      </c>
      <c r="C65" s="1">
        <v>38194</v>
      </c>
      <c r="D65">
        <v>20314.439999999999</v>
      </c>
      <c r="G65" s="18">
        <v>339</v>
      </c>
      <c r="H65" s="19">
        <v>57939.34</v>
      </c>
    </row>
    <row r="66" spans="1:8" x14ac:dyDescent="0.3">
      <c r="A66">
        <v>151</v>
      </c>
      <c r="B66" t="s">
        <v>811</v>
      </c>
      <c r="C66" s="1">
        <v>37790</v>
      </c>
      <c r="D66">
        <v>58841.35</v>
      </c>
      <c r="G66" s="18">
        <v>344</v>
      </c>
      <c r="H66" s="19">
        <v>46751.14</v>
      </c>
    </row>
    <row r="67" spans="1:8" x14ac:dyDescent="0.3">
      <c r="A67">
        <v>151</v>
      </c>
      <c r="B67" t="s">
        <v>812</v>
      </c>
      <c r="C67" s="1">
        <v>38335</v>
      </c>
      <c r="D67">
        <v>39964.629999999997</v>
      </c>
      <c r="G67" s="18">
        <v>347</v>
      </c>
      <c r="H67" s="19">
        <v>41506.19</v>
      </c>
    </row>
    <row r="68" spans="1:8" x14ac:dyDescent="0.3">
      <c r="A68">
        <v>157</v>
      </c>
      <c r="B68" t="s">
        <v>813</v>
      </c>
      <c r="C68" s="1">
        <v>38310</v>
      </c>
      <c r="D68">
        <v>35152.120000000003</v>
      </c>
      <c r="G68" s="18">
        <v>350</v>
      </c>
      <c r="H68" s="19">
        <v>71547.53</v>
      </c>
    </row>
    <row r="69" spans="1:8" x14ac:dyDescent="0.3">
      <c r="A69">
        <v>157</v>
      </c>
      <c r="B69" t="s">
        <v>814</v>
      </c>
      <c r="C69" s="1">
        <v>38237</v>
      </c>
      <c r="D69">
        <v>63357.13</v>
      </c>
      <c r="G69" s="18">
        <v>353</v>
      </c>
      <c r="H69" s="19">
        <v>126983.19</v>
      </c>
    </row>
    <row r="70" spans="1:8" x14ac:dyDescent="0.3">
      <c r="A70">
        <v>161</v>
      </c>
      <c r="B70" t="s">
        <v>815</v>
      </c>
      <c r="C70" s="1">
        <v>38305</v>
      </c>
      <c r="D70">
        <v>2434.25</v>
      </c>
      <c r="G70" s="18">
        <v>357</v>
      </c>
      <c r="H70" s="19">
        <v>56662.38</v>
      </c>
    </row>
    <row r="71" spans="1:8" x14ac:dyDescent="0.3">
      <c r="A71">
        <v>161</v>
      </c>
      <c r="B71" t="s">
        <v>816</v>
      </c>
      <c r="C71" s="1">
        <v>37943</v>
      </c>
      <c r="D71">
        <v>50743.65</v>
      </c>
      <c r="G71" s="18">
        <v>362</v>
      </c>
      <c r="H71" s="19">
        <v>33533.47</v>
      </c>
    </row>
    <row r="72" spans="1:8" x14ac:dyDescent="0.3">
      <c r="A72">
        <v>161</v>
      </c>
      <c r="B72" t="s">
        <v>817</v>
      </c>
      <c r="C72" s="1">
        <v>38385</v>
      </c>
      <c r="D72">
        <v>12692.19</v>
      </c>
      <c r="G72" s="18">
        <v>363</v>
      </c>
      <c r="H72" s="19">
        <v>116449.29000000001</v>
      </c>
    </row>
    <row r="73" spans="1:8" x14ac:dyDescent="0.3">
      <c r="A73">
        <v>161</v>
      </c>
      <c r="B73" t="s">
        <v>818</v>
      </c>
      <c r="C73" s="1">
        <v>37838</v>
      </c>
      <c r="D73">
        <v>38675.129999999997</v>
      </c>
      <c r="G73" s="18">
        <v>379</v>
      </c>
      <c r="H73" s="19">
        <v>73533.649999999994</v>
      </c>
    </row>
    <row r="74" spans="1:8" x14ac:dyDescent="0.3">
      <c r="A74">
        <v>166</v>
      </c>
      <c r="B74" t="s">
        <v>819</v>
      </c>
      <c r="C74" s="1">
        <v>38246</v>
      </c>
      <c r="D74">
        <v>38785.480000000003</v>
      </c>
      <c r="G74" s="18">
        <v>381</v>
      </c>
      <c r="H74" s="19">
        <v>29217.18</v>
      </c>
    </row>
    <row r="75" spans="1:8" x14ac:dyDescent="0.3">
      <c r="A75">
        <v>166</v>
      </c>
      <c r="B75" t="s">
        <v>820</v>
      </c>
      <c r="C75" s="1">
        <v>38175</v>
      </c>
      <c r="D75">
        <v>44160.92</v>
      </c>
      <c r="G75" s="18">
        <v>382</v>
      </c>
      <c r="H75" s="19">
        <v>85060</v>
      </c>
    </row>
    <row r="76" spans="1:8" x14ac:dyDescent="0.3">
      <c r="A76">
        <v>166</v>
      </c>
      <c r="B76" t="s">
        <v>821</v>
      </c>
      <c r="C76" s="1">
        <v>38045</v>
      </c>
      <c r="D76">
        <v>22474.17</v>
      </c>
      <c r="G76" s="18">
        <v>385</v>
      </c>
      <c r="H76" s="19">
        <v>87468.3</v>
      </c>
    </row>
    <row r="77" spans="1:8" x14ac:dyDescent="0.3">
      <c r="A77">
        <v>167</v>
      </c>
      <c r="B77" t="s">
        <v>822</v>
      </c>
      <c r="C77" s="1">
        <v>38249</v>
      </c>
      <c r="D77">
        <v>12538.01</v>
      </c>
      <c r="G77" s="18">
        <v>386</v>
      </c>
      <c r="H77" s="19">
        <v>90143.31</v>
      </c>
    </row>
    <row r="78" spans="1:8" x14ac:dyDescent="0.3">
      <c r="A78">
        <v>167</v>
      </c>
      <c r="B78" t="s">
        <v>823</v>
      </c>
      <c r="C78" s="1">
        <v>37958</v>
      </c>
      <c r="D78">
        <v>85024.46</v>
      </c>
      <c r="G78" s="18">
        <v>398</v>
      </c>
      <c r="H78" s="19">
        <v>105548.73</v>
      </c>
    </row>
    <row r="79" spans="1:8" x14ac:dyDescent="0.3">
      <c r="A79">
        <v>171</v>
      </c>
      <c r="B79" t="s">
        <v>824</v>
      </c>
      <c r="C79" s="1">
        <v>38061</v>
      </c>
      <c r="D79">
        <v>18997.89</v>
      </c>
      <c r="G79" s="18">
        <v>406</v>
      </c>
      <c r="H79" s="19">
        <v>86436.97</v>
      </c>
    </row>
    <row r="80" spans="1:8" x14ac:dyDescent="0.3">
      <c r="A80">
        <v>171</v>
      </c>
      <c r="B80" t="s">
        <v>825</v>
      </c>
      <c r="C80" s="1">
        <v>37947</v>
      </c>
      <c r="D80">
        <v>42783.81</v>
      </c>
      <c r="G80" s="18">
        <v>412</v>
      </c>
      <c r="H80" s="19">
        <v>66704.94</v>
      </c>
    </row>
    <row r="81" spans="1:8" x14ac:dyDescent="0.3">
      <c r="A81">
        <v>172</v>
      </c>
      <c r="B81" t="s">
        <v>826</v>
      </c>
      <c r="C81" s="1">
        <v>38239</v>
      </c>
      <c r="D81">
        <v>1960.8</v>
      </c>
      <c r="G81" s="18">
        <v>415</v>
      </c>
      <c r="H81" s="19">
        <v>31310.09</v>
      </c>
    </row>
    <row r="82" spans="1:8" x14ac:dyDescent="0.3">
      <c r="A82">
        <v>172</v>
      </c>
      <c r="B82" t="s">
        <v>827</v>
      </c>
      <c r="C82" s="1">
        <v>38325</v>
      </c>
      <c r="D82">
        <v>51209.58</v>
      </c>
      <c r="G82" s="18">
        <v>424</v>
      </c>
      <c r="H82" s="19">
        <v>69214.33</v>
      </c>
    </row>
    <row r="83" spans="1:8" x14ac:dyDescent="0.3">
      <c r="A83">
        <v>172</v>
      </c>
      <c r="B83" t="s">
        <v>828</v>
      </c>
      <c r="C83" s="1">
        <v>37731</v>
      </c>
      <c r="D83">
        <v>33383.14</v>
      </c>
      <c r="G83" s="18">
        <v>447</v>
      </c>
      <c r="H83" s="19">
        <v>49967.78</v>
      </c>
    </row>
    <row r="84" spans="1:8" x14ac:dyDescent="0.3">
      <c r="A84">
        <v>173</v>
      </c>
      <c r="B84" t="s">
        <v>829</v>
      </c>
      <c r="C84" s="1">
        <v>38120</v>
      </c>
      <c r="D84">
        <v>11843.45</v>
      </c>
      <c r="G84" s="18">
        <v>448</v>
      </c>
      <c r="H84" s="19">
        <v>76776.44</v>
      </c>
    </row>
    <row r="85" spans="1:8" x14ac:dyDescent="0.3">
      <c r="A85">
        <v>173</v>
      </c>
      <c r="B85" t="s">
        <v>830</v>
      </c>
      <c r="C85" s="1">
        <v>38075</v>
      </c>
      <c r="D85">
        <v>20355.240000000002</v>
      </c>
      <c r="G85" s="18">
        <v>450</v>
      </c>
      <c r="H85" s="19">
        <v>59551.38</v>
      </c>
    </row>
    <row r="86" spans="1:8" x14ac:dyDescent="0.3">
      <c r="A86">
        <v>175</v>
      </c>
      <c r="B86" t="s">
        <v>831</v>
      </c>
      <c r="C86" s="1">
        <v>38491</v>
      </c>
      <c r="D86">
        <v>28500.78</v>
      </c>
      <c r="G86" s="18">
        <v>452</v>
      </c>
      <c r="H86" s="19">
        <v>51059.990000000005</v>
      </c>
    </row>
    <row r="87" spans="1:8" x14ac:dyDescent="0.3">
      <c r="A87">
        <v>175</v>
      </c>
      <c r="B87" t="s">
        <v>832</v>
      </c>
      <c r="C87" s="1">
        <v>37944</v>
      </c>
      <c r="D87">
        <v>24879.08</v>
      </c>
      <c r="G87" s="18">
        <v>455</v>
      </c>
      <c r="H87" s="19">
        <v>70378.649999999994</v>
      </c>
    </row>
    <row r="88" spans="1:8" x14ac:dyDescent="0.3">
      <c r="A88">
        <v>175</v>
      </c>
      <c r="B88" t="s">
        <v>833</v>
      </c>
      <c r="C88" s="1">
        <v>38178</v>
      </c>
      <c r="D88">
        <v>42044.77</v>
      </c>
      <c r="G88" s="18">
        <v>456</v>
      </c>
      <c r="H88" s="19">
        <v>29230.43</v>
      </c>
    </row>
    <row r="89" spans="1:8" x14ac:dyDescent="0.3">
      <c r="A89">
        <v>177</v>
      </c>
      <c r="B89" t="s">
        <v>834</v>
      </c>
      <c r="C89" s="1">
        <v>38094</v>
      </c>
      <c r="D89">
        <v>15183.63</v>
      </c>
      <c r="G89" s="18">
        <v>458</v>
      </c>
      <c r="H89" s="19">
        <v>112440.09</v>
      </c>
    </row>
    <row r="90" spans="1:8" x14ac:dyDescent="0.3">
      <c r="A90">
        <v>177</v>
      </c>
      <c r="B90" t="s">
        <v>835</v>
      </c>
      <c r="C90" s="1">
        <v>38005</v>
      </c>
      <c r="D90">
        <v>47177.59</v>
      </c>
      <c r="G90" s="18">
        <v>462</v>
      </c>
      <c r="H90" s="19">
        <v>88627.49</v>
      </c>
    </row>
    <row r="91" spans="1:8" x14ac:dyDescent="0.3">
      <c r="A91">
        <v>181</v>
      </c>
      <c r="B91" t="s">
        <v>836</v>
      </c>
      <c r="C91" s="1">
        <v>38102</v>
      </c>
      <c r="D91">
        <v>22602.36</v>
      </c>
      <c r="G91" s="18">
        <v>471</v>
      </c>
      <c r="H91" s="19">
        <v>44920.759999999995</v>
      </c>
    </row>
    <row r="92" spans="1:8" x14ac:dyDescent="0.3">
      <c r="A92">
        <v>181</v>
      </c>
      <c r="B92" t="s">
        <v>837</v>
      </c>
      <c r="C92" s="1">
        <v>37651</v>
      </c>
      <c r="D92">
        <v>5494.78</v>
      </c>
      <c r="G92" s="18">
        <v>473</v>
      </c>
      <c r="H92" s="19">
        <v>25358.32</v>
      </c>
    </row>
    <row r="93" spans="1:8" x14ac:dyDescent="0.3">
      <c r="A93">
        <v>181</v>
      </c>
      <c r="B93" t="s">
        <v>838</v>
      </c>
      <c r="C93" s="1">
        <v>38307</v>
      </c>
      <c r="D93">
        <v>44400.5</v>
      </c>
      <c r="G93" s="18">
        <v>475</v>
      </c>
      <c r="H93" s="19">
        <v>43748.72</v>
      </c>
    </row>
    <row r="94" spans="1:8" x14ac:dyDescent="0.3">
      <c r="A94">
        <v>186</v>
      </c>
      <c r="B94" t="s">
        <v>839</v>
      </c>
      <c r="C94" s="1">
        <v>38421</v>
      </c>
      <c r="D94">
        <v>23602.9</v>
      </c>
      <c r="G94" s="18">
        <v>484</v>
      </c>
      <c r="H94" s="19">
        <v>50987.850000000006</v>
      </c>
    </row>
    <row r="95" spans="1:8" x14ac:dyDescent="0.3">
      <c r="A95">
        <v>186</v>
      </c>
      <c r="B95" t="s">
        <v>840</v>
      </c>
      <c r="C95" s="1">
        <v>37921</v>
      </c>
      <c r="D95">
        <v>37602.480000000003</v>
      </c>
      <c r="G95" s="18">
        <v>486</v>
      </c>
      <c r="H95" s="19">
        <v>77726.59</v>
      </c>
    </row>
    <row r="96" spans="1:8" x14ac:dyDescent="0.3">
      <c r="A96">
        <v>186</v>
      </c>
      <c r="B96" t="s">
        <v>841</v>
      </c>
      <c r="C96" s="1">
        <v>38281</v>
      </c>
      <c r="D96">
        <v>34341.08</v>
      </c>
      <c r="G96" s="18">
        <v>487</v>
      </c>
      <c r="H96" s="19">
        <v>42570.37</v>
      </c>
    </row>
    <row r="97" spans="1:8" x14ac:dyDescent="0.3">
      <c r="A97">
        <v>187</v>
      </c>
      <c r="B97" t="s">
        <v>842</v>
      </c>
      <c r="C97" s="1">
        <v>38294</v>
      </c>
      <c r="D97">
        <v>52825.29</v>
      </c>
      <c r="G97" s="18">
        <v>489</v>
      </c>
      <c r="H97" s="19">
        <v>29586.15</v>
      </c>
    </row>
    <row r="98" spans="1:8" x14ac:dyDescent="0.3">
      <c r="A98">
        <v>187</v>
      </c>
      <c r="B98" t="s">
        <v>843</v>
      </c>
      <c r="C98" s="1">
        <v>38329</v>
      </c>
      <c r="D98">
        <v>47159.11</v>
      </c>
      <c r="G98" s="18">
        <v>495</v>
      </c>
      <c r="H98" s="19">
        <v>65541.740000000005</v>
      </c>
    </row>
    <row r="99" spans="1:8" x14ac:dyDescent="0.3">
      <c r="A99">
        <v>187</v>
      </c>
      <c r="B99" t="s">
        <v>844</v>
      </c>
      <c r="C99" s="1">
        <v>37707</v>
      </c>
      <c r="D99">
        <v>48425.69</v>
      </c>
      <c r="G99" s="18">
        <v>496</v>
      </c>
      <c r="H99" s="19">
        <v>114497.19</v>
      </c>
    </row>
    <row r="100" spans="1:8" x14ac:dyDescent="0.3">
      <c r="A100">
        <v>189</v>
      </c>
      <c r="B100" t="s">
        <v>845</v>
      </c>
      <c r="C100" s="1">
        <v>38263</v>
      </c>
      <c r="D100">
        <v>17359.53</v>
      </c>
      <c r="G100" s="18" t="s">
        <v>1307</v>
      </c>
      <c r="H100" s="19">
        <v>8853839.2300000023</v>
      </c>
    </row>
    <row r="101" spans="1:8" x14ac:dyDescent="0.3">
      <c r="A101">
        <v>189</v>
      </c>
      <c r="B101" t="s">
        <v>846</v>
      </c>
      <c r="C101" s="1">
        <v>38047</v>
      </c>
      <c r="D101">
        <v>32538.74</v>
      </c>
    </row>
    <row r="102" spans="1:8" x14ac:dyDescent="0.3">
      <c r="A102">
        <v>198</v>
      </c>
      <c r="B102" t="s">
        <v>847</v>
      </c>
      <c r="C102" s="1">
        <v>38327</v>
      </c>
      <c r="D102">
        <v>9658.74</v>
      </c>
    </row>
    <row r="103" spans="1:8" x14ac:dyDescent="0.3">
      <c r="A103">
        <v>198</v>
      </c>
      <c r="B103" t="s">
        <v>848</v>
      </c>
      <c r="C103" s="1">
        <v>37808</v>
      </c>
      <c r="D103">
        <v>6036.96</v>
      </c>
    </row>
    <row r="104" spans="1:8" x14ac:dyDescent="0.3">
      <c r="A104">
        <v>198</v>
      </c>
      <c r="B104" t="s">
        <v>849</v>
      </c>
      <c r="C104" s="1">
        <v>38251</v>
      </c>
      <c r="D104">
        <v>5858.56</v>
      </c>
    </row>
    <row r="105" spans="1:8" x14ac:dyDescent="0.3">
      <c r="A105">
        <v>201</v>
      </c>
      <c r="B105" t="s">
        <v>850</v>
      </c>
      <c r="C105" s="1">
        <v>37914</v>
      </c>
      <c r="D105">
        <v>23908.240000000002</v>
      </c>
    </row>
    <row r="106" spans="1:8" x14ac:dyDescent="0.3">
      <c r="A106">
        <v>201</v>
      </c>
      <c r="B106" t="s">
        <v>851</v>
      </c>
      <c r="C106" s="1">
        <v>38153</v>
      </c>
      <c r="D106">
        <v>37258.94</v>
      </c>
    </row>
    <row r="107" spans="1:8" x14ac:dyDescent="0.3">
      <c r="A107">
        <v>202</v>
      </c>
      <c r="B107" t="s">
        <v>852</v>
      </c>
      <c r="C107" s="1">
        <v>37973</v>
      </c>
      <c r="D107">
        <v>36527.61</v>
      </c>
    </row>
    <row r="108" spans="1:8" x14ac:dyDescent="0.3">
      <c r="A108">
        <v>202</v>
      </c>
      <c r="B108" t="s">
        <v>853</v>
      </c>
      <c r="C108" s="1">
        <v>38299</v>
      </c>
      <c r="D108">
        <v>33594.58</v>
      </c>
    </row>
    <row r="109" spans="1:8" x14ac:dyDescent="0.3">
      <c r="A109">
        <v>204</v>
      </c>
      <c r="B109" t="s">
        <v>854</v>
      </c>
      <c r="C109" s="1">
        <v>38212</v>
      </c>
      <c r="D109">
        <v>51152.86</v>
      </c>
    </row>
    <row r="110" spans="1:8" x14ac:dyDescent="0.3">
      <c r="A110">
        <v>204</v>
      </c>
      <c r="B110" t="s">
        <v>855</v>
      </c>
      <c r="C110" s="1">
        <v>38254</v>
      </c>
      <c r="D110">
        <v>4424.3999999999996</v>
      </c>
    </row>
    <row r="111" spans="1:8" x14ac:dyDescent="0.3">
      <c r="A111">
        <v>205</v>
      </c>
      <c r="B111" t="s">
        <v>856</v>
      </c>
      <c r="C111" s="1">
        <v>37959</v>
      </c>
      <c r="D111">
        <v>3879.96</v>
      </c>
    </row>
    <row r="112" spans="1:8" x14ac:dyDescent="0.3">
      <c r="A112">
        <v>205</v>
      </c>
      <c r="B112" t="s">
        <v>857</v>
      </c>
      <c r="C112" s="1">
        <v>37869</v>
      </c>
      <c r="D112">
        <v>50342.74</v>
      </c>
    </row>
    <row r="113" spans="1:4" x14ac:dyDescent="0.3">
      <c r="A113">
        <v>205</v>
      </c>
      <c r="B113" t="s">
        <v>858</v>
      </c>
      <c r="C113" s="1">
        <v>38389</v>
      </c>
      <c r="D113">
        <v>39580.6</v>
      </c>
    </row>
    <row r="114" spans="1:4" x14ac:dyDescent="0.3">
      <c r="A114">
        <v>209</v>
      </c>
      <c r="B114" t="s">
        <v>859</v>
      </c>
      <c r="C114" s="1">
        <v>38475</v>
      </c>
      <c r="D114">
        <v>35157.75</v>
      </c>
    </row>
    <row r="115" spans="1:4" x14ac:dyDescent="0.3">
      <c r="A115">
        <v>209</v>
      </c>
      <c r="B115" t="s">
        <v>860</v>
      </c>
      <c r="C115" s="1">
        <v>38159</v>
      </c>
      <c r="D115">
        <v>4632.3100000000004</v>
      </c>
    </row>
    <row r="116" spans="1:4" x14ac:dyDescent="0.3">
      <c r="A116">
        <v>209</v>
      </c>
      <c r="B116" t="s">
        <v>861</v>
      </c>
      <c r="C116" s="1">
        <v>38111</v>
      </c>
      <c r="D116">
        <v>36069.26</v>
      </c>
    </row>
    <row r="117" spans="1:4" x14ac:dyDescent="0.3">
      <c r="A117">
        <v>211</v>
      </c>
      <c r="B117" t="s">
        <v>862</v>
      </c>
      <c r="C117" s="1">
        <v>37964</v>
      </c>
      <c r="D117">
        <v>45480.79</v>
      </c>
    </row>
    <row r="118" spans="1:4" x14ac:dyDescent="0.3">
      <c r="A118">
        <v>216</v>
      </c>
      <c r="B118" t="s">
        <v>863</v>
      </c>
      <c r="C118" s="1">
        <v>37750</v>
      </c>
      <c r="D118">
        <v>3101.4</v>
      </c>
    </row>
    <row r="119" spans="1:4" x14ac:dyDescent="0.3">
      <c r="A119">
        <v>216</v>
      </c>
      <c r="B119" t="s">
        <v>864</v>
      </c>
      <c r="C119" s="1">
        <v>38327</v>
      </c>
      <c r="D119">
        <v>24945.21</v>
      </c>
    </row>
    <row r="120" spans="1:4" x14ac:dyDescent="0.3">
      <c r="A120">
        <v>216</v>
      </c>
      <c r="B120" t="s">
        <v>865</v>
      </c>
      <c r="C120" s="1">
        <v>37969</v>
      </c>
      <c r="D120">
        <v>40473.86</v>
      </c>
    </row>
    <row r="121" spans="1:4" x14ac:dyDescent="0.3">
      <c r="A121">
        <v>219</v>
      </c>
      <c r="B121" t="s">
        <v>866</v>
      </c>
      <c r="C121" s="1">
        <v>38413</v>
      </c>
      <c r="D121">
        <v>3452.75</v>
      </c>
    </row>
    <row r="122" spans="1:4" x14ac:dyDescent="0.3">
      <c r="A122">
        <v>219</v>
      </c>
      <c r="B122" t="s">
        <v>867</v>
      </c>
      <c r="C122" s="1">
        <v>37912</v>
      </c>
      <c r="D122">
        <v>4465.8500000000004</v>
      </c>
    </row>
    <row r="123" spans="1:4" x14ac:dyDescent="0.3">
      <c r="A123">
        <v>227</v>
      </c>
      <c r="B123" t="s">
        <v>868</v>
      </c>
      <c r="C123" s="1">
        <v>37925</v>
      </c>
      <c r="D123">
        <v>36164.46</v>
      </c>
    </row>
    <row r="124" spans="1:4" x14ac:dyDescent="0.3">
      <c r="A124">
        <v>227</v>
      </c>
      <c r="B124" t="s">
        <v>869</v>
      </c>
      <c r="C124" s="1">
        <v>38293</v>
      </c>
      <c r="D124">
        <v>53745.34</v>
      </c>
    </row>
    <row r="125" spans="1:4" x14ac:dyDescent="0.3">
      <c r="A125">
        <v>233</v>
      </c>
      <c r="B125" t="s">
        <v>870</v>
      </c>
      <c r="C125" s="1">
        <v>38492</v>
      </c>
      <c r="D125">
        <v>29070.38</v>
      </c>
    </row>
    <row r="126" spans="1:4" x14ac:dyDescent="0.3">
      <c r="A126">
        <v>233</v>
      </c>
      <c r="B126" t="s">
        <v>871</v>
      </c>
      <c r="C126" s="1">
        <v>38169</v>
      </c>
      <c r="D126">
        <v>22997.45</v>
      </c>
    </row>
    <row r="127" spans="1:4" x14ac:dyDescent="0.3">
      <c r="A127">
        <v>233</v>
      </c>
      <c r="B127" t="s">
        <v>872</v>
      </c>
      <c r="C127" s="1">
        <v>37943</v>
      </c>
      <c r="D127">
        <v>16909.84</v>
      </c>
    </row>
    <row r="128" spans="1:4" x14ac:dyDescent="0.3">
      <c r="A128">
        <v>239</v>
      </c>
      <c r="B128" t="s">
        <v>873</v>
      </c>
      <c r="C128" s="1">
        <v>38061</v>
      </c>
      <c r="D128">
        <v>80375.240000000005</v>
      </c>
    </row>
    <row r="129" spans="1:4" x14ac:dyDescent="0.3">
      <c r="A129">
        <v>240</v>
      </c>
      <c r="B129" t="s">
        <v>874</v>
      </c>
      <c r="C129" s="1">
        <v>38307</v>
      </c>
      <c r="D129">
        <v>46788.14</v>
      </c>
    </row>
    <row r="130" spans="1:4" x14ac:dyDescent="0.3">
      <c r="A130">
        <v>240</v>
      </c>
      <c r="B130" t="s">
        <v>875</v>
      </c>
      <c r="C130" s="1">
        <v>38074</v>
      </c>
      <c r="D130">
        <v>24995.61</v>
      </c>
    </row>
    <row r="131" spans="1:4" x14ac:dyDescent="0.3">
      <c r="A131">
        <v>242</v>
      </c>
      <c r="B131" t="s">
        <v>876</v>
      </c>
      <c r="C131" s="1">
        <v>37947</v>
      </c>
      <c r="D131">
        <v>33818.339999999997</v>
      </c>
    </row>
    <row r="132" spans="1:4" x14ac:dyDescent="0.3">
      <c r="A132">
        <v>242</v>
      </c>
      <c r="B132" t="s">
        <v>877</v>
      </c>
      <c r="C132" s="1">
        <v>38506</v>
      </c>
      <c r="D132">
        <v>12432.32</v>
      </c>
    </row>
    <row r="133" spans="1:4" x14ac:dyDescent="0.3">
      <c r="A133">
        <v>242</v>
      </c>
      <c r="B133" t="s">
        <v>878</v>
      </c>
      <c r="C133" s="1">
        <v>37823</v>
      </c>
      <c r="D133">
        <v>14232.7</v>
      </c>
    </row>
    <row r="134" spans="1:4" x14ac:dyDescent="0.3">
      <c r="A134">
        <v>249</v>
      </c>
      <c r="B134" t="s">
        <v>879</v>
      </c>
      <c r="C134" s="1">
        <v>38249</v>
      </c>
      <c r="D134">
        <v>33924.239999999998</v>
      </c>
    </row>
    <row r="135" spans="1:4" x14ac:dyDescent="0.3">
      <c r="A135">
        <v>249</v>
      </c>
      <c r="B135" t="s">
        <v>880</v>
      </c>
      <c r="C135" s="1">
        <v>38234</v>
      </c>
      <c r="D135">
        <v>48298.99</v>
      </c>
    </row>
    <row r="136" spans="1:4" x14ac:dyDescent="0.3">
      <c r="A136">
        <v>250</v>
      </c>
      <c r="B136" t="s">
        <v>881</v>
      </c>
      <c r="C136" s="1">
        <v>38489</v>
      </c>
      <c r="D136">
        <v>17928.09</v>
      </c>
    </row>
    <row r="137" spans="1:4" x14ac:dyDescent="0.3">
      <c r="A137">
        <v>250</v>
      </c>
      <c r="B137" t="s">
        <v>882</v>
      </c>
      <c r="C137" s="1">
        <v>38351</v>
      </c>
      <c r="D137">
        <v>26311.63</v>
      </c>
    </row>
    <row r="138" spans="1:4" x14ac:dyDescent="0.3">
      <c r="A138">
        <v>250</v>
      </c>
      <c r="B138" t="s">
        <v>883</v>
      </c>
      <c r="C138" s="1">
        <v>37820</v>
      </c>
      <c r="D138">
        <v>23419.47</v>
      </c>
    </row>
    <row r="139" spans="1:4" x14ac:dyDescent="0.3">
      <c r="A139">
        <v>256</v>
      </c>
      <c r="B139" t="s">
        <v>884</v>
      </c>
      <c r="C139" s="1">
        <v>38027</v>
      </c>
      <c r="D139">
        <v>5759.42</v>
      </c>
    </row>
    <row r="140" spans="1:4" x14ac:dyDescent="0.3">
      <c r="A140">
        <v>256</v>
      </c>
      <c r="B140" t="s">
        <v>885</v>
      </c>
      <c r="C140" s="1">
        <v>38282</v>
      </c>
      <c r="D140">
        <v>53116.99</v>
      </c>
    </row>
    <row r="141" spans="1:4" x14ac:dyDescent="0.3">
      <c r="A141">
        <v>259</v>
      </c>
      <c r="B141" t="s">
        <v>886</v>
      </c>
      <c r="C141" s="1">
        <v>38297</v>
      </c>
      <c r="D141">
        <v>61234.67</v>
      </c>
    </row>
    <row r="142" spans="1:4" x14ac:dyDescent="0.3">
      <c r="A142">
        <v>259</v>
      </c>
      <c r="B142" t="s">
        <v>887</v>
      </c>
      <c r="C142" s="1">
        <v>37962</v>
      </c>
      <c r="D142">
        <v>27988.47</v>
      </c>
    </row>
    <row r="143" spans="1:4" x14ac:dyDescent="0.3">
      <c r="A143">
        <v>260</v>
      </c>
      <c r="B143" t="s">
        <v>888</v>
      </c>
      <c r="C143" s="1">
        <v>38229</v>
      </c>
      <c r="D143">
        <v>37527.58</v>
      </c>
    </row>
    <row r="144" spans="1:4" x14ac:dyDescent="0.3">
      <c r="A144">
        <v>260</v>
      </c>
      <c r="B144" t="s">
        <v>889</v>
      </c>
      <c r="C144" s="1">
        <v>38101</v>
      </c>
      <c r="D144">
        <v>29284.42</v>
      </c>
    </row>
    <row r="145" spans="1:4" x14ac:dyDescent="0.3">
      <c r="A145">
        <v>276</v>
      </c>
      <c r="B145" t="s">
        <v>890</v>
      </c>
      <c r="C145" s="1">
        <v>38392</v>
      </c>
      <c r="D145">
        <v>27083.78</v>
      </c>
    </row>
    <row r="146" spans="1:4" x14ac:dyDescent="0.3">
      <c r="A146">
        <v>276</v>
      </c>
      <c r="B146" t="s">
        <v>891</v>
      </c>
      <c r="C146" s="1">
        <v>37938</v>
      </c>
      <c r="D146">
        <v>38547.19</v>
      </c>
    </row>
    <row r="147" spans="1:4" x14ac:dyDescent="0.3">
      <c r="A147">
        <v>276</v>
      </c>
      <c r="B147" t="s">
        <v>892</v>
      </c>
      <c r="C147" s="1">
        <v>37892</v>
      </c>
      <c r="D147">
        <v>41554.730000000003</v>
      </c>
    </row>
    <row r="148" spans="1:4" x14ac:dyDescent="0.3">
      <c r="A148">
        <v>276</v>
      </c>
      <c r="B148" t="s">
        <v>893</v>
      </c>
      <c r="C148" s="1">
        <v>38472</v>
      </c>
      <c r="D148">
        <v>29848.52</v>
      </c>
    </row>
    <row r="149" spans="1:4" x14ac:dyDescent="0.3">
      <c r="A149">
        <v>278</v>
      </c>
      <c r="B149" t="s">
        <v>894</v>
      </c>
      <c r="C149" s="1">
        <v>38326</v>
      </c>
      <c r="D149">
        <v>37654.089999999997</v>
      </c>
    </row>
    <row r="150" spans="1:4" x14ac:dyDescent="0.3">
      <c r="A150">
        <v>278</v>
      </c>
      <c r="B150" t="s">
        <v>895</v>
      </c>
      <c r="C150" s="1">
        <v>37682</v>
      </c>
      <c r="D150">
        <v>52151.81</v>
      </c>
    </row>
    <row r="151" spans="1:4" x14ac:dyDescent="0.3">
      <c r="A151">
        <v>278</v>
      </c>
      <c r="B151" t="s">
        <v>896</v>
      </c>
      <c r="C151" s="1">
        <v>37949</v>
      </c>
      <c r="D151">
        <v>37723.79</v>
      </c>
    </row>
    <row r="152" spans="1:4" x14ac:dyDescent="0.3">
      <c r="A152">
        <v>282</v>
      </c>
      <c r="B152" t="s">
        <v>897</v>
      </c>
      <c r="C152" s="1">
        <v>37836</v>
      </c>
      <c r="D152">
        <v>24013.52</v>
      </c>
    </row>
    <row r="153" spans="1:4" x14ac:dyDescent="0.3">
      <c r="A153">
        <v>282</v>
      </c>
      <c r="B153" t="s">
        <v>898</v>
      </c>
      <c r="C153" s="1">
        <v>38201</v>
      </c>
      <c r="D153">
        <v>35806.730000000003</v>
      </c>
    </row>
    <row r="154" spans="1:4" x14ac:dyDescent="0.3">
      <c r="A154">
        <v>282</v>
      </c>
      <c r="B154" t="s">
        <v>899</v>
      </c>
      <c r="C154" s="1">
        <v>38355</v>
      </c>
      <c r="D154">
        <v>31835.360000000001</v>
      </c>
    </row>
    <row r="155" spans="1:4" x14ac:dyDescent="0.3">
      <c r="A155">
        <v>286</v>
      </c>
      <c r="B155" t="s">
        <v>900</v>
      </c>
      <c r="C155" s="1">
        <v>38288</v>
      </c>
      <c r="D155">
        <v>47411.33</v>
      </c>
    </row>
    <row r="156" spans="1:4" x14ac:dyDescent="0.3">
      <c r="A156">
        <v>286</v>
      </c>
      <c r="B156" t="s">
        <v>901</v>
      </c>
      <c r="C156" s="1">
        <v>38235</v>
      </c>
      <c r="D156">
        <v>43134.04</v>
      </c>
    </row>
    <row r="157" spans="1:4" x14ac:dyDescent="0.3">
      <c r="A157">
        <v>298</v>
      </c>
      <c r="B157" t="s">
        <v>902</v>
      </c>
      <c r="C157" s="1">
        <v>38059</v>
      </c>
      <c r="D157">
        <v>47375.92</v>
      </c>
    </row>
    <row r="158" spans="1:4" x14ac:dyDescent="0.3">
      <c r="A158">
        <v>298</v>
      </c>
      <c r="B158" t="s">
        <v>903</v>
      </c>
      <c r="C158" s="1">
        <v>38248</v>
      </c>
      <c r="D158">
        <v>61402</v>
      </c>
    </row>
    <row r="159" spans="1:4" x14ac:dyDescent="0.3">
      <c r="A159">
        <v>299</v>
      </c>
      <c r="B159" t="s">
        <v>904</v>
      </c>
      <c r="C159" s="1">
        <v>37918</v>
      </c>
      <c r="D159">
        <v>36798.879999999997</v>
      </c>
    </row>
    <row r="160" spans="1:4" x14ac:dyDescent="0.3">
      <c r="A160">
        <v>299</v>
      </c>
      <c r="B160" t="s">
        <v>905</v>
      </c>
      <c r="C160" s="1">
        <v>38235</v>
      </c>
      <c r="D160">
        <v>32260.16</v>
      </c>
    </row>
    <row r="161" spans="1:4" x14ac:dyDescent="0.3">
      <c r="A161">
        <v>311</v>
      </c>
      <c r="B161" t="s">
        <v>906</v>
      </c>
      <c r="C161" s="1">
        <v>38398</v>
      </c>
      <c r="D161">
        <v>46770.52</v>
      </c>
    </row>
    <row r="162" spans="1:4" x14ac:dyDescent="0.3">
      <c r="A162">
        <v>311</v>
      </c>
      <c r="B162" t="s">
        <v>907</v>
      </c>
      <c r="C162" s="1">
        <v>37900</v>
      </c>
      <c r="D162">
        <v>32723.040000000001</v>
      </c>
    </row>
    <row r="163" spans="1:4" x14ac:dyDescent="0.3">
      <c r="A163">
        <v>311</v>
      </c>
      <c r="B163" t="s">
        <v>908</v>
      </c>
      <c r="C163" s="1">
        <v>38102</v>
      </c>
      <c r="D163">
        <v>16212.59</v>
      </c>
    </row>
    <row r="164" spans="1:4" x14ac:dyDescent="0.3">
      <c r="A164">
        <v>314</v>
      </c>
      <c r="B164" t="s">
        <v>909</v>
      </c>
      <c r="C164" s="1">
        <v>38208</v>
      </c>
      <c r="D164">
        <v>45352.47</v>
      </c>
    </row>
    <row r="165" spans="1:4" x14ac:dyDescent="0.3">
      <c r="A165">
        <v>314</v>
      </c>
      <c r="B165" t="s">
        <v>910</v>
      </c>
      <c r="C165" s="1">
        <v>38049</v>
      </c>
      <c r="D165">
        <v>16901.38</v>
      </c>
    </row>
    <row r="166" spans="1:4" x14ac:dyDescent="0.3">
      <c r="A166">
        <v>319</v>
      </c>
      <c r="B166" t="s">
        <v>911</v>
      </c>
      <c r="C166" s="1">
        <v>38297</v>
      </c>
      <c r="D166">
        <v>42339.76</v>
      </c>
    </row>
    <row r="167" spans="1:4" x14ac:dyDescent="0.3">
      <c r="A167">
        <v>319</v>
      </c>
      <c r="B167" t="s">
        <v>912</v>
      </c>
      <c r="C167" s="1">
        <v>37962</v>
      </c>
      <c r="D167">
        <v>36092.400000000001</v>
      </c>
    </row>
    <row r="168" spans="1:4" x14ac:dyDescent="0.3">
      <c r="A168">
        <v>320</v>
      </c>
      <c r="B168" t="s">
        <v>913</v>
      </c>
      <c r="C168" s="1">
        <v>38370</v>
      </c>
      <c r="D168">
        <v>8307.2800000000007</v>
      </c>
    </row>
    <row r="169" spans="1:4" x14ac:dyDescent="0.3">
      <c r="A169">
        <v>320</v>
      </c>
      <c r="B169" t="s">
        <v>914</v>
      </c>
      <c r="C169" s="1">
        <v>37853</v>
      </c>
      <c r="D169">
        <v>41016.75</v>
      </c>
    </row>
    <row r="170" spans="1:4" x14ac:dyDescent="0.3">
      <c r="A170">
        <v>320</v>
      </c>
      <c r="B170" t="s">
        <v>915</v>
      </c>
      <c r="C170" s="1">
        <v>37949</v>
      </c>
      <c r="D170">
        <v>52548.49</v>
      </c>
    </row>
    <row r="171" spans="1:4" x14ac:dyDescent="0.3">
      <c r="A171">
        <v>321</v>
      </c>
      <c r="B171" t="s">
        <v>916</v>
      </c>
      <c r="C171" s="1">
        <v>37928</v>
      </c>
      <c r="D171">
        <v>85559.12</v>
      </c>
    </row>
    <row r="172" spans="1:4" x14ac:dyDescent="0.3">
      <c r="A172">
        <v>321</v>
      </c>
      <c r="B172" t="s">
        <v>917</v>
      </c>
      <c r="C172" s="1">
        <v>38426</v>
      </c>
      <c r="D172">
        <v>46781.66</v>
      </c>
    </row>
    <row r="173" spans="1:4" x14ac:dyDescent="0.3">
      <c r="A173">
        <v>323</v>
      </c>
      <c r="B173" t="s">
        <v>918</v>
      </c>
      <c r="C173" s="1">
        <v>38495</v>
      </c>
      <c r="D173">
        <v>75020.13</v>
      </c>
    </row>
    <row r="174" spans="1:4" x14ac:dyDescent="0.3">
      <c r="A174">
        <v>323</v>
      </c>
      <c r="B174" t="s">
        <v>919</v>
      </c>
      <c r="C174" s="1">
        <v>38162</v>
      </c>
      <c r="D174">
        <v>37281.360000000001</v>
      </c>
    </row>
    <row r="175" spans="1:4" x14ac:dyDescent="0.3">
      <c r="A175">
        <v>323</v>
      </c>
      <c r="B175" t="s">
        <v>920</v>
      </c>
      <c r="C175" s="1">
        <v>37807</v>
      </c>
      <c r="D175">
        <v>2880</v>
      </c>
    </row>
    <row r="176" spans="1:4" x14ac:dyDescent="0.3">
      <c r="A176">
        <v>323</v>
      </c>
      <c r="B176" t="s">
        <v>921</v>
      </c>
      <c r="C176" s="1">
        <v>38345</v>
      </c>
      <c r="D176">
        <v>39440.589999999997</v>
      </c>
    </row>
    <row r="177" spans="1:4" x14ac:dyDescent="0.3">
      <c r="A177">
        <v>324</v>
      </c>
      <c r="B177" t="s">
        <v>922</v>
      </c>
      <c r="C177" s="1">
        <v>38334</v>
      </c>
      <c r="D177">
        <v>13671.82</v>
      </c>
    </row>
    <row r="178" spans="1:4" x14ac:dyDescent="0.3">
      <c r="A178">
        <v>324</v>
      </c>
      <c r="B178" t="s">
        <v>923</v>
      </c>
      <c r="C178" s="1">
        <v>37809</v>
      </c>
      <c r="D178">
        <v>29429.14</v>
      </c>
    </row>
    <row r="179" spans="1:4" x14ac:dyDescent="0.3">
      <c r="A179">
        <v>324</v>
      </c>
      <c r="B179" t="s">
        <v>924</v>
      </c>
      <c r="C179" s="1">
        <v>37948</v>
      </c>
      <c r="D179">
        <v>37455.769999999997</v>
      </c>
    </row>
    <row r="180" spans="1:4" x14ac:dyDescent="0.3">
      <c r="A180">
        <v>328</v>
      </c>
      <c r="B180" t="s">
        <v>925</v>
      </c>
      <c r="C180" s="1">
        <v>38093</v>
      </c>
      <c r="D180">
        <v>7178.66</v>
      </c>
    </row>
    <row r="181" spans="1:4" x14ac:dyDescent="0.3">
      <c r="A181">
        <v>328</v>
      </c>
      <c r="B181" t="s">
        <v>926</v>
      </c>
      <c r="C181" s="1">
        <v>38137</v>
      </c>
      <c r="D181">
        <v>31102.85</v>
      </c>
    </row>
    <row r="182" spans="1:4" x14ac:dyDescent="0.3">
      <c r="A182">
        <v>333</v>
      </c>
      <c r="B182" t="s">
        <v>927</v>
      </c>
      <c r="C182" s="1">
        <v>37940</v>
      </c>
      <c r="D182">
        <v>23936.53</v>
      </c>
    </row>
    <row r="183" spans="1:4" x14ac:dyDescent="0.3">
      <c r="A183">
        <v>333</v>
      </c>
      <c r="B183" t="s">
        <v>928</v>
      </c>
      <c r="C183" s="1">
        <v>37911</v>
      </c>
      <c r="D183">
        <v>9821.32</v>
      </c>
    </row>
    <row r="184" spans="1:4" x14ac:dyDescent="0.3">
      <c r="A184">
        <v>333</v>
      </c>
      <c r="B184" t="s">
        <v>929</v>
      </c>
      <c r="C184" s="1">
        <v>38412</v>
      </c>
      <c r="D184">
        <v>21432.31</v>
      </c>
    </row>
    <row r="185" spans="1:4" x14ac:dyDescent="0.3">
      <c r="A185">
        <v>334</v>
      </c>
      <c r="B185" t="s">
        <v>930</v>
      </c>
      <c r="C185" s="1">
        <v>38379</v>
      </c>
      <c r="D185">
        <v>45785.34</v>
      </c>
    </row>
    <row r="186" spans="1:4" x14ac:dyDescent="0.3">
      <c r="A186">
        <v>334</v>
      </c>
      <c r="B186" t="s">
        <v>931</v>
      </c>
      <c r="C186" s="1">
        <v>37849</v>
      </c>
      <c r="D186">
        <v>29716.86</v>
      </c>
    </row>
    <row r="187" spans="1:4" x14ac:dyDescent="0.3">
      <c r="A187">
        <v>334</v>
      </c>
      <c r="B187" t="s">
        <v>932</v>
      </c>
      <c r="C187" s="1">
        <v>38129</v>
      </c>
      <c r="D187">
        <v>28394.54</v>
      </c>
    </row>
    <row r="188" spans="1:4" x14ac:dyDescent="0.3">
      <c r="A188">
        <v>339</v>
      </c>
      <c r="B188" t="s">
        <v>933</v>
      </c>
      <c r="C188" s="1">
        <v>38284</v>
      </c>
      <c r="D188">
        <v>23333.06</v>
      </c>
    </row>
    <row r="189" spans="1:4" x14ac:dyDescent="0.3">
      <c r="A189">
        <v>339</v>
      </c>
      <c r="B189" t="s">
        <v>934</v>
      </c>
      <c r="C189" s="1">
        <v>37953</v>
      </c>
      <c r="D189">
        <v>34606.28</v>
      </c>
    </row>
    <row r="190" spans="1:4" x14ac:dyDescent="0.3">
      <c r="A190">
        <v>344</v>
      </c>
      <c r="B190" t="s">
        <v>935</v>
      </c>
      <c r="C190" s="1">
        <v>37949</v>
      </c>
      <c r="D190">
        <v>31428.21</v>
      </c>
    </row>
    <row r="191" spans="1:4" x14ac:dyDescent="0.3">
      <c r="A191">
        <v>344</v>
      </c>
      <c r="B191" t="s">
        <v>936</v>
      </c>
      <c r="C191" s="1">
        <v>38079</v>
      </c>
      <c r="D191">
        <v>15322.93</v>
      </c>
    </row>
    <row r="192" spans="1:4" x14ac:dyDescent="0.3">
      <c r="A192">
        <v>347</v>
      </c>
      <c r="B192" t="s">
        <v>937</v>
      </c>
      <c r="C192" s="1">
        <v>38004</v>
      </c>
      <c r="D192">
        <v>21053.69</v>
      </c>
    </row>
    <row r="193" spans="1:4" x14ac:dyDescent="0.3">
      <c r="A193">
        <v>347</v>
      </c>
      <c r="B193" t="s">
        <v>938</v>
      </c>
      <c r="C193" s="1">
        <v>37918</v>
      </c>
      <c r="D193">
        <v>20452.5</v>
      </c>
    </row>
    <row r="194" spans="1:4" x14ac:dyDescent="0.3">
      <c r="A194">
        <v>350</v>
      </c>
      <c r="B194" t="s">
        <v>939</v>
      </c>
      <c r="C194" s="1">
        <v>38332</v>
      </c>
      <c r="D194">
        <v>18888.310000000001</v>
      </c>
    </row>
    <row r="195" spans="1:4" x14ac:dyDescent="0.3">
      <c r="A195">
        <v>350</v>
      </c>
      <c r="B195" t="s">
        <v>940</v>
      </c>
      <c r="C195" s="1">
        <v>37766</v>
      </c>
      <c r="D195">
        <v>50824.66</v>
      </c>
    </row>
    <row r="196" spans="1:4" x14ac:dyDescent="0.3">
      <c r="A196">
        <v>350</v>
      </c>
      <c r="B196" t="s">
        <v>941</v>
      </c>
      <c r="C196" s="1">
        <v>38381</v>
      </c>
      <c r="D196">
        <v>1834.56</v>
      </c>
    </row>
    <row r="197" spans="1:4" x14ac:dyDescent="0.3">
      <c r="A197">
        <v>353</v>
      </c>
      <c r="B197" t="s">
        <v>942</v>
      </c>
      <c r="C197" s="1">
        <v>38362</v>
      </c>
      <c r="D197">
        <v>49705.52</v>
      </c>
    </row>
    <row r="198" spans="1:4" x14ac:dyDescent="0.3">
      <c r="A198">
        <v>353</v>
      </c>
      <c r="B198" t="s">
        <v>943</v>
      </c>
      <c r="C198" s="1">
        <v>37823</v>
      </c>
      <c r="D198">
        <v>13920.26</v>
      </c>
    </row>
    <row r="199" spans="1:4" x14ac:dyDescent="0.3">
      <c r="A199">
        <v>353</v>
      </c>
      <c r="B199" t="s">
        <v>944</v>
      </c>
      <c r="C199" s="1">
        <v>37762</v>
      </c>
      <c r="D199">
        <v>16700.47</v>
      </c>
    </row>
    <row r="200" spans="1:4" x14ac:dyDescent="0.3">
      <c r="A200">
        <v>353</v>
      </c>
      <c r="B200" t="s">
        <v>945</v>
      </c>
      <c r="C200" s="1">
        <v>38512</v>
      </c>
      <c r="D200">
        <v>46656.94</v>
      </c>
    </row>
    <row r="201" spans="1:4" x14ac:dyDescent="0.3">
      <c r="A201">
        <v>357</v>
      </c>
      <c r="B201" t="s">
        <v>946</v>
      </c>
      <c r="C201" s="1">
        <v>37971</v>
      </c>
      <c r="D201">
        <v>20220.04</v>
      </c>
    </row>
    <row r="202" spans="1:4" x14ac:dyDescent="0.3">
      <c r="A202">
        <v>357</v>
      </c>
      <c r="B202" t="s">
        <v>947</v>
      </c>
      <c r="C202" s="1">
        <v>38122</v>
      </c>
      <c r="D202">
        <v>36442.339999999997</v>
      </c>
    </row>
    <row r="203" spans="1:4" x14ac:dyDescent="0.3">
      <c r="A203">
        <v>362</v>
      </c>
      <c r="B203" t="s">
        <v>948</v>
      </c>
      <c r="C203" s="1">
        <v>38179</v>
      </c>
      <c r="D203">
        <v>18473.71</v>
      </c>
    </row>
    <row r="204" spans="1:4" x14ac:dyDescent="0.3">
      <c r="A204">
        <v>362</v>
      </c>
      <c r="B204" t="s">
        <v>949</v>
      </c>
      <c r="C204" s="1">
        <v>38251</v>
      </c>
      <c r="D204">
        <v>15059.76</v>
      </c>
    </row>
    <row r="205" spans="1:4" x14ac:dyDescent="0.3">
      <c r="A205">
        <v>363</v>
      </c>
      <c r="B205" t="s">
        <v>950</v>
      </c>
      <c r="C205" s="1">
        <v>38308</v>
      </c>
      <c r="D205">
        <v>50799.69</v>
      </c>
    </row>
    <row r="206" spans="1:4" x14ac:dyDescent="0.3">
      <c r="A206">
        <v>363</v>
      </c>
      <c r="B206" t="s">
        <v>951</v>
      </c>
      <c r="C206" s="1">
        <v>37637</v>
      </c>
      <c r="D206">
        <v>10223.83</v>
      </c>
    </row>
    <row r="207" spans="1:4" x14ac:dyDescent="0.3">
      <c r="A207">
        <v>363</v>
      </c>
      <c r="B207" t="s">
        <v>952</v>
      </c>
      <c r="C207" s="1">
        <v>37960</v>
      </c>
      <c r="D207">
        <v>55425.77</v>
      </c>
    </row>
    <row r="208" spans="1:4" x14ac:dyDescent="0.3">
      <c r="A208">
        <v>379</v>
      </c>
      <c r="B208" t="s">
        <v>953</v>
      </c>
      <c r="C208" s="1">
        <v>38395</v>
      </c>
      <c r="D208">
        <v>28322.83</v>
      </c>
    </row>
    <row r="209" spans="1:4" x14ac:dyDescent="0.3">
      <c r="A209">
        <v>379</v>
      </c>
      <c r="B209" t="s">
        <v>954</v>
      </c>
      <c r="C209" s="1">
        <v>37880</v>
      </c>
      <c r="D209">
        <v>32680.31</v>
      </c>
    </row>
    <row r="210" spans="1:4" x14ac:dyDescent="0.3">
      <c r="A210">
        <v>379</v>
      </c>
      <c r="B210" t="s">
        <v>955</v>
      </c>
      <c r="C210" s="1">
        <v>38201</v>
      </c>
      <c r="D210">
        <v>12530.51</v>
      </c>
    </row>
    <row r="211" spans="1:4" x14ac:dyDescent="0.3">
      <c r="A211">
        <v>381</v>
      </c>
      <c r="B211" t="s">
        <v>956</v>
      </c>
      <c r="C211" s="1">
        <v>38324</v>
      </c>
      <c r="D211">
        <v>12081.52</v>
      </c>
    </row>
    <row r="212" spans="1:4" x14ac:dyDescent="0.3">
      <c r="A212">
        <v>381</v>
      </c>
      <c r="B212" t="s">
        <v>957</v>
      </c>
      <c r="C212" s="1">
        <v>37730</v>
      </c>
      <c r="D212">
        <v>1627.56</v>
      </c>
    </row>
    <row r="213" spans="1:4" x14ac:dyDescent="0.3">
      <c r="A213">
        <v>381</v>
      </c>
      <c r="B213" t="s">
        <v>958</v>
      </c>
      <c r="C213" s="1">
        <v>38386</v>
      </c>
      <c r="D213">
        <v>14379.9</v>
      </c>
    </row>
    <row r="214" spans="1:4" x14ac:dyDescent="0.3">
      <c r="A214">
        <v>381</v>
      </c>
      <c r="B214" t="s">
        <v>959</v>
      </c>
      <c r="C214" s="1">
        <v>37855</v>
      </c>
      <c r="D214">
        <v>1128.2</v>
      </c>
    </row>
    <row r="215" spans="1:4" x14ac:dyDescent="0.3">
      <c r="A215">
        <v>382</v>
      </c>
      <c r="B215" t="s">
        <v>960</v>
      </c>
      <c r="C215" s="1">
        <v>37753</v>
      </c>
      <c r="D215">
        <v>35826.33</v>
      </c>
    </row>
    <row r="216" spans="1:4" x14ac:dyDescent="0.3">
      <c r="A216">
        <v>382</v>
      </c>
      <c r="B216" t="s">
        <v>961</v>
      </c>
      <c r="C216" s="1">
        <v>38200</v>
      </c>
      <c r="D216">
        <v>6419.84</v>
      </c>
    </row>
    <row r="217" spans="1:4" x14ac:dyDescent="0.3">
      <c r="A217">
        <v>382</v>
      </c>
      <c r="B217" t="s">
        <v>962</v>
      </c>
      <c r="C217" s="1">
        <v>38318</v>
      </c>
      <c r="D217">
        <v>42813.83</v>
      </c>
    </row>
    <row r="218" spans="1:4" x14ac:dyDescent="0.3">
      <c r="A218">
        <v>385</v>
      </c>
      <c r="B218" t="s">
        <v>963</v>
      </c>
      <c r="C218" s="1">
        <v>37957</v>
      </c>
      <c r="D218">
        <v>20644.240000000002</v>
      </c>
    </row>
    <row r="219" spans="1:4" x14ac:dyDescent="0.3">
      <c r="A219">
        <v>385</v>
      </c>
      <c r="B219" t="s">
        <v>964</v>
      </c>
      <c r="C219" s="1">
        <v>38310</v>
      </c>
      <c r="D219">
        <v>15822.84</v>
      </c>
    </row>
    <row r="220" spans="1:4" x14ac:dyDescent="0.3">
      <c r="A220">
        <v>385</v>
      </c>
      <c r="B220" t="s">
        <v>965</v>
      </c>
      <c r="C220" s="1">
        <v>37689</v>
      </c>
      <c r="D220">
        <v>51001.22</v>
      </c>
    </row>
    <row r="221" spans="1:4" x14ac:dyDescent="0.3">
      <c r="A221">
        <v>386</v>
      </c>
      <c r="B221" t="s">
        <v>966</v>
      </c>
      <c r="C221" s="1">
        <v>37943</v>
      </c>
      <c r="D221">
        <v>38524.29</v>
      </c>
    </row>
    <row r="222" spans="1:4" x14ac:dyDescent="0.3">
      <c r="A222">
        <v>386</v>
      </c>
      <c r="B222" t="s">
        <v>967</v>
      </c>
      <c r="C222" s="1">
        <v>38186</v>
      </c>
      <c r="D222">
        <v>51619.02</v>
      </c>
    </row>
    <row r="223" spans="1:4" x14ac:dyDescent="0.3">
      <c r="A223">
        <v>398</v>
      </c>
      <c r="B223" t="s">
        <v>968</v>
      </c>
      <c r="C223" s="1">
        <v>38397</v>
      </c>
      <c r="D223">
        <v>33967.730000000003</v>
      </c>
    </row>
    <row r="224" spans="1:4" x14ac:dyDescent="0.3">
      <c r="A224">
        <v>398</v>
      </c>
      <c r="B224" t="s">
        <v>969</v>
      </c>
      <c r="C224" s="1">
        <v>38159</v>
      </c>
      <c r="D224">
        <v>22037.91</v>
      </c>
    </row>
    <row r="225" spans="1:4" x14ac:dyDescent="0.3">
      <c r="A225">
        <v>398</v>
      </c>
      <c r="B225" t="s">
        <v>970</v>
      </c>
      <c r="C225" s="1">
        <v>38490</v>
      </c>
      <c r="D225">
        <v>615.45000000000005</v>
      </c>
    </row>
    <row r="226" spans="1:4" x14ac:dyDescent="0.3">
      <c r="A226">
        <v>398</v>
      </c>
      <c r="B226" t="s">
        <v>971</v>
      </c>
      <c r="C226" s="1">
        <v>38320</v>
      </c>
      <c r="D226">
        <v>48927.64</v>
      </c>
    </row>
    <row r="227" spans="1:4" x14ac:dyDescent="0.3">
      <c r="A227">
        <v>406</v>
      </c>
      <c r="B227" t="s">
        <v>972</v>
      </c>
      <c r="C227" s="1">
        <v>38465</v>
      </c>
      <c r="D227">
        <v>12190.85</v>
      </c>
    </row>
    <row r="228" spans="1:4" x14ac:dyDescent="0.3">
      <c r="A228">
        <v>406</v>
      </c>
      <c r="B228" t="s">
        <v>973</v>
      </c>
      <c r="C228" s="1">
        <v>38014</v>
      </c>
      <c r="D228">
        <v>49165.16</v>
      </c>
    </row>
    <row r="229" spans="1:4" x14ac:dyDescent="0.3">
      <c r="A229">
        <v>406</v>
      </c>
      <c r="B229" t="s">
        <v>974</v>
      </c>
      <c r="C229" s="1">
        <v>38155</v>
      </c>
      <c r="D229">
        <v>25080.959999999999</v>
      </c>
    </row>
    <row r="230" spans="1:4" x14ac:dyDescent="0.3">
      <c r="A230">
        <v>412</v>
      </c>
      <c r="B230" t="s">
        <v>975</v>
      </c>
      <c r="C230" s="1">
        <v>38193</v>
      </c>
      <c r="D230">
        <v>35034.57</v>
      </c>
    </row>
    <row r="231" spans="1:4" x14ac:dyDescent="0.3">
      <c r="A231">
        <v>412</v>
      </c>
      <c r="B231" t="s">
        <v>976</v>
      </c>
      <c r="C231" s="1">
        <v>38091</v>
      </c>
      <c r="D231">
        <v>31670.37</v>
      </c>
    </row>
    <row r="232" spans="1:4" x14ac:dyDescent="0.3">
      <c r="A232">
        <v>415</v>
      </c>
      <c r="B232" t="s">
        <v>977</v>
      </c>
      <c r="C232" s="1">
        <v>38258</v>
      </c>
      <c r="D232">
        <v>31310.09</v>
      </c>
    </row>
    <row r="233" spans="1:4" x14ac:dyDescent="0.3">
      <c r="A233">
        <v>424</v>
      </c>
      <c r="B233" t="s">
        <v>978</v>
      </c>
      <c r="C233" s="1">
        <v>38328</v>
      </c>
      <c r="D233">
        <v>25505.98</v>
      </c>
    </row>
    <row r="234" spans="1:4" x14ac:dyDescent="0.3">
      <c r="A234">
        <v>424</v>
      </c>
      <c r="B234" t="s">
        <v>979</v>
      </c>
      <c r="C234" s="1">
        <v>37727</v>
      </c>
      <c r="D234">
        <v>21665.98</v>
      </c>
    </row>
    <row r="235" spans="1:4" x14ac:dyDescent="0.3">
      <c r="A235">
        <v>424</v>
      </c>
      <c r="B235" t="s">
        <v>980</v>
      </c>
      <c r="C235" s="1">
        <v>37925</v>
      </c>
      <c r="D235">
        <v>22042.37</v>
      </c>
    </row>
    <row r="236" spans="1:4" x14ac:dyDescent="0.3">
      <c r="A236">
        <v>447</v>
      </c>
      <c r="B236" t="s">
        <v>981</v>
      </c>
      <c r="C236" s="1">
        <v>37879</v>
      </c>
      <c r="D236">
        <v>6631.36</v>
      </c>
    </row>
    <row r="237" spans="1:4" x14ac:dyDescent="0.3">
      <c r="A237">
        <v>447</v>
      </c>
      <c r="B237" t="s">
        <v>982</v>
      </c>
      <c r="C237" s="1">
        <v>37797</v>
      </c>
      <c r="D237">
        <v>17032.29</v>
      </c>
    </row>
    <row r="238" spans="1:4" x14ac:dyDescent="0.3">
      <c r="A238">
        <v>447</v>
      </c>
      <c r="B238" t="s">
        <v>983</v>
      </c>
      <c r="C238" s="1">
        <v>38338</v>
      </c>
      <c r="D238">
        <v>26304.13</v>
      </c>
    </row>
    <row r="239" spans="1:4" x14ac:dyDescent="0.3">
      <c r="A239">
        <v>448</v>
      </c>
      <c r="B239" t="s">
        <v>984</v>
      </c>
      <c r="C239" s="1">
        <v>38460</v>
      </c>
      <c r="D239">
        <v>27966.54</v>
      </c>
    </row>
    <row r="240" spans="1:4" x14ac:dyDescent="0.3">
      <c r="A240">
        <v>448</v>
      </c>
      <c r="B240" t="s">
        <v>985</v>
      </c>
      <c r="C240" s="1">
        <v>38260</v>
      </c>
      <c r="D240">
        <v>48809.9</v>
      </c>
    </row>
    <row r="241" spans="1:4" x14ac:dyDescent="0.3">
      <c r="A241">
        <v>450</v>
      </c>
      <c r="B241" t="s">
        <v>986</v>
      </c>
      <c r="C241" s="1">
        <v>38159</v>
      </c>
      <c r="D241">
        <v>59551.38</v>
      </c>
    </row>
    <row r="242" spans="1:4" x14ac:dyDescent="0.3">
      <c r="A242">
        <v>452</v>
      </c>
      <c r="B242" t="s">
        <v>987</v>
      </c>
      <c r="C242" s="1">
        <v>37940</v>
      </c>
      <c r="D242">
        <v>27121.9</v>
      </c>
    </row>
    <row r="243" spans="1:4" x14ac:dyDescent="0.3">
      <c r="A243">
        <v>452</v>
      </c>
      <c r="B243" t="s">
        <v>988</v>
      </c>
      <c r="C243" s="1">
        <v>37945</v>
      </c>
      <c r="D243">
        <v>15130.97</v>
      </c>
    </row>
    <row r="244" spans="1:4" x14ac:dyDescent="0.3">
      <c r="A244">
        <v>452</v>
      </c>
      <c r="B244" t="s">
        <v>989</v>
      </c>
      <c r="C244" s="1">
        <v>38475</v>
      </c>
      <c r="D244">
        <v>8807.1200000000008</v>
      </c>
    </row>
    <row r="245" spans="1:4" x14ac:dyDescent="0.3">
      <c r="A245">
        <v>455</v>
      </c>
      <c r="B245" t="s">
        <v>990</v>
      </c>
      <c r="C245" s="1">
        <v>37960</v>
      </c>
      <c r="D245">
        <v>38139.18</v>
      </c>
    </row>
    <row r="246" spans="1:4" x14ac:dyDescent="0.3">
      <c r="A246">
        <v>455</v>
      </c>
      <c r="B246" t="s">
        <v>991</v>
      </c>
      <c r="C246" s="1">
        <v>38119</v>
      </c>
      <c r="D246">
        <v>32239.47</v>
      </c>
    </row>
    <row r="247" spans="1:4" x14ac:dyDescent="0.3">
      <c r="A247">
        <v>456</v>
      </c>
      <c r="B247" t="s">
        <v>992</v>
      </c>
      <c r="C247" s="1">
        <v>38304</v>
      </c>
      <c r="D247">
        <v>27550.51</v>
      </c>
    </row>
    <row r="248" spans="1:4" x14ac:dyDescent="0.3">
      <c r="A248">
        <v>456</v>
      </c>
      <c r="B248" t="s">
        <v>993</v>
      </c>
      <c r="C248" s="1">
        <v>38107</v>
      </c>
      <c r="D248">
        <v>1679.92</v>
      </c>
    </row>
    <row r="249" spans="1:4" x14ac:dyDescent="0.3">
      <c r="A249">
        <v>458</v>
      </c>
      <c r="B249" t="s">
        <v>994</v>
      </c>
      <c r="C249" s="1">
        <v>38306</v>
      </c>
      <c r="D249">
        <v>33145.56</v>
      </c>
    </row>
    <row r="250" spans="1:4" x14ac:dyDescent="0.3">
      <c r="A250">
        <v>458</v>
      </c>
      <c r="B250" t="s">
        <v>995</v>
      </c>
      <c r="C250" s="1">
        <v>38023</v>
      </c>
      <c r="D250">
        <v>22162.61</v>
      </c>
    </row>
    <row r="251" spans="1:4" x14ac:dyDescent="0.3">
      <c r="A251">
        <v>458</v>
      </c>
      <c r="B251" t="s">
        <v>996</v>
      </c>
      <c r="C251" s="1">
        <v>37785</v>
      </c>
      <c r="D251">
        <v>57131.92</v>
      </c>
    </row>
    <row r="252" spans="1:4" x14ac:dyDescent="0.3">
      <c r="A252">
        <v>462</v>
      </c>
      <c r="B252" t="s">
        <v>997</v>
      </c>
      <c r="C252" s="1">
        <v>38457</v>
      </c>
      <c r="D252">
        <v>30293.77</v>
      </c>
    </row>
    <row r="253" spans="1:4" x14ac:dyDescent="0.3">
      <c r="A253">
        <v>462</v>
      </c>
      <c r="B253" t="s">
        <v>998</v>
      </c>
      <c r="C253" s="1">
        <v>37933</v>
      </c>
      <c r="D253">
        <v>9977.85</v>
      </c>
    </row>
    <row r="254" spans="1:4" x14ac:dyDescent="0.3">
      <c r="A254">
        <v>462</v>
      </c>
      <c r="B254" t="s">
        <v>999</v>
      </c>
      <c r="C254" s="1">
        <v>38318</v>
      </c>
      <c r="D254">
        <v>48355.87</v>
      </c>
    </row>
    <row r="255" spans="1:4" x14ac:dyDescent="0.3">
      <c r="A255">
        <v>471</v>
      </c>
      <c r="B255" t="s">
        <v>1000</v>
      </c>
      <c r="C255" s="1">
        <v>38196</v>
      </c>
      <c r="D255">
        <v>9415.1299999999992</v>
      </c>
    </row>
    <row r="256" spans="1:4" x14ac:dyDescent="0.3">
      <c r="A256">
        <v>471</v>
      </c>
      <c r="B256" t="s">
        <v>1001</v>
      </c>
      <c r="C256" s="1">
        <v>37965</v>
      </c>
      <c r="D256">
        <v>35505.629999999997</v>
      </c>
    </row>
    <row r="257" spans="1:4" x14ac:dyDescent="0.3">
      <c r="A257">
        <v>473</v>
      </c>
      <c r="B257" t="s">
        <v>1002</v>
      </c>
      <c r="C257" s="1">
        <v>38034</v>
      </c>
      <c r="D257">
        <v>7612.06</v>
      </c>
    </row>
    <row r="258" spans="1:4" x14ac:dyDescent="0.3">
      <c r="A258">
        <v>473</v>
      </c>
      <c r="B258" t="s">
        <v>1003</v>
      </c>
      <c r="C258" s="1">
        <v>37921</v>
      </c>
      <c r="D258">
        <v>17746.259999999998</v>
      </c>
    </row>
    <row r="259" spans="1:4" x14ac:dyDescent="0.3">
      <c r="A259">
        <v>475</v>
      </c>
      <c r="B259" t="s">
        <v>1004</v>
      </c>
      <c r="C259" s="1">
        <v>37964</v>
      </c>
      <c r="D259">
        <v>7678.25</v>
      </c>
    </row>
    <row r="260" spans="1:4" x14ac:dyDescent="0.3">
      <c r="A260">
        <v>475</v>
      </c>
      <c r="B260" t="s">
        <v>1005</v>
      </c>
      <c r="C260" s="1">
        <v>38030</v>
      </c>
      <c r="D260">
        <v>36070.47</v>
      </c>
    </row>
    <row r="261" spans="1:4" x14ac:dyDescent="0.3">
      <c r="A261">
        <v>484</v>
      </c>
      <c r="B261" t="s">
        <v>1006</v>
      </c>
      <c r="C261" s="1">
        <v>38286</v>
      </c>
      <c r="D261">
        <v>3474.66</v>
      </c>
    </row>
    <row r="262" spans="1:4" x14ac:dyDescent="0.3">
      <c r="A262">
        <v>484</v>
      </c>
      <c r="B262" t="s">
        <v>1007</v>
      </c>
      <c r="C262" s="1">
        <v>37954</v>
      </c>
      <c r="D262">
        <v>47513.19</v>
      </c>
    </row>
    <row r="263" spans="1:4" x14ac:dyDescent="0.3">
      <c r="A263">
        <v>486</v>
      </c>
      <c r="B263" t="s">
        <v>1008</v>
      </c>
      <c r="C263" s="1">
        <v>38091</v>
      </c>
      <c r="D263">
        <v>5899.38</v>
      </c>
    </row>
    <row r="264" spans="1:4" x14ac:dyDescent="0.3">
      <c r="A264">
        <v>486</v>
      </c>
      <c r="B264" t="s">
        <v>1009</v>
      </c>
      <c r="C264" s="1">
        <v>38314</v>
      </c>
      <c r="D264">
        <v>45994.07</v>
      </c>
    </row>
    <row r="265" spans="1:4" x14ac:dyDescent="0.3">
      <c r="A265">
        <v>486</v>
      </c>
      <c r="B265" t="s">
        <v>1010</v>
      </c>
      <c r="C265" s="1">
        <v>37700</v>
      </c>
      <c r="D265">
        <v>25833.14</v>
      </c>
    </row>
    <row r="266" spans="1:4" x14ac:dyDescent="0.3">
      <c r="A266">
        <v>487</v>
      </c>
      <c r="B266" t="s">
        <v>1011</v>
      </c>
      <c r="C266" s="1">
        <v>37892</v>
      </c>
      <c r="D266">
        <v>29997.09</v>
      </c>
    </row>
    <row r="267" spans="1:4" x14ac:dyDescent="0.3">
      <c r="A267">
        <v>487</v>
      </c>
      <c r="B267" t="s">
        <v>1012</v>
      </c>
      <c r="C267" s="1">
        <v>38046</v>
      </c>
      <c r="D267">
        <v>12573.28</v>
      </c>
    </row>
    <row r="268" spans="1:4" x14ac:dyDescent="0.3">
      <c r="A268">
        <v>489</v>
      </c>
      <c r="B268" t="s">
        <v>1013</v>
      </c>
      <c r="C268" s="1">
        <v>37959</v>
      </c>
      <c r="D268">
        <v>22275.73</v>
      </c>
    </row>
    <row r="269" spans="1:4" x14ac:dyDescent="0.3">
      <c r="A269">
        <v>489</v>
      </c>
      <c r="B269" t="s">
        <v>1014</v>
      </c>
      <c r="C269" s="1">
        <v>38017</v>
      </c>
      <c r="D269">
        <v>7310.42</v>
      </c>
    </row>
    <row r="270" spans="1:4" x14ac:dyDescent="0.3">
      <c r="A270">
        <v>495</v>
      </c>
      <c r="B270" t="s">
        <v>1015</v>
      </c>
      <c r="C270" s="1">
        <v>37981</v>
      </c>
      <c r="D270">
        <v>59265.14</v>
      </c>
    </row>
    <row r="271" spans="1:4" x14ac:dyDescent="0.3">
      <c r="A271">
        <v>495</v>
      </c>
      <c r="B271" t="s">
        <v>1016</v>
      </c>
      <c r="C271" s="1">
        <v>38121</v>
      </c>
      <c r="D271">
        <v>6276.6</v>
      </c>
    </row>
    <row r="272" spans="1:4" x14ac:dyDescent="0.3">
      <c r="A272">
        <v>496</v>
      </c>
      <c r="B272" t="s">
        <v>1017</v>
      </c>
      <c r="C272" s="1">
        <v>38497</v>
      </c>
      <c r="D272">
        <v>30253.75</v>
      </c>
    </row>
    <row r="273" spans="1:4" x14ac:dyDescent="0.3">
      <c r="A273">
        <v>496</v>
      </c>
      <c r="B273" t="s">
        <v>1018</v>
      </c>
      <c r="C273" s="1">
        <v>37818</v>
      </c>
      <c r="D273">
        <v>32077.439999999999</v>
      </c>
    </row>
    <row r="274" spans="1:4" x14ac:dyDescent="0.3">
      <c r="A274">
        <v>496</v>
      </c>
      <c r="B274" t="s">
        <v>1019</v>
      </c>
      <c r="C274" s="1">
        <v>38352</v>
      </c>
      <c r="D274">
        <v>52166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I8"/>
  <sheetViews>
    <sheetView workbookViewId="0">
      <selection activeCell="L21" sqref="L21"/>
    </sheetView>
  </sheetViews>
  <sheetFormatPr defaultRowHeight="14.4" x14ac:dyDescent="0.3"/>
  <cols>
    <col min="1" max="1" width="10" bestFit="1" customWidth="1"/>
    <col min="2" max="2" width="12" bestFit="1" customWidth="1"/>
    <col min="3" max="3" width="15.44140625" hidden="1" customWidth="1"/>
    <col min="4" max="4" width="0" hidden="1" customWidth="1"/>
    <col min="5" max="5" width="11.5546875" hidden="1" customWidth="1"/>
    <col min="6" max="9" width="0" hidden="1" customWidth="1"/>
  </cols>
  <sheetData>
    <row r="1" spans="1:9" x14ac:dyDescent="0.3">
      <c r="A1" t="s">
        <v>1191</v>
      </c>
      <c r="B1" t="s">
        <v>7</v>
      </c>
      <c r="C1" t="s">
        <v>4</v>
      </c>
      <c r="D1" t="s">
        <v>5</v>
      </c>
      <c r="E1" t="s">
        <v>6</v>
      </c>
      <c r="F1" t="s">
        <v>8</v>
      </c>
      <c r="G1" t="s">
        <v>10</v>
      </c>
      <c r="H1" t="s">
        <v>9</v>
      </c>
      <c r="I1" t="s">
        <v>1271</v>
      </c>
    </row>
    <row r="2" spans="1:9" x14ac:dyDescent="0.3">
      <c r="A2">
        <v>1</v>
      </c>
      <c r="B2" t="s">
        <v>74</v>
      </c>
      <c r="C2" t="s">
        <v>1273</v>
      </c>
      <c r="D2" t="s">
        <v>1274</v>
      </c>
      <c r="E2" t="s">
        <v>1275</v>
      </c>
      <c r="F2" t="s">
        <v>54</v>
      </c>
      <c r="G2" t="s">
        <v>27</v>
      </c>
      <c r="H2">
        <v>94080</v>
      </c>
      <c r="I2" t="s">
        <v>1276</v>
      </c>
    </row>
    <row r="3" spans="1:9" x14ac:dyDescent="0.3">
      <c r="A3">
        <v>2</v>
      </c>
      <c r="B3" t="s">
        <v>546</v>
      </c>
      <c r="C3" t="s">
        <v>1277</v>
      </c>
      <c r="D3" t="s">
        <v>1278</v>
      </c>
      <c r="E3" t="s">
        <v>1279</v>
      </c>
      <c r="F3" t="s">
        <v>178</v>
      </c>
      <c r="G3" t="s">
        <v>27</v>
      </c>
      <c r="H3">
        <v>2107</v>
      </c>
      <c r="I3" t="s">
        <v>1276</v>
      </c>
    </row>
    <row r="4" spans="1:9" x14ac:dyDescent="0.3">
      <c r="A4">
        <v>3</v>
      </c>
      <c r="B4" t="s">
        <v>79</v>
      </c>
      <c r="C4" t="s">
        <v>1280</v>
      </c>
      <c r="D4" t="s">
        <v>1281</v>
      </c>
      <c r="E4" t="s">
        <v>1282</v>
      </c>
      <c r="F4" t="s">
        <v>80</v>
      </c>
      <c r="G4" t="s">
        <v>27</v>
      </c>
      <c r="H4">
        <v>10022</v>
      </c>
      <c r="I4" t="s">
        <v>1276</v>
      </c>
    </row>
    <row r="5" spans="1:9" x14ac:dyDescent="0.3">
      <c r="A5">
        <v>4</v>
      </c>
      <c r="B5" t="s">
        <v>172</v>
      </c>
      <c r="C5" t="s">
        <v>1283</v>
      </c>
      <c r="D5" t="s">
        <v>1284</v>
      </c>
      <c r="E5" t="s">
        <v>18</v>
      </c>
      <c r="F5" t="s">
        <v>18</v>
      </c>
      <c r="G5" t="s">
        <v>20</v>
      </c>
      <c r="H5">
        <v>75017</v>
      </c>
      <c r="I5" t="s">
        <v>1285</v>
      </c>
    </row>
    <row r="6" spans="1:9" x14ac:dyDescent="0.3">
      <c r="A6">
        <v>5</v>
      </c>
      <c r="B6" t="s">
        <v>601</v>
      </c>
      <c r="C6" t="s">
        <v>1286</v>
      </c>
      <c r="D6" t="s">
        <v>1287</v>
      </c>
      <c r="E6" t="s">
        <v>18</v>
      </c>
      <c r="F6" t="s">
        <v>1288</v>
      </c>
      <c r="G6" t="s">
        <v>190</v>
      </c>
      <c r="H6" t="s">
        <v>1289</v>
      </c>
      <c r="I6" t="s">
        <v>190</v>
      </c>
    </row>
    <row r="7" spans="1:9" x14ac:dyDescent="0.3">
      <c r="A7">
        <v>6</v>
      </c>
      <c r="B7" t="s">
        <v>1290</v>
      </c>
      <c r="C7" t="s">
        <v>1291</v>
      </c>
      <c r="D7" t="s">
        <v>1292</v>
      </c>
      <c r="E7" t="s">
        <v>1293</v>
      </c>
      <c r="F7" t="s">
        <v>18</v>
      </c>
      <c r="G7" t="s">
        <v>36</v>
      </c>
      <c r="H7" t="s">
        <v>1294</v>
      </c>
      <c r="I7" t="s">
        <v>1295</v>
      </c>
    </row>
    <row r="8" spans="1:9" x14ac:dyDescent="0.3">
      <c r="A8">
        <v>7</v>
      </c>
      <c r="B8" t="s">
        <v>460</v>
      </c>
      <c r="C8" t="s">
        <v>1296</v>
      </c>
      <c r="D8" t="s">
        <v>1297</v>
      </c>
      <c r="E8" t="s">
        <v>1298</v>
      </c>
      <c r="F8" t="s">
        <v>18</v>
      </c>
      <c r="G8" t="s">
        <v>209</v>
      </c>
      <c r="H8" t="s">
        <v>1299</v>
      </c>
      <c r="I8" t="s">
        <v>1285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27"/>
  <sheetViews>
    <sheetView workbookViewId="0">
      <selection activeCell="O2" sqref="O2"/>
    </sheetView>
  </sheetViews>
  <sheetFormatPr defaultRowHeight="14.4" x14ac:dyDescent="0.3"/>
  <cols>
    <col min="1" max="1" width="12" bestFit="1" customWidth="1"/>
    <col min="2" max="2" width="10.5546875" hidden="1" customWidth="1"/>
    <col min="3" max="3" width="11.6640625" hidden="1" customWidth="1"/>
    <col min="4" max="4" width="11.109375" hidden="1" customWidth="1"/>
    <col min="5" max="6" width="12.21875" customWidth="1"/>
    <col min="7" max="7" width="15.33203125" bestFit="1" customWidth="1"/>
    <col min="13" max="13" width="12.5546875" bestFit="1" customWidth="1"/>
    <col min="14" max="14" width="14.44140625" bestFit="1" customWidth="1"/>
    <col min="15" max="15" width="14.88671875" bestFit="1" customWidth="1"/>
  </cols>
  <sheetData>
    <row r="1" spans="1:15" x14ac:dyDescent="0.3">
      <c r="A1" t="s">
        <v>1020</v>
      </c>
      <c r="B1" t="s">
        <v>1021</v>
      </c>
      <c r="C1" t="s">
        <v>1022</v>
      </c>
      <c r="D1" t="s">
        <v>1023</v>
      </c>
      <c r="E1" t="s">
        <v>1024</v>
      </c>
      <c r="F1" t="s">
        <v>1025</v>
      </c>
      <c r="G1" t="s">
        <v>0</v>
      </c>
      <c r="H1" t="s">
        <v>1309</v>
      </c>
      <c r="I1" t="s">
        <v>1312</v>
      </c>
      <c r="M1" s="17" t="s">
        <v>1306</v>
      </c>
      <c r="N1" t="s">
        <v>1310</v>
      </c>
      <c r="O1" t="s">
        <v>1318</v>
      </c>
    </row>
    <row r="2" spans="1:15" x14ac:dyDescent="0.3">
      <c r="A2">
        <v>10100</v>
      </c>
      <c r="B2" s="1">
        <v>37627</v>
      </c>
      <c r="C2" s="1">
        <v>37634</v>
      </c>
      <c r="D2" s="1">
        <v>37631</v>
      </c>
      <c r="E2" t="s">
        <v>1026</v>
      </c>
      <c r="F2" t="s">
        <v>18</v>
      </c>
      <c r="G2">
        <v>363</v>
      </c>
      <c r="H2">
        <f>IFERROR(VLOOKUP(Orders!A2,'Order Details'!$J$1:$M$108,2,0),0)</f>
        <v>10223.829999999998</v>
      </c>
      <c r="I2">
        <f>IFERROR(VLOOKUP(A2,'Order Details'!$J$1:$M$108,3,0),0)</f>
        <v>151</v>
      </c>
      <c r="M2" s="18">
        <v>103</v>
      </c>
      <c r="N2" s="19">
        <v>14571.44</v>
      </c>
      <c r="O2" s="19">
        <v>156</v>
      </c>
    </row>
    <row r="3" spans="1:15" x14ac:dyDescent="0.3">
      <c r="A3">
        <v>10101</v>
      </c>
      <c r="B3" s="1">
        <v>37630</v>
      </c>
      <c r="C3" s="1">
        <v>37639</v>
      </c>
      <c r="D3" s="1">
        <v>37632</v>
      </c>
      <c r="E3" t="s">
        <v>1026</v>
      </c>
      <c r="F3" t="s">
        <v>1027</v>
      </c>
      <c r="G3">
        <v>128</v>
      </c>
      <c r="H3">
        <f>IFERROR(VLOOKUP(Orders!A3,'Order Details'!$J$1:$M$108,2,0),0)</f>
        <v>10549.01</v>
      </c>
      <c r="I3">
        <f>IFERROR(VLOOKUP(A3,'Order Details'!$J$1:$M$108,3,0),0)</f>
        <v>142</v>
      </c>
      <c r="M3" s="18">
        <v>112</v>
      </c>
      <c r="N3" s="19">
        <v>32641.980000000003</v>
      </c>
      <c r="O3" s="19">
        <v>448</v>
      </c>
    </row>
    <row r="4" spans="1:15" x14ac:dyDescent="0.3">
      <c r="A4">
        <v>10102</v>
      </c>
      <c r="B4" s="1">
        <v>37631</v>
      </c>
      <c r="C4" s="1">
        <v>37639</v>
      </c>
      <c r="D4" s="1">
        <v>37635</v>
      </c>
      <c r="E4" t="s">
        <v>1026</v>
      </c>
      <c r="F4" t="s">
        <v>18</v>
      </c>
      <c r="G4">
        <v>181</v>
      </c>
      <c r="H4">
        <f>IFERROR(VLOOKUP(Orders!A4,'Order Details'!$J$1:$M$108,2,0),0)</f>
        <v>5494.78</v>
      </c>
      <c r="I4">
        <f>IFERROR(VLOOKUP(A4,'Order Details'!$J$1:$M$108,3,0),0)</f>
        <v>80</v>
      </c>
      <c r="M4" s="18">
        <v>114</v>
      </c>
      <c r="N4" s="19">
        <v>53429.11</v>
      </c>
      <c r="O4" s="19">
        <v>591</v>
      </c>
    </row>
    <row r="5" spans="1:15" x14ac:dyDescent="0.3">
      <c r="A5">
        <v>10103</v>
      </c>
      <c r="B5" s="1">
        <v>37650</v>
      </c>
      <c r="C5" s="1">
        <v>37659</v>
      </c>
      <c r="D5" s="1">
        <v>37654</v>
      </c>
      <c r="E5" t="s">
        <v>1026</v>
      </c>
      <c r="F5" t="s">
        <v>18</v>
      </c>
      <c r="G5">
        <v>121</v>
      </c>
      <c r="H5">
        <f>IFERROR(VLOOKUP(Orders!A5,'Order Details'!$J$1:$M$108,2,0),0)</f>
        <v>50218.950000000004</v>
      </c>
      <c r="I5">
        <f>IFERROR(VLOOKUP(A5,'Order Details'!$J$1:$M$108,3,0),0)</f>
        <v>541</v>
      </c>
      <c r="M5" s="18">
        <v>119</v>
      </c>
      <c r="N5" s="19">
        <v>0</v>
      </c>
      <c r="O5" s="19">
        <v>0</v>
      </c>
    </row>
    <row r="6" spans="1:15" x14ac:dyDescent="0.3">
      <c r="A6">
        <v>10104</v>
      </c>
      <c r="B6" s="1">
        <v>37652</v>
      </c>
      <c r="C6" s="1">
        <v>37661</v>
      </c>
      <c r="D6" s="1">
        <v>37653</v>
      </c>
      <c r="E6" t="s">
        <v>1026</v>
      </c>
      <c r="F6" t="s">
        <v>18</v>
      </c>
      <c r="G6">
        <v>141</v>
      </c>
      <c r="H6">
        <f>IFERROR(VLOOKUP(Orders!A6,'Order Details'!$J$1:$M$108,2,0),0)</f>
        <v>40206.199999999997</v>
      </c>
      <c r="I6">
        <f>IFERROR(VLOOKUP(A6,'Order Details'!$J$1:$M$108,3,0),0)</f>
        <v>443</v>
      </c>
      <c r="M6" s="18">
        <v>121</v>
      </c>
      <c r="N6" s="19">
        <v>51710.33</v>
      </c>
      <c r="O6" s="19">
        <v>563</v>
      </c>
    </row>
    <row r="7" spans="1:15" x14ac:dyDescent="0.3">
      <c r="A7">
        <v>10105</v>
      </c>
      <c r="B7" s="1">
        <v>37663</v>
      </c>
      <c r="C7" s="1">
        <v>37673</v>
      </c>
      <c r="D7" s="1">
        <v>37664</v>
      </c>
      <c r="E7" t="s">
        <v>1026</v>
      </c>
      <c r="F7" t="s">
        <v>18</v>
      </c>
      <c r="G7">
        <v>145</v>
      </c>
      <c r="H7">
        <f>IFERROR(VLOOKUP(Orders!A7,'Order Details'!$J$1:$M$108,2,0),0)</f>
        <v>53959.21</v>
      </c>
      <c r="I7">
        <f>IFERROR(VLOOKUP(A7,'Order Details'!$J$1:$M$108,3,0),0)</f>
        <v>545</v>
      </c>
      <c r="M7" s="18">
        <v>124</v>
      </c>
      <c r="N7" s="19">
        <v>167783.08000000002</v>
      </c>
      <c r="O7" s="19">
        <v>1898</v>
      </c>
    </row>
    <row r="8" spans="1:15" x14ac:dyDescent="0.3">
      <c r="A8">
        <v>10106</v>
      </c>
      <c r="B8" s="1">
        <v>37669</v>
      </c>
      <c r="C8" s="1">
        <v>37676</v>
      </c>
      <c r="D8" s="1">
        <v>37673</v>
      </c>
      <c r="E8" t="s">
        <v>1026</v>
      </c>
      <c r="F8" t="s">
        <v>18</v>
      </c>
      <c r="G8">
        <v>278</v>
      </c>
      <c r="H8">
        <f>IFERROR(VLOOKUP(Orders!A8,'Order Details'!$J$1:$M$108,2,0),0)</f>
        <v>52151.810000000005</v>
      </c>
      <c r="I8">
        <f>IFERROR(VLOOKUP(A8,'Order Details'!$J$1:$M$108,3,0),0)</f>
        <v>675</v>
      </c>
      <c r="M8" s="18">
        <v>128</v>
      </c>
      <c r="N8" s="19">
        <v>10549.01</v>
      </c>
      <c r="O8" s="19">
        <v>142</v>
      </c>
    </row>
    <row r="9" spans="1:15" x14ac:dyDescent="0.3">
      <c r="A9">
        <v>10107</v>
      </c>
      <c r="B9" s="1">
        <v>37676</v>
      </c>
      <c r="C9" s="1">
        <v>37683</v>
      </c>
      <c r="D9" s="1">
        <v>37678</v>
      </c>
      <c r="E9" t="s">
        <v>1026</v>
      </c>
      <c r="F9" t="s">
        <v>1028</v>
      </c>
      <c r="G9">
        <v>131</v>
      </c>
      <c r="H9">
        <f>IFERROR(VLOOKUP(Orders!A9,'Order Details'!$J$1:$M$108,2,0),0)</f>
        <v>22292.620000000003</v>
      </c>
      <c r="I9">
        <f>IFERROR(VLOOKUP(A9,'Order Details'!$J$1:$M$108,3,0),0)</f>
        <v>229</v>
      </c>
      <c r="M9" s="18">
        <v>129</v>
      </c>
      <c r="N9" s="19">
        <v>40461.78</v>
      </c>
      <c r="O9" s="19">
        <v>431</v>
      </c>
    </row>
    <row r="10" spans="1:15" x14ac:dyDescent="0.3">
      <c r="A10">
        <v>10108</v>
      </c>
      <c r="B10" s="1">
        <v>37683</v>
      </c>
      <c r="C10" s="1">
        <v>37692</v>
      </c>
      <c r="D10" s="1">
        <v>37688</v>
      </c>
      <c r="E10" t="s">
        <v>1026</v>
      </c>
      <c r="F10" t="s">
        <v>18</v>
      </c>
      <c r="G10">
        <v>385</v>
      </c>
      <c r="H10">
        <f>IFERROR(VLOOKUP(Orders!A10,'Order Details'!$J$1:$M$108,2,0),0)</f>
        <v>51001.219999999994</v>
      </c>
      <c r="I10">
        <f>IFERROR(VLOOKUP(A10,'Order Details'!$J$1:$M$108,3,0),0)</f>
        <v>561</v>
      </c>
      <c r="M10" s="18">
        <v>131</v>
      </c>
      <c r="N10" s="19">
        <v>22292.620000000003</v>
      </c>
      <c r="O10" s="19">
        <v>229</v>
      </c>
    </row>
    <row r="11" spans="1:15" x14ac:dyDescent="0.3">
      <c r="A11">
        <v>10109</v>
      </c>
      <c r="B11" s="1">
        <v>37690</v>
      </c>
      <c r="C11" s="1">
        <v>37699</v>
      </c>
      <c r="D11" s="1">
        <v>37691</v>
      </c>
      <c r="E11" t="s">
        <v>1026</v>
      </c>
      <c r="F11" t="s">
        <v>1029</v>
      </c>
      <c r="G11">
        <v>486</v>
      </c>
      <c r="H11">
        <f>IFERROR(VLOOKUP(Orders!A11,'Order Details'!$J$1:$M$108,2,0),0)</f>
        <v>25833.14</v>
      </c>
      <c r="I11">
        <f>IFERROR(VLOOKUP(A11,'Order Details'!$J$1:$M$108,3,0),0)</f>
        <v>212</v>
      </c>
      <c r="M11" s="18">
        <v>141</v>
      </c>
      <c r="N11" s="19">
        <v>189840.15</v>
      </c>
      <c r="O11" s="19">
        <v>2153</v>
      </c>
    </row>
    <row r="12" spans="1:15" x14ac:dyDescent="0.3">
      <c r="A12">
        <v>10110</v>
      </c>
      <c r="B12" s="1">
        <v>37698</v>
      </c>
      <c r="C12" s="1">
        <v>37704</v>
      </c>
      <c r="D12" s="1">
        <v>37700</v>
      </c>
      <c r="E12" t="s">
        <v>1026</v>
      </c>
      <c r="F12" t="s">
        <v>18</v>
      </c>
      <c r="G12">
        <v>187</v>
      </c>
      <c r="H12">
        <f>IFERROR(VLOOKUP(Orders!A12,'Order Details'!$J$1:$M$108,2,0),0)</f>
        <v>48425.69</v>
      </c>
      <c r="I12">
        <f>IFERROR(VLOOKUP(A12,'Order Details'!$J$1:$M$108,3,0),0)</f>
        <v>570</v>
      </c>
      <c r="M12" s="18">
        <v>144</v>
      </c>
      <c r="N12" s="19">
        <v>7674.9400000000005</v>
      </c>
      <c r="O12" s="19">
        <v>52</v>
      </c>
    </row>
    <row r="13" spans="1:15" x14ac:dyDescent="0.3">
      <c r="A13">
        <v>10111</v>
      </c>
      <c r="B13" s="1">
        <v>37705</v>
      </c>
      <c r="C13" s="1">
        <v>37711</v>
      </c>
      <c r="D13" s="1">
        <v>37710</v>
      </c>
      <c r="E13" t="s">
        <v>1026</v>
      </c>
      <c r="F13" t="s">
        <v>18</v>
      </c>
      <c r="G13">
        <v>129</v>
      </c>
      <c r="H13">
        <f>IFERROR(VLOOKUP(Orders!A13,'Order Details'!$J$1:$M$108,2,0),0)</f>
        <v>16537.850000000002</v>
      </c>
      <c r="I13">
        <f>IFERROR(VLOOKUP(A13,'Order Details'!$J$1:$M$108,3,0),0)</f>
        <v>217</v>
      </c>
      <c r="M13" s="18">
        <v>145</v>
      </c>
      <c r="N13" s="19">
        <v>53959.21</v>
      </c>
      <c r="O13" s="19">
        <v>545</v>
      </c>
    </row>
    <row r="14" spans="1:15" x14ac:dyDescent="0.3">
      <c r="A14">
        <v>10112</v>
      </c>
      <c r="B14" s="1">
        <v>37704</v>
      </c>
      <c r="C14" s="1">
        <v>37714</v>
      </c>
      <c r="D14" s="1">
        <v>37709</v>
      </c>
      <c r="E14" t="s">
        <v>1026</v>
      </c>
      <c r="F14" t="s">
        <v>1030</v>
      </c>
      <c r="G14">
        <v>144</v>
      </c>
      <c r="H14">
        <f>IFERROR(VLOOKUP(Orders!A14,'Order Details'!$J$1:$M$108,2,0),0)</f>
        <v>7674.9400000000005</v>
      </c>
      <c r="I14">
        <f>IFERROR(VLOOKUP(A14,'Order Details'!$J$1:$M$108,3,0),0)</f>
        <v>52</v>
      </c>
      <c r="M14" s="18">
        <v>146</v>
      </c>
      <c r="N14" s="19">
        <v>39712.1</v>
      </c>
      <c r="O14" s="19">
        <v>396</v>
      </c>
    </row>
    <row r="15" spans="1:15" x14ac:dyDescent="0.3">
      <c r="A15">
        <v>10113</v>
      </c>
      <c r="B15" s="1">
        <v>37706</v>
      </c>
      <c r="C15" s="1">
        <v>37713</v>
      </c>
      <c r="D15" s="1">
        <v>37707</v>
      </c>
      <c r="E15" t="s">
        <v>1026</v>
      </c>
      <c r="F15" t="s">
        <v>18</v>
      </c>
      <c r="G15">
        <v>124</v>
      </c>
      <c r="H15">
        <f>IFERROR(VLOOKUP(Orders!A15,'Order Details'!$J$1:$M$108,2,0),0)</f>
        <v>11044.300000000001</v>
      </c>
      <c r="I15">
        <f>IFERROR(VLOOKUP(A15,'Order Details'!$J$1:$M$108,3,0),0)</f>
        <v>143</v>
      </c>
      <c r="M15" s="18">
        <v>148</v>
      </c>
      <c r="N15" s="19">
        <v>150123.14999999997</v>
      </c>
      <c r="O15" s="19">
        <v>1452</v>
      </c>
    </row>
    <row r="16" spans="1:15" x14ac:dyDescent="0.3">
      <c r="A16">
        <v>10114</v>
      </c>
      <c r="B16" s="1">
        <v>37712</v>
      </c>
      <c r="C16" s="1">
        <v>37718</v>
      </c>
      <c r="D16" s="1">
        <v>37713</v>
      </c>
      <c r="E16" t="s">
        <v>1026</v>
      </c>
      <c r="F16" t="s">
        <v>18</v>
      </c>
      <c r="G16">
        <v>172</v>
      </c>
      <c r="H16">
        <f>IFERROR(VLOOKUP(Orders!A16,'Order Details'!$J$1:$M$108,2,0),0)</f>
        <v>33383.140000000007</v>
      </c>
      <c r="I16">
        <f>IFERROR(VLOOKUP(A16,'Order Details'!$J$1:$M$108,3,0),0)</f>
        <v>351</v>
      </c>
      <c r="M16" s="18">
        <v>151</v>
      </c>
      <c r="N16" s="19">
        <v>117634.88</v>
      </c>
      <c r="O16" s="19">
        <v>1159</v>
      </c>
    </row>
    <row r="17" spans="1:15" x14ac:dyDescent="0.3">
      <c r="A17">
        <v>10115</v>
      </c>
      <c r="B17" s="1">
        <v>37715</v>
      </c>
      <c r="C17" s="1">
        <v>37723</v>
      </c>
      <c r="D17" s="1">
        <v>37718</v>
      </c>
      <c r="E17" t="s">
        <v>1026</v>
      </c>
      <c r="F17" t="s">
        <v>18</v>
      </c>
      <c r="G17">
        <v>424</v>
      </c>
      <c r="H17">
        <f>IFERROR(VLOOKUP(Orders!A17,'Order Details'!$J$1:$M$108,2,0),0)</f>
        <v>21665.980000000003</v>
      </c>
      <c r="I17">
        <f>IFERROR(VLOOKUP(A17,'Order Details'!$J$1:$M$108,3,0),0)</f>
        <v>210</v>
      </c>
      <c r="M17" s="18">
        <v>157</v>
      </c>
      <c r="N17" s="19">
        <v>0</v>
      </c>
      <c r="O17" s="19">
        <v>0</v>
      </c>
    </row>
    <row r="18" spans="1:15" x14ac:dyDescent="0.3">
      <c r="A18">
        <v>10116</v>
      </c>
      <c r="B18" s="1">
        <v>37722</v>
      </c>
      <c r="C18" s="1">
        <v>37730</v>
      </c>
      <c r="D18" s="1">
        <v>37724</v>
      </c>
      <c r="E18" t="s">
        <v>1026</v>
      </c>
      <c r="F18" t="s">
        <v>18</v>
      </c>
      <c r="G18">
        <v>381</v>
      </c>
      <c r="H18">
        <f>IFERROR(VLOOKUP(Orders!A18,'Order Details'!$J$1:$M$108,2,0),0)</f>
        <v>1627.56</v>
      </c>
      <c r="I18">
        <f>IFERROR(VLOOKUP(A18,'Order Details'!$J$1:$M$108,3,0),0)</f>
        <v>27</v>
      </c>
      <c r="M18" s="18">
        <v>161</v>
      </c>
      <c r="N18" s="19">
        <v>89418.78</v>
      </c>
      <c r="O18" s="19">
        <v>1027</v>
      </c>
    </row>
    <row r="19" spans="1:15" x14ac:dyDescent="0.3">
      <c r="A19">
        <v>10117</v>
      </c>
      <c r="B19" s="1">
        <v>37727</v>
      </c>
      <c r="C19" s="1">
        <v>37735</v>
      </c>
      <c r="D19" s="1">
        <v>37728</v>
      </c>
      <c r="E19" t="s">
        <v>1026</v>
      </c>
      <c r="F19" t="s">
        <v>18</v>
      </c>
      <c r="G19">
        <v>148</v>
      </c>
      <c r="H19">
        <f>IFERROR(VLOOKUP(Orders!A19,'Order Details'!$J$1:$M$108,2,0),0)</f>
        <v>44380.15</v>
      </c>
      <c r="I19">
        <f>IFERROR(VLOOKUP(A19,'Order Details'!$J$1:$M$108,3,0),0)</f>
        <v>402</v>
      </c>
      <c r="M19" s="18">
        <v>166</v>
      </c>
      <c r="N19" s="19">
        <v>0</v>
      </c>
      <c r="O19" s="19">
        <v>0</v>
      </c>
    </row>
    <row r="20" spans="1:15" x14ac:dyDescent="0.3">
      <c r="A20">
        <v>10118</v>
      </c>
      <c r="B20" s="1">
        <v>37732</v>
      </c>
      <c r="C20" s="1">
        <v>37740</v>
      </c>
      <c r="D20" s="1">
        <v>37737</v>
      </c>
      <c r="E20" t="s">
        <v>1026</v>
      </c>
      <c r="F20" t="s">
        <v>1031</v>
      </c>
      <c r="G20">
        <v>216</v>
      </c>
      <c r="H20">
        <f>IFERROR(VLOOKUP(Orders!A20,'Order Details'!$J$1:$M$108,2,0),0)</f>
        <v>3101.4</v>
      </c>
      <c r="I20">
        <f>IFERROR(VLOOKUP(A20,'Order Details'!$J$1:$M$108,3,0),0)</f>
        <v>36</v>
      </c>
      <c r="M20" s="18">
        <v>167</v>
      </c>
      <c r="N20" s="19">
        <v>85024.459999999992</v>
      </c>
      <c r="O20" s="19">
        <v>823</v>
      </c>
    </row>
    <row r="21" spans="1:15" x14ac:dyDescent="0.3">
      <c r="A21">
        <v>10119</v>
      </c>
      <c r="B21" s="1">
        <v>37739</v>
      </c>
      <c r="C21" s="1">
        <v>37746</v>
      </c>
      <c r="D21" s="1">
        <v>37743</v>
      </c>
      <c r="E21" t="s">
        <v>1026</v>
      </c>
      <c r="F21" t="s">
        <v>18</v>
      </c>
      <c r="G21">
        <v>382</v>
      </c>
      <c r="H21">
        <f>IFERROR(VLOOKUP(Orders!A21,'Order Details'!$J$1:$M$108,2,0),0)</f>
        <v>35826.33</v>
      </c>
      <c r="I21">
        <f>IFERROR(VLOOKUP(A21,'Order Details'!$J$1:$M$108,3,0),0)</f>
        <v>442</v>
      </c>
      <c r="M21" s="18">
        <v>171</v>
      </c>
      <c r="N21" s="19">
        <v>42783.80999999999</v>
      </c>
      <c r="O21" s="19">
        <v>458</v>
      </c>
    </row>
    <row r="22" spans="1:15" x14ac:dyDescent="0.3">
      <c r="A22">
        <v>10120</v>
      </c>
      <c r="B22" s="1">
        <v>37740</v>
      </c>
      <c r="C22" s="1">
        <v>37749</v>
      </c>
      <c r="D22" s="1">
        <v>37742</v>
      </c>
      <c r="E22" t="s">
        <v>1026</v>
      </c>
      <c r="F22" t="s">
        <v>18</v>
      </c>
      <c r="G22">
        <v>114</v>
      </c>
      <c r="H22">
        <f>IFERROR(VLOOKUP(Orders!A22,'Order Details'!$J$1:$M$108,2,0),0)</f>
        <v>45864.03</v>
      </c>
      <c r="I22">
        <f>IFERROR(VLOOKUP(A22,'Order Details'!$J$1:$M$108,3,0),0)</f>
        <v>525</v>
      </c>
      <c r="M22" s="18">
        <v>172</v>
      </c>
      <c r="N22" s="19">
        <v>33383.140000000007</v>
      </c>
      <c r="O22" s="19">
        <v>351</v>
      </c>
    </row>
    <row r="23" spans="1:15" x14ac:dyDescent="0.3">
      <c r="A23">
        <v>10121</v>
      </c>
      <c r="B23" s="1">
        <v>37748</v>
      </c>
      <c r="C23" s="1">
        <v>37754</v>
      </c>
      <c r="D23" s="1">
        <v>37754</v>
      </c>
      <c r="E23" t="s">
        <v>1026</v>
      </c>
      <c r="F23" t="s">
        <v>18</v>
      </c>
      <c r="G23">
        <v>353</v>
      </c>
      <c r="H23">
        <f>IFERROR(VLOOKUP(Orders!A23,'Order Details'!$J$1:$M$108,2,0),0)</f>
        <v>16700.47</v>
      </c>
      <c r="I23">
        <f>IFERROR(VLOOKUP(A23,'Order Details'!$J$1:$M$108,3,0),0)</f>
        <v>185</v>
      </c>
      <c r="M23" s="18">
        <v>173</v>
      </c>
      <c r="N23" s="19">
        <v>0</v>
      </c>
      <c r="O23" s="19">
        <v>0</v>
      </c>
    </row>
    <row r="24" spans="1:15" x14ac:dyDescent="0.3">
      <c r="A24">
        <v>10122</v>
      </c>
      <c r="B24" s="1">
        <v>37749</v>
      </c>
      <c r="C24" s="1">
        <v>37757</v>
      </c>
      <c r="D24" s="1">
        <v>37754</v>
      </c>
      <c r="E24" t="s">
        <v>1026</v>
      </c>
      <c r="F24" t="s">
        <v>18</v>
      </c>
      <c r="G24">
        <v>350</v>
      </c>
      <c r="H24">
        <f>IFERROR(VLOOKUP(Orders!A24,'Order Details'!$J$1:$M$108,2,0),0)</f>
        <v>50824.659999999996</v>
      </c>
      <c r="I24">
        <f>IFERROR(VLOOKUP(A24,'Order Details'!$J$1:$M$108,3,0),0)</f>
        <v>545</v>
      </c>
      <c r="M24" s="18">
        <v>175</v>
      </c>
      <c r="N24" s="19">
        <v>24879.08</v>
      </c>
      <c r="O24" s="19">
        <v>263</v>
      </c>
    </row>
    <row r="25" spans="1:15" x14ac:dyDescent="0.3">
      <c r="A25">
        <v>10123</v>
      </c>
      <c r="B25" s="1">
        <v>37761</v>
      </c>
      <c r="C25" s="1">
        <v>37770</v>
      </c>
      <c r="D25" s="1">
        <v>37763</v>
      </c>
      <c r="E25" t="s">
        <v>1026</v>
      </c>
      <c r="F25" t="s">
        <v>18</v>
      </c>
      <c r="G25">
        <v>103</v>
      </c>
      <c r="H25">
        <f>IFERROR(VLOOKUP(Orders!A25,'Order Details'!$J$1:$M$108,2,0),0)</f>
        <v>14571.44</v>
      </c>
      <c r="I25">
        <f>IFERROR(VLOOKUP(A25,'Order Details'!$J$1:$M$108,3,0),0)</f>
        <v>156</v>
      </c>
      <c r="M25" s="18">
        <v>177</v>
      </c>
      <c r="N25" s="19">
        <v>0</v>
      </c>
      <c r="O25" s="19">
        <v>0</v>
      </c>
    </row>
    <row r="26" spans="1:15" x14ac:dyDescent="0.3">
      <c r="A26">
        <v>10124</v>
      </c>
      <c r="B26" s="1">
        <v>37762</v>
      </c>
      <c r="C26" s="1">
        <v>37770</v>
      </c>
      <c r="D26" s="1">
        <v>37766</v>
      </c>
      <c r="E26" t="s">
        <v>1026</v>
      </c>
      <c r="F26" t="s">
        <v>1032</v>
      </c>
      <c r="G26">
        <v>112</v>
      </c>
      <c r="H26">
        <f>IFERROR(VLOOKUP(Orders!A26,'Order Details'!$J$1:$M$108,2,0),0)</f>
        <v>32641.980000000003</v>
      </c>
      <c r="I26">
        <f>IFERROR(VLOOKUP(A26,'Order Details'!$J$1:$M$108,3,0),0)</f>
        <v>448</v>
      </c>
      <c r="M26" s="18">
        <v>181</v>
      </c>
      <c r="N26" s="19">
        <v>5494.78</v>
      </c>
      <c r="O26" s="19">
        <v>80</v>
      </c>
    </row>
    <row r="27" spans="1:15" x14ac:dyDescent="0.3">
      <c r="A27">
        <v>10125</v>
      </c>
      <c r="B27" s="1">
        <v>37762</v>
      </c>
      <c r="C27" s="1">
        <v>37768</v>
      </c>
      <c r="D27" s="1">
        <v>37765</v>
      </c>
      <c r="E27" t="s">
        <v>1026</v>
      </c>
      <c r="F27" t="s">
        <v>18</v>
      </c>
      <c r="G27">
        <v>114</v>
      </c>
      <c r="H27">
        <f>IFERROR(VLOOKUP(Orders!A27,'Order Details'!$J$1:$M$108,2,0),0)</f>
        <v>7565.08</v>
      </c>
      <c r="I27">
        <f>IFERROR(VLOOKUP(A27,'Order Details'!$J$1:$M$108,3,0),0)</f>
        <v>66</v>
      </c>
      <c r="M27" s="18">
        <v>186</v>
      </c>
      <c r="N27" s="19">
        <v>37602.480000000003</v>
      </c>
      <c r="O27" s="19">
        <v>454</v>
      </c>
    </row>
    <row r="28" spans="1:15" x14ac:dyDescent="0.3">
      <c r="A28">
        <v>10126</v>
      </c>
      <c r="B28" s="1">
        <v>37769</v>
      </c>
      <c r="C28" s="1">
        <v>37779</v>
      </c>
      <c r="D28" s="1">
        <v>37774</v>
      </c>
      <c r="E28" t="s">
        <v>1026</v>
      </c>
      <c r="F28" t="s">
        <v>18</v>
      </c>
      <c r="G28">
        <v>458</v>
      </c>
      <c r="H28">
        <f>IFERROR(VLOOKUP(Orders!A28,'Order Details'!$J$1:$M$108,2,0),0)</f>
        <v>57131.92</v>
      </c>
      <c r="I28">
        <f>IFERROR(VLOOKUP(A28,'Order Details'!$J$1:$M$108,3,0),0)</f>
        <v>617</v>
      </c>
      <c r="M28" s="18">
        <v>187</v>
      </c>
      <c r="N28" s="19">
        <v>48425.69</v>
      </c>
      <c r="O28" s="19">
        <v>570</v>
      </c>
    </row>
    <row r="29" spans="1:15" x14ac:dyDescent="0.3">
      <c r="A29">
        <v>10127</v>
      </c>
      <c r="B29" s="1">
        <v>37775</v>
      </c>
      <c r="C29" s="1">
        <v>37781</v>
      </c>
      <c r="D29" s="1">
        <v>37778</v>
      </c>
      <c r="E29" t="s">
        <v>1026</v>
      </c>
      <c r="F29" t="s">
        <v>1033</v>
      </c>
      <c r="G29">
        <v>151</v>
      </c>
      <c r="H29">
        <f>IFERROR(VLOOKUP(Orders!A29,'Order Details'!$J$1:$M$108,2,0),0)</f>
        <v>58841.35</v>
      </c>
      <c r="I29">
        <f>IFERROR(VLOOKUP(A29,'Order Details'!$J$1:$M$108,3,0),0)</f>
        <v>540</v>
      </c>
      <c r="M29" s="18">
        <v>189</v>
      </c>
      <c r="N29" s="19">
        <v>0</v>
      </c>
      <c r="O29" s="19">
        <v>0</v>
      </c>
    </row>
    <row r="30" spans="1:15" x14ac:dyDescent="0.3">
      <c r="A30">
        <v>10128</v>
      </c>
      <c r="B30" s="1">
        <v>37778</v>
      </c>
      <c r="C30" s="1">
        <v>37784</v>
      </c>
      <c r="D30" s="1">
        <v>37783</v>
      </c>
      <c r="E30" t="s">
        <v>1026</v>
      </c>
      <c r="F30" t="s">
        <v>18</v>
      </c>
      <c r="G30">
        <v>141</v>
      </c>
      <c r="H30">
        <f>IFERROR(VLOOKUP(Orders!A30,'Order Details'!$J$1:$M$108,2,0),0)</f>
        <v>13884.99</v>
      </c>
      <c r="I30">
        <f>IFERROR(VLOOKUP(A30,'Order Details'!$J$1:$M$108,3,0),0)</f>
        <v>157</v>
      </c>
      <c r="M30" s="18">
        <v>198</v>
      </c>
      <c r="N30" s="19">
        <v>6036.9599999999991</v>
      </c>
      <c r="O30" s="19">
        <v>73</v>
      </c>
    </row>
    <row r="31" spans="1:15" x14ac:dyDescent="0.3">
      <c r="A31">
        <v>10129</v>
      </c>
      <c r="B31" s="1">
        <v>37784</v>
      </c>
      <c r="C31" s="1">
        <v>37790</v>
      </c>
      <c r="D31" s="1">
        <v>37786</v>
      </c>
      <c r="E31" t="s">
        <v>1026</v>
      </c>
      <c r="F31" t="s">
        <v>18</v>
      </c>
      <c r="G31">
        <v>324</v>
      </c>
      <c r="H31">
        <f>IFERROR(VLOOKUP(Orders!A31,'Order Details'!$J$1:$M$108,2,0),0)</f>
        <v>29429.14</v>
      </c>
      <c r="I31">
        <f>IFERROR(VLOOKUP(A31,'Order Details'!$J$1:$M$108,3,0),0)</f>
        <v>349</v>
      </c>
      <c r="M31" s="18">
        <v>201</v>
      </c>
      <c r="N31" s="19">
        <v>0</v>
      </c>
      <c r="O31" s="19">
        <v>0</v>
      </c>
    </row>
    <row r="32" spans="1:15" x14ac:dyDescent="0.3">
      <c r="A32">
        <v>10130</v>
      </c>
      <c r="B32" s="1">
        <v>37788</v>
      </c>
      <c r="C32" s="1">
        <v>37796</v>
      </c>
      <c r="D32" s="1">
        <v>37793</v>
      </c>
      <c r="E32" t="s">
        <v>1026</v>
      </c>
      <c r="F32" t="s">
        <v>18</v>
      </c>
      <c r="G32">
        <v>198</v>
      </c>
      <c r="H32">
        <f>IFERROR(VLOOKUP(Orders!A32,'Order Details'!$J$1:$M$108,2,0),0)</f>
        <v>6036.9599999999991</v>
      </c>
      <c r="I32">
        <f>IFERROR(VLOOKUP(A32,'Order Details'!$J$1:$M$108,3,0),0)</f>
        <v>73</v>
      </c>
      <c r="M32" s="18">
        <v>202</v>
      </c>
      <c r="N32" s="19">
        <v>0</v>
      </c>
      <c r="O32" s="19">
        <v>0</v>
      </c>
    </row>
    <row r="33" spans="1:15" x14ac:dyDescent="0.3">
      <c r="A33">
        <v>10131</v>
      </c>
      <c r="B33" s="1">
        <v>37788</v>
      </c>
      <c r="C33" s="1">
        <v>37797</v>
      </c>
      <c r="D33" s="1">
        <v>37793</v>
      </c>
      <c r="E33" t="s">
        <v>1026</v>
      </c>
      <c r="F33" t="s">
        <v>18</v>
      </c>
      <c r="G33">
        <v>447</v>
      </c>
      <c r="H33">
        <f>IFERROR(VLOOKUP(Orders!A33,'Order Details'!$J$1:$M$108,2,0),0)</f>
        <v>17032.29</v>
      </c>
      <c r="I33">
        <f>IFERROR(VLOOKUP(A33,'Order Details'!$J$1:$M$108,3,0),0)</f>
        <v>244</v>
      </c>
      <c r="M33" s="18">
        <v>204</v>
      </c>
      <c r="N33" s="19">
        <v>0</v>
      </c>
      <c r="O33" s="19">
        <v>0</v>
      </c>
    </row>
    <row r="34" spans="1:15" x14ac:dyDescent="0.3">
      <c r="A34">
        <v>10132</v>
      </c>
      <c r="B34" s="1">
        <v>37797</v>
      </c>
      <c r="C34" s="1">
        <v>37803</v>
      </c>
      <c r="D34" s="1">
        <v>37800</v>
      </c>
      <c r="E34" t="s">
        <v>1026</v>
      </c>
      <c r="F34" t="s">
        <v>18</v>
      </c>
      <c r="G34">
        <v>323</v>
      </c>
      <c r="H34">
        <f>IFERROR(VLOOKUP(Orders!A34,'Order Details'!$J$1:$M$108,2,0),0)</f>
        <v>2880</v>
      </c>
      <c r="I34">
        <f>IFERROR(VLOOKUP(A34,'Order Details'!$J$1:$M$108,3,0),0)</f>
        <v>36</v>
      </c>
      <c r="M34" s="18">
        <v>205</v>
      </c>
      <c r="N34" s="19">
        <v>54222.7</v>
      </c>
      <c r="O34" s="19">
        <v>591</v>
      </c>
    </row>
    <row r="35" spans="1:15" x14ac:dyDescent="0.3">
      <c r="A35">
        <v>10133</v>
      </c>
      <c r="B35" s="1">
        <v>37799</v>
      </c>
      <c r="C35" s="1">
        <v>37806</v>
      </c>
      <c r="D35" s="1">
        <v>37805</v>
      </c>
      <c r="E35" t="s">
        <v>1026</v>
      </c>
      <c r="F35" t="s">
        <v>18</v>
      </c>
      <c r="G35">
        <v>141</v>
      </c>
      <c r="H35">
        <f>IFERROR(VLOOKUP(Orders!A35,'Order Details'!$J$1:$M$108,2,0),0)</f>
        <v>22366.04</v>
      </c>
      <c r="I35">
        <f>IFERROR(VLOOKUP(A35,'Order Details'!$J$1:$M$108,3,0),0)</f>
        <v>286</v>
      </c>
      <c r="M35" s="18">
        <v>209</v>
      </c>
      <c r="N35" s="19">
        <v>0</v>
      </c>
      <c r="O35" s="19">
        <v>0</v>
      </c>
    </row>
    <row r="36" spans="1:15" x14ac:dyDescent="0.3">
      <c r="A36">
        <v>10134</v>
      </c>
      <c r="B36" s="1">
        <v>37803</v>
      </c>
      <c r="C36" s="1">
        <v>37812</v>
      </c>
      <c r="D36" s="1">
        <v>37807</v>
      </c>
      <c r="E36" t="s">
        <v>1026</v>
      </c>
      <c r="F36" t="s">
        <v>18</v>
      </c>
      <c r="G36">
        <v>250</v>
      </c>
      <c r="H36">
        <f>IFERROR(VLOOKUP(Orders!A36,'Order Details'!$J$1:$M$108,2,0),0)</f>
        <v>23419.47</v>
      </c>
      <c r="I36">
        <f>IFERROR(VLOOKUP(A36,'Order Details'!$J$1:$M$108,3,0),0)</f>
        <v>227</v>
      </c>
      <c r="M36" s="18">
        <v>211</v>
      </c>
      <c r="N36" s="19">
        <v>45480.789999999994</v>
      </c>
      <c r="O36" s="19">
        <v>596</v>
      </c>
    </row>
    <row r="37" spans="1:15" x14ac:dyDescent="0.3">
      <c r="A37">
        <v>10135</v>
      </c>
      <c r="B37" s="1">
        <v>37804</v>
      </c>
      <c r="C37" s="1">
        <v>37814</v>
      </c>
      <c r="D37" s="1">
        <v>37805</v>
      </c>
      <c r="E37" t="s">
        <v>1026</v>
      </c>
      <c r="F37" t="s">
        <v>18</v>
      </c>
      <c r="G37">
        <v>124</v>
      </c>
      <c r="H37">
        <f>IFERROR(VLOOKUP(Orders!A37,'Order Details'!$J$1:$M$108,2,0),0)</f>
        <v>55601.840000000004</v>
      </c>
      <c r="I37">
        <f>IFERROR(VLOOKUP(A37,'Order Details'!$J$1:$M$108,3,0),0)</f>
        <v>607</v>
      </c>
      <c r="M37" s="18">
        <v>216</v>
      </c>
      <c r="N37" s="19">
        <v>43575.259999999995</v>
      </c>
      <c r="O37" s="19">
        <v>539</v>
      </c>
    </row>
    <row r="38" spans="1:15" x14ac:dyDescent="0.3">
      <c r="A38">
        <v>10136</v>
      </c>
      <c r="B38" s="1">
        <v>37806</v>
      </c>
      <c r="C38" s="1">
        <v>37816</v>
      </c>
      <c r="D38" s="1">
        <v>37808</v>
      </c>
      <c r="E38" t="s">
        <v>1026</v>
      </c>
      <c r="F38" t="s">
        <v>1034</v>
      </c>
      <c r="G38">
        <v>242</v>
      </c>
      <c r="H38">
        <f>IFERROR(VLOOKUP(Orders!A38,'Order Details'!$J$1:$M$108,2,0),0)</f>
        <v>14232.7</v>
      </c>
      <c r="I38">
        <f>IFERROR(VLOOKUP(A38,'Order Details'!$J$1:$M$108,3,0),0)</f>
        <v>102</v>
      </c>
      <c r="M38" s="18">
        <v>219</v>
      </c>
      <c r="N38" s="19">
        <v>4465.8500000000004</v>
      </c>
      <c r="O38" s="19">
        <v>67</v>
      </c>
    </row>
    <row r="39" spans="1:15" x14ac:dyDescent="0.3">
      <c r="A39">
        <v>10137</v>
      </c>
      <c r="B39" s="1">
        <v>37812</v>
      </c>
      <c r="C39" s="1">
        <v>37822</v>
      </c>
      <c r="D39" s="1">
        <v>37816</v>
      </c>
      <c r="E39" t="s">
        <v>1026</v>
      </c>
      <c r="F39" t="s">
        <v>18</v>
      </c>
      <c r="G39">
        <v>353</v>
      </c>
      <c r="H39">
        <f>IFERROR(VLOOKUP(Orders!A39,'Order Details'!$J$1:$M$108,2,0),0)</f>
        <v>13920.26</v>
      </c>
      <c r="I39">
        <f>IFERROR(VLOOKUP(A39,'Order Details'!$J$1:$M$108,3,0),0)</f>
        <v>138</v>
      </c>
      <c r="M39" s="18">
        <v>227</v>
      </c>
      <c r="N39" s="19">
        <v>36164.46</v>
      </c>
      <c r="O39" s="19">
        <v>358</v>
      </c>
    </row>
    <row r="40" spans="1:15" x14ac:dyDescent="0.3">
      <c r="A40">
        <v>10138</v>
      </c>
      <c r="B40" s="1">
        <v>37809</v>
      </c>
      <c r="C40" s="1">
        <v>37818</v>
      </c>
      <c r="D40" s="1">
        <v>37815</v>
      </c>
      <c r="E40" t="s">
        <v>1026</v>
      </c>
      <c r="F40" t="s">
        <v>18</v>
      </c>
      <c r="G40">
        <v>496</v>
      </c>
      <c r="H40">
        <f>IFERROR(VLOOKUP(Orders!A40,'Order Details'!$J$1:$M$108,2,0),0)</f>
        <v>32077.440000000002</v>
      </c>
      <c r="I40">
        <f>IFERROR(VLOOKUP(A40,'Order Details'!$J$1:$M$108,3,0),0)</f>
        <v>420</v>
      </c>
      <c r="M40" s="18">
        <v>233</v>
      </c>
      <c r="N40" s="19">
        <v>16909.84</v>
      </c>
      <c r="O40" s="19">
        <v>145</v>
      </c>
    </row>
    <row r="41" spans="1:15" x14ac:dyDescent="0.3">
      <c r="A41">
        <v>10139</v>
      </c>
      <c r="B41" s="1">
        <v>37818</v>
      </c>
      <c r="C41" s="1">
        <v>37825</v>
      </c>
      <c r="D41" s="1">
        <v>37823</v>
      </c>
      <c r="E41" t="s">
        <v>1026</v>
      </c>
      <c r="F41" t="s">
        <v>18</v>
      </c>
      <c r="G41">
        <v>282</v>
      </c>
      <c r="H41">
        <f>IFERROR(VLOOKUP(Orders!A41,'Order Details'!$J$1:$M$108,2,0),0)</f>
        <v>24013.519999999997</v>
      </c>
      <c r="I41">
        <f>IFERROR(VLOOKUP(A41,'Order Details'!$J$1:$M$108,3,0),0)</f>
        <v>266</v>
      </c>
      <c r="M41" s="18">
        <v>239</v>
      </c>
      <c r="N41" s="19">
        <v>0</v>
      </c>
      <c r="O41" s="19">
        <v>0</v>
      </c>
    </row>
    <row r="42" spans="1:15" x14ac:dyDescent="0.3">
      <c r="A42">
        <v>10140</v>
      </c>
      <c r="B42" s="1">
        <v>37826</v>
      </c>
      <c r="C42" s="1">
        <v>37835</v>
      </c>
      <c r="D42" s="1">
        <v>37832</v>
      </c>
      <c r="E42" t="s">
        <v>1026</v>
      </c>
      <c r="F42" t="s">
        <v>18</v>
      </c>
      <c r="G42">
        <v>161</v>
      </c>
      <c r="H42">
        <f>IFERROR(VLOOKUP(Orders!A42,'Order Details'!$J$1:$M$108,2,0),0)</f>
        <v>38675.130000000005</v>
      </c>
      <c r="I42">
        <f>IFERROR(VLOOKUP(A42,'Order Details'!$J$1:$M$108,3,0),0)</f>
        <v>385</v>
      </c>
      <c r="M42" s="18">
        <v>240</v>
      </c>
      <c r="N42" s="19">
        <v>0</v>
      </c>
      <c r="O42" s="19">
        <v>0</v>
      </c>
    </row>
    <row r="43" spans="1:15" x14ac:dyDescent="0.3">
      <c r="A43">
        <v>10141</v>
      </c>
      <c r="B43" s="1">
        <v>37834</v>
      </c>
      <c r="C43" s="1">
        <v>37842</v>
      </c>
      <c r="D43" s="1">
        <v>37837</v>
      </c>
      <c r="E43" t="s">
        <v>1026</v>
      </c>
      <c r="F43" t="s">
        <v>18</v>
      </c>
      <c r="G43">
        <v>334</v>
      </c>
      <c r="H43">
        <f>IFERROR(VLOOKUP(Orders!A43,'Order Details'!$J$1:$M$108,2,0),0)</f>
        <v>29716.860000000004</v>
      </c>
      <c r="I43">
        <f>IFERROR(VLOOKUP(A43,'Order Details'!$J$1:$M$108,3,0),0)</f>
        <v>290</v>
      </c>
      <c r="M43" s="18">
        <v>242</v>
      </c>
      <c r="N43" s="19">
        <v>48051.040000000008</v>
      </c>
      <c r="O43" s="19">
        <v>515</v>
      </c>
    </row>
    <row r="44" spans="1:15" x14ac:dyDescent="0.3">
      <c r="A44">
        <v>10142</v>
      </c>
      <c r="B44" s="1">
        <v>37841</v>
      </c>
      <c r="C44" s="1">
        <v>37849</v>
      </c>
      <c r="D44" s="1">
        <v>37846</v>
      </c>
      <c r="E44" t="s">
        <v>1026</v>
      </c>
      <c r="F44" t="s">
        <v>18</v>
      </c>
      <c r="G44">
        <v>124</v>
      </c>
      <c r="H44">
        <f>IFERROR(VLOOKUP(Orders!A44,'Order Details'!$J$1:$M$108,2,0),0)</f>
        <v>56052.560000000012</v>
      </c>
      <c r="I44">
        <f>IFERROR(VLOOKUP(A44,'Order Details'!$J$1:$M$108,3,0),0)</f>
        <v>577</v>
      </c>
      <c r="M44" s="18">
        <v>249</v>
      </c>
      <c r="N44" s="19">
        <v>0</v>
      </c>
      <c r="O44" s="19">
        <v>0</v>
      </c>
    </row>
    <row r="45" spans="1:15" x14ac:dyDescent="0.3">
      <c r="A45">
        <v>10143</v>
      </c>
      <c r="B45" s="1">
        <v>37843</v>
      </c>
      <c r="C45" s="1">
        <v>37851</v>
      </c>
      <c r="D45" s="1">
        <v>37845</v>
      </c>
      <c r="E45" t="s">
        <v>1026</v>
      </c>
      <c r="F45" t="s">
        <v>1035</v>
      </c>
      <c r="G45">
        <v>320</v>
      </c>
      <c r="H45">
        <f>IFERROR(VLOOKUP(Orders!A45,'Order Details'!$J$1:$M$108,2,0),0)</f>
        <v>41016.749999999993</v>
      </c>
      <c r="I45">
        <f>IFERROR(VLOOKUP(A45,'Order Details'!$J$1:$M$108,3,0),0)</f>
        <v>524</v>
      </c>
      <c r="M45" s="18">
        <v>250</v>
      </c>
      <c r="N45" s="19">
        <v>23419.47</v>
      </c>
      <c r="O45" s="19">
        <v>227</v>
      </c>
    </row>
    <row r="46" spans="1:15" x14ac:dyDescent="0.3">
      <c r="A46">
        <v>10144</v>
      </c>
      <c r="B46" s="1">
        <v>37846</v>
      </c>
      <c r="C46" s="1">
        <v>37854</v>
      </c>
      <c r="D46" s="1">
        <v>37847</v>
      </c>
      <c r="E46" t="s">
        <v>1026</v>
      </c>
      <c r="F46" t="s">
        <v>18</v>
      </c>
      <c r="G46">
        <v>381</v>
      </c>
      <c r="H46">
        <f>IFERROR(VLOOKUP(Orders!A46,'Order Details'!$J$1:$M$108,2,0),0)</f>
        <v>1128.1999999999998</v>
      </c>
      <c r="I46">
        <f>IFERROR(VLOOKUP(A46,'Order Details'!$J$1:$M$108,3,0),0)</f>
        <v>20</v>
      </c>
      <c r="M46" s="18">
        <v>256</v>
      </c>
      <c r="N46" s="19">
        <v>0</v>
      </c>
      <c r="O46" s="19">
        <v>0</v>
      </c>
    </row>
    <row r="47" spans="1:15" x14ac:dyDescent="0.3">
      <c r="A47">
        <v>10145</v>
      </c>
      <c r="B47" s="1">
        <v>37858</v>
      </c>
      <c r="C47" s="1">
        <v>37866</v>
      </c>
      <c r="D47" s="1">
        <v>37864</v>
      </c>
      <c r="E47" t="s">
        <v>1026</v>
      </c>
      <c r="F47" t="s">
        <v>18</v>
      </c>
      <c r="G47">
        <v>205</v>
      </c>
      <c r="H47">
        <f>IFERROR(VLOOKUP(Orders!A47,'Order Details'!$J$1:$M$108,2,0),0)</f>
        <v>50342.74</v>
      </c>
      <c r="I47">
        <f>IFERROR(VLOOKUP(A47,'Order Details'!$J$1:$M$108,3,0),0)</f>
        <v>563</v>
      </c>
      <c r="M47" s="18">
        <v>259</v>
      </c>
      <c r="N47" s="19">
        <v>27988.47</v>
      </c>
      <c r="O47" s="19">
        <v>317</v>
      </c>
    </row>
    <row r="48" spans="1:15" x14ac:dyDescent="0.3">
      <c r="A48">
        <v>10146</v>
      </c>
      <c r="B48" s="1">
        <v>37867</v>
      </c>
      <c r="C48" s="1">
        <v>37877</v>
      </c>
      <c r="D48" s="1">
        <v>37870</v>
      </c>
      <c r="E48" t="s">
        <v>1026</v>
      </c>
      <c r="F48" t="s">
        <v>18</v>
      </c>
      <c r="G48">
        <v>447</v>
      </c>
      <c r="H48">
        <f>IFERROR(VLOOKUP(Orders!A48,'Order Details'!$J$1:$M$108,2,0),0)</f>
        <v>6631.36</v>
      </c>
      <c r="I48">
        <f>IFERROR(VLOOKUP(A48,'Order Details'!$J$1:$M$108,3,0),0)</f>
        <v>76</v>
      </c>
      <c r="M48" s="18">
        <v>260</v>
      </c>
      <c r="N48" s="19">
        <v>0</v>
      </c>
      <c r="O48" s="19">
        <v>0</v>
      </c>
    </row>
    <row r="49" spans="1:15" x14ac:dyDescent="0.3">
      <c r="A49">
        <v>10147</v>
      </c>
      <c r="B49" s="1">
        <v>37869</v>
      </c>
      <c r="C49" s="1">
        <v>37876</v>
      </c>
      <c r="D49" s="1">
        <v>37873</v>
      </c>
      <c r="E49" t="s">
        <v>1026</v>
      </c>
      <c r="F49" t="s">
        <v>18</v>
      </c>
      <c r="G49">
        <v>379</v>
      </c>
      <c r="H49">
        <f>IFERROR(VLOOKUP(Orders!A49,'Order Details'!$J$1:$M$108,2,0),0)</f>
        <v>32680.31</v>
      </c>
      <c r="I49">
        <f>IFERROR(VLOOKUP(A49,'Order Details'!$J$1:$M$108,3,0),0)</f>
        <v>341</v>
      </c>
      <c r="M49" s="18">
        <v>276</v>
      </c>
      <c r="N49" s="19">
        <v>80101.919999999984</v>
      </c>
      <c r="O49" s="19">
        <v>874</v>
      </c>
    </row>
    <row r="50" spans="1:15" x14ac:dyDescent="0.3">
      <c r="A50">
        <v>10148</v>
      </c>
      <c r="B50" s="1">
        <v>37875</v>
      </c>
      <c r="C50" s="1">
        <v>37885</v>
      </c>
      <c r="D50" s="1">
        <v>37879</v>
      </c>
      <c r="E50" t="s">
        <v>1026</v>
      </c>
      <c r="F50" t="s">
        <v>1036</v>
      </c>
      <c r="G50">
        <v>276</v>
      </c>
      <c r="H50">
        <f>IFERROR(VLOOKUP(Orders!A50,'Order Details'!$J$1:$M$108,2,0),0)</f>
        <v>41554.729999999996</v>
      </c>
      <c r="I50">
        <f>IFERROR(VLOOKUP(A50,'Order Details'!$J$1:$M$108,3,0),0)</f>
        <v>430</v>
      </c>
      <c r="M50" s="18">
        <v>278</v>
      </c>
      <c r="N50" s="19">
        <v>89875.6</v>
      </c>
      <c r="O50" s="19">
        <v>1155</v>
      </c>
    </row>
    <row r="51" spans="1:15" x14ac:dyDescent="0.3">
      <c r="A51">
        <v>10149</v>
      </c>
      <c r="B51" s="1">
        <v>37876</v>
      </c>
      <c r="C51" s="1">
        <v>37882</v>
      </c>
      <c r="D51" s="1">
        <v>37881</v>
      </c>
      <c r="E51" t="s">
        <v>1026</v>
      </c>
      <c r="F51" t="s">
        <v>18</v>
      </c>
      <c r="G51">
        <v>487</v>
      </c>
      <c r="H51">
        <f>IFERROR(VLOOKUP(Orders!A51,'Order Details'!$J$1:$M$108,2,0),0)</f>
        <v>29997.090000000004</v>
      </c>
      <c r="I51">
        <f>IFERROR(VLOOKUP(A51,'Order Details'!$J$1:$M$108,3,0),0)</f>
        <v>367</v>
      </c>
      <c r="M51" s="18">
        <v>282</v>
      </c>
      <c r="N51" s="19">
        <v>24013.519999999997</v>
      </c>
      <c r="O51" s="19">
        <v>266</v>
      </c>
    </row>
    <row r="52" spans="1:15" x14ac:dyDescent="0.3">
      <c r="A52">
        <v>10150</v>
      </c>
      <c r="B52" s="1">
        <v>37883</v>
      </c>
      <c r="C52" s="1">
        <v>37891</v>
      </c>
      <c r="D52" s="1">
        <v>37885</v>
      </c>
      <c r="E52" t="s">
        <v>1026</v>
      </c>
      <c r="F52" t="s">
        <v>1036</v>
      </c>
      <c r="G52">
        <v>148</v>
      </c>
      <c r="H52">
        <f>IFERROR(VLOOKUP(Orders!A52,'Order Details'!$J$1:$M$108,2,0),0)</f>
        <v>38350.149999999994</v>
      </c>
      <c r="I52">
        <f>IFERROR(VLOOKUP(A52,'Order Details'!$J$1:$M$108,3,0),0)</f>
        <v>380</v>
      </c>
      <c r="M52" s="18">
        <v>286</v>
      </c>
      <c r="N52" s="19">
        <v>0</v>
      </c>
      <c r="O52" s="19">
        <v>0</v>
      </c>
    </row>
    <row r="53" spans="1:15" x14ac:dyDescent="0.3">
      <c r="A53">
        <v>10151</v>
      </c>
      <c r="B53" s="1">
        <v>37885</v>
      </c>
      <c r="C53" s="1">
        <v>37894</v>
      </c>
      <c r="D53" s="1">
        <v>37888</v>
      </c>
      <c r="E53" t="s">
        <v>1026</v>
      </c>
      <c r="F53" t="s">
        <v>18</v>
      </c>
      <c r="G53">
        <v>311</v>
      </c>
      <c r="H53">
        <f>IFERROR(VLOOKUP(Orders!A53,'Order Details'!$J$1:$M$108,2,0),0)</f>
        <v>32723.040000000001</v>
      </c>
      <c r="I53">
        <f>IFERROR(VLOOKUP(A53,'Order Details'!$J$1:$M$108,3,0),0)</f>
        <v>342</v>
      </c>
      <c r="M53" s="18">
        <v>298</v>
      </c>
      <c r="N53" s="19">
        <v>0</v>
      </c>
      <c r="O53" s="19">
        <v>0</v>
      </c>
    </row>
    <row r="54" spans="1:15" x14ac:dyDescent="0.3">
      <c r="A54">
        <v>10152</v>
      </c>
      <c r="B54" s="1">
        <v>37889</v>
      </c>
      <c r="C54" s="1">
        <v>37897</v>
      </c>
      <c r="D54" s="1">
        <v>37895</v>
      </c>
      <c r="E54" t="s">
        <v>1026</v>
      </c>
      <c r="F54" t="s">
        <v>18</v>
      </c>
      <c r="G54">
        <v>333</v>
      </c>
      <c r="H54">
        <f>IFERROR(VLOOKUP(Orders!A54,'Order Details'!$J$1:$M$108,2,0),0)</f>
        <v>9821.32</v>
      </c>
      <c r="I54">
        <f>IFERROR(VLOOKUP(A54,'Order Details'!$J$1:$M$108,3,0),0)</f>
        <v>116</v>
      </c>
      <c r="M54" s="18">
        <v>299</v>
      </c>
      <c r="N54" s="19">
        <v>0</v>
      </c>
      <c r="O54" s="19">
        <v>0</v>
      </c>
    </row>
    <row r="55" spans="1:15" x14ac:dyDescent="0.3">
      <c r="A55">
        <v>10153</v>
      </c>
      <c r="B55" s="1">
        <v>37892</v>
      </c>
      <c r="C55" s="1">
        <v>37899</v>
      </c>
      <c r="D55" s="1">
        <v>37897</v>
      </c>
      <c r="E55" t="s">
        <v>1026</v>
      </c>
      <c r="F55" t="s">
        <v>18</v>
      </c>
      <c r="G55">
        <v>141</v>
      </c>
      <c r="H55">
        <f>IFERROR(VLOOKUP(Orders!A55,'Order Details'!$J$1:$M$108,2,0),0)</f>
        <v>44939.85</v>
      </c>
      <c r="I55">
        <f>IFERROR(VLOOKUP(A55,'Order Details'!$J$1:$M$108,3,0),0)</f>
        <v>458</v>
      </c>
      <c r="M55" s="18">
        <v>311</v>
      </c>
      <c r="N55" s="19">
        <v>32723.040000000001</v>
      </c>
      <c r="O55" s="19">
        <v>342</v>
      </c>
    </row>
    <row r="56" spans="1:15" x14ac:dyDescent="0.3">
      <c r="A56">
        <v>10154</v>
      </c>
      <c r="B56" s="1">
        <v>37896</v>
      </c>
      <c r="C56" s="1">
        <v>37906</v>
      </c>
      <c r="D56" s="1">
        <v>37902</v>
      </c>
      <c r="E56" t="s">
        <v>1026</v>
      </c>
      <c r="F56" t="s">
        <v>18</v>
      </c>
      <c r="G56">
        <v>219</v>
      </c>
      <c r="H56">
        <f>IFERROR(VLOOKUP(Orders!A56,'Order Details'!$J$1:$M$108,2,0),0)</f>
        <v>4465.8500000000004</v>
      </c>
      <c r="I56">
        <f>IFERROR(VLOOKUP(A56,'Order Details'!$J$1:$M$108,3,0),0)</f>
        <v>67</v>
      </c>
      <c r="M56" s="18">
        <v>314</v>
      </c>
      <c r="N56" s="19">
        <v>0</v>
      </c>
      <c r="O56" s="19">
        <v>0</v>
      </c>
    </row>
    <row r="57" spans="1:15" x14ac:dyDescent="0.3">
      <c r="A57">
        <v>10155</v>
      </c>
      <c r="B57" s="1">
        <v>37900</v>
      </c>
      <c r="C57" s="1">
        <v>37907</v>
      </c>
      <c r="D57" s="1">
        <v>37901</v>
      </c>
      <c r="E57" t="s">
        <v>1026</v>
      </c>
      <c r="F57" t="s">
        <v>18</v>
      </c>
      <c r="G57">
        <v>186</v>
      </c>
      <c r="H57">
        <f>IFERROR(VLOOKUP(Orders!A57,'Order Details'!$J$1:$M$108,2,0),0)</f>
        <v>37602.480000000003</v>
      </c>
      <c r="I57">
        <f>IFERROR(VLOOKUP(A57,'Order Details'!$J$1:$M$108,3,0),0)</f>
        <v>454</v>
      </c>
      <c r="M57" s="18">
        <v>319</v>
      </c>
      <c r="N57" s="19">
        <v>36092.400000000009</v>
      </c>
      <c r="O57" s="19">
        <v>385</v>
      </c>
    </row>
    <row r="58" spans="1:15" x14ac:dyDescent="0.3">
      <c r="A58">
        <v>10156</v>
      </c>
      <c r="B58" s="1">
        <v>37902</v>
      </c>
      <c r="C58" s="1">
        <v>37911</v>
      </c>
      <c r="D58" s="1">
        <v>37905</v>
      </c>
      <c r="E58" t="s">
        <v>1026</v>
      </c>
      <c r="F58" t="s">
        <v>18</v>
      </c>
      <c r="G58">
        <v>141</v>
      </c>
      <c r="H58">
        <f>IFERROR(VLOOKUP(Orders!A58,'Order Details'!$J$1:$M$108,2,0),0)</f>
        <v>4599.5200000000004</v>
      </c>
      <c r="I58">
        <f>IFERROR(VLOOKUP(A58,'Order Details'!$J$1:$M$108,3,0),0)</f>
        <v>68</v>
      </c>
      <c r="M58" s="18">
        <v>320</v>
      </c>
      <c r="N58" s="19">
        <v>93565.239999999991</v>
      </c>
      <c r="O58" s="19">
        <v>1044</v>
      </c>
    </row>
    <row r="59" spans="1:15" x14ac:dyDescent="0.3">
      <c r="A59">
        <v>10157</v>
      </c>
      <c r="B59" s="1">
        <v>37903</v>
      </c>
      <c r="C59" s="1">
        <v>37909</v>
      </c>
      <c r="D59" s="1">
        <v>37908</v>
      </c>
      <c r="E59" t="s">
        <v>1026</v>
      </c>
      <c r="F59" t="s">
        <v>18</v>
      </c>
      <c r="G59">
        <v>473</v>
      </c>
      <c r="H59">
        <f>IFERROR(VLOOKUP(Orders!A59,'Order Details'!$J$1:$M$108,2,0),0)</f>
        <v>17746.260000000002</v>
      </c>
      <c r="I59">
        <f>IFERROR(VLOOKUP(A59,'Order Details'!$J$1:$M$108,3,0),0)</f>
        <v>216</v>
      </c>
      <c r="M59" s="18">
        <v>321</v>
      </c>
      <c r="N59" s="19">
        <v>85559.12</v>
      </c>
      <c r="O59" s="19">
        <v>976</v>
      </c>
    </row>
    <row r="60" spans="1:15" x14ac:dyDescent="0.3">
      <c r="A60">
        <v>10158</v>
      </c>
      <c r="B60" s="1">
        <v>37904</v>
      </c>
      <c r="C60" s="1">
        <v>37912</v>
      </c>
      <c r="D60" s="1">
        <v>37909</v>
      </c>
      <c r="E60" t="s">
        <v>1026</v>
      </c>
      <c r="F60" t="s">
        <v>18</v>
      </c>
      <c r="G60">
        <v>121</v>
      </c>
      <c r="H60">
        <f>IFERROR(VLOOKUP(Orders!A60,'Order Details'!$J$1:$M$108,2,0),0)</f>
        <v>1491.38</v>
      </c>
      <c r="I60">
        <f>IFERROR(VLOOKUP(A60,'Order Details'!$J$1:$M$108,3,0),0)</f>
        <v>22</v>
      </c>
      <c r="M60" s="18">
        <v>323</v>
      </c>
      <c r="N60" s="19">
        <v>2880</v>
      </c>
      <c r="O60" s="19">
        <v>36</v>
      </c>
    </row>
    <row r="61" spans="1:15" x14ac:dyDescent="0.3">
      <c r="A61">
        <v>10159</v>
      </c>
      <c r="B61" s="1">
        <v>37904</v>
      </c>
      <c r="C61" s="1">
        <v>37913</v>
      </c>
      <c r="D61" s="1">
        <v>37910</v>
      </c>
      <c r="E61" t="s">
        <v>1026</v>
      </c>
      <c r="F61" t="s">
        <v>18</v>
      </c>
      <c r="G61">
        <v>321</v>
      </c>
      <c r="H61">
        <f>IFERROR(VLOOKUP(Orders!A61,'Order Details'!$J$1:$M$108,2,0),0)</f>
        <v>54682.679999999993</v>
      </c>
      <c r="I61">
        <f>IFERROR(VLOOKUP(A61,'Order Details'!$J$1:$M$108,3,0),0)</f>
        <v>585</v>
      </c>
      <c r="M61" s="18">
        <v>324</v>
      </c>
      <c r="N61" s="19">
        <v>66884.91</v>
      </c>
      <c r="O61" s="19">
        <v>781</v>
      </c>
    </row>
    <row r="62" spans="1:15" x14ac:dyDescent="0.3">
      <c r="A62">
        <v>10160</v>
      </c>
      <c r="B62" s="1">
        <v>37905</v>
      </c>
      <c r="C62" s="1">
        <v>37911</v>
      </c>
      <c r="D62" s="1">
        <v>37911</v>
      </c>
      <c r="E62" t="s">
        <v>1026</v>
      </c>
      <c r="F62" t="s">
        <v>18</v>
      </c>
      <c r="G62">
        <v>347</v>
      </c>
      <c r="H62">
        <f>IFERROR(VLOOKUP(Orders!A62,'Order Details'!$J$1:$M$108,2,0),0)</f>
        <v>20452.5</v>
      </c>
      <c r="I62">
        <f>IFERROR(VLOOKUP(A62,'Order Details'!$J$1:$M$108,3,0),0)</f>
        <v>231</v>
      </c>
      <c r="M62" s="18">
        <v>328</v>
      </c>
      <c r="N62" s="19">
        <v>0</v>
      </c>
      <c r="O62" s="19">
        <v>0</v>
      </c>
    </row>
    <row r="63" spans="1:15" x14ac:dyDescent="0.3">
      <c r="A63">
        <v>10161</v>
      </c>
      <c r="B63" s="1">
        <v>37911</v>
      </c>
      <c r="C63" s="1">
        <v>37919</v>
      </c>
      <c r="D63" s="1">
        <v>37914</v>
      </c>
      <c r="E63" t="s">
        <v>1026</v>
      </c>
      <c r="F63" t="s">
        <v>18</v>
      </c>
      <c r="G63">
        <v>227</v>
      </c>
      <c r="H63">
        <f>IFERROR(VLOOKUP(Orders!A63,'Order Details'!$J$1:$M$108,2,0),0)</f>
        <v>36164.46</v>
      </c>
      <c r="I63">
        <f>IFERROR(VLOOKUP(A63,'Order Details'!$J$1:$M$108,3,0),0)</f>
        <v>358</v>
      </c>
      <c r="M63" s="18">
        <v>333</v>
      </c>
      <c r="N63" s="19">
        <v>33757.85</v>
      </c>
      <c r="O63" s="19">
        <v>336</v>
      </c>
    </row>
    <row r="64" spans="1:15" x14ac:dyDescent="0.3">
      <c r="A64">
        <v>10162</v>
      </c>
      <c r="B64" s="1">
        <v>37912</v>
      </c>
      <c r="C64" s="1">
        <v>37920</v>
      </c>
      <c r="D64" s="1">
        <v>37913</v>
      </c>
      <c r="E64" t="s">
        <v>1026</v>
      </c>
      <c r="F64" t="s">
        <v>18</v>
      </c>
      <c r="G64">
        <v>321</v>
      </c>
      <c r="H64">
        <f>IFERROR(VLOOKUP(Orders!A64,'Order Details'!$J$1:$M$108,2,0),0)</f>
        <v>30876.439999999995</v>
      </c>
      <c r="I64">
        <f>IFERROR(VLOOKUP(A64,'Order Details'!$J$1:$M$108,3,0),0)</f>
        <v>391</v>
      </c>
      <c r="M64" s="18">
        <v>334</v>
      </c>
      <c r="N64" s="19">
        <v>29716.860000000004</v>
      </c>
      <c r="O64" s="19">
        <v>290</v>
      </c>
    </row>
    <row r="65" spans="1:15" x14ac:dyDescent="0.3">
      <c r="A65">
        <v>10163</v>
      </c>
      <c r="B65" s="1">
        <v>37914</v>
      </c>
      <c r="C65" s="1">
        <v>37921</v>
      </c>
      <c r="D65" s="1">
        <v>37918</v>
      </c>
      <c r="E65" t="s">
        <v>1026</v>
      </c>
      <c r="F65" t="s">
        <v>18</v>
      </c>
      <c r="G65">
        <v>424</v>
      </c>
      <c r="H65">
        <f>IFERROR(VLOOKUP(Orders!A65,'Order Details'!$J$1:$M$108,2,0),0)</f>
        <v>22042.37</v>
      </c>
      <c r="I65">
        <f>IFERROR(VLOOKUP(A65,'Order Details'!$J$1:$M$108,3,0),0)</f>
        <v>225</v>
      </c>
      <c r="M65" s="18">
        <v>339</v>
      </c>
      <c r="N65" s="19">
        <v>34606.28</v>
      </c>
      <c r="O65" s="19">
        <v>391</v>
      </c>
    </row>
    <row r="66" spans="1:15" x14ac:dyDescent="0.3">
      <c r="A66">
        <v>10164</v>
      </c>
      <c r="B66" s="1">
        <v>37915</v>
      </c>
      <c r="C66" s="1">
        <v>37924</v>
      </c>
      <c r="D66" s="1">
        <v>37917</v>
      </c>
      <c r="E66" t="s">
        <v>1037</v>
      </c>
      <c r="F66" t="s">
        <v>1038</v>
      </c>
      <c r="G66">
        <v>452</v>
      </c>
      <c r="H66">
        <f>IFERROR(VLOOKUP(Orders!A66,'Order Details'!$J$1:$M$108,2,0),0)</f>
        <v>27121.899999999998</v>
      </c>
      <c r="I66">
        <f>IFERROR(VLOOKUP(A66,'Order Details'!$J$1:$M$108,3,0),0)</f>
        <v>288</v>
      </c>
      <c r="M66" s="18">
        <v>344</v>
      </c>
      <c r="N66" s="19">
        <v>31428.210000000006</v>
      </c>
      <c r="O66" s="19">
        <v>377</v>
      </c>
    </row>
    <row r="67" spans="1:15" x14ac:dyDescent="0.3">
      <c r="A67">
        <v>10165</v>
      </c>
      <c r="B67" s="1">
        <v>37916</v>
      </c>
      <c r="C67" s="1">
        <v>37925</v>
      </c>
      <c r="D67" s="1">
        <v>37981</v>
      </c>
      <c r="E67" t="s">
        <v>1026</v>
      </c>
      <c r="F67" t="s">
        <v>1039</v>
      </c>
      <c r="G67">
        <v>148</v>
      </c>
      <c r="H67">
        <f>IFERROR(VLOOKUP(Orders!A67,'Order Details'!$J$1:$M$108,2,0),0)</f>
        <v>67392.849999999991</v>
      </c>
      <c r="I67">
        <f>IFERROR(VLOOKUP(A67,'Order Details'!$J$1:$M$108,3,0),0)</f>
        <v>670</v>
      </c>
      <c r="M67" s="18">
        <v>347</v>
      </c>
      <c r="N67" s="19">
        <v>20452.5</v>
      </c>
      <c r="O67" s="19">
        <v>231</v>
      </c>
    </row>
    <row r="68" spans="1:15" x14ac:dyDescent="0.3">
      <c r="A68">
        <v>10166</v>
      </c>
      <c r="B68" s="1">
        <v>37915</v>
      </c>
      <c r="C68" s="1">
        <v>37924</v>
      </c>
      <c r="D68" s="1">
        <v>37921</v>
      </c>
      <c r="E68" t="s">
        <v>1026</v>
      </c>
      <c r="F68" t="s">
        <v>18</v>
      </c>
      <c r="G68">
        <v>462</v>
      </c>
      <c r="H68">
        <f>IFERROR(VLOOKUP(Orders!A68,'Order Details'!$J$1:$M$108,2,0),0)</f>
        <v>9977.8499999999985</v>
      </c>
      <c r="I68">
        <f>IFERROR(VLOOKUP(A68,'Order Details'!$J$1:$M$108,3,0),0)</f>
        <v>98</v>
      </c>
      <c r="M68" s="18">
        <v>350</v>
      </c>
      <c r="N68" s="19">
        <v>50824.659999999996</v>
      </c>
      <c r="O68" s="19">
        <v>545</v>
      </c>
    </row>
    <row r="69" spans="1:15" x14ac:dyDescent="0.3">
      <c r="A69">
        <v>10167</v>
      </c>
      <c r="B69" s="1">
        <v>37917</v>
      </c>
      <c r="C69" s="1">
        <v>37924</v>
      </c>
      <c r="D69" t="s">
        <v>18</v>
      </c>
      <c r="E69" t="s">
        <v>1040</v>
      </c>
      <c r="F69" t="s">
        <v>1041</v>
      </c>
      <c r="G69">
        <v>448</v>
      </c>
      <c r="H69">
        <f>IFERROR(VLOOKUP(Orders!A69,'Order Details'!$J$1:$M$108,2,0),0)</f>
        <v>44167.090000000004</v>
      </c>
      <c r="I69">
        <f>IFERROR(VLOOKUP(A69,'Order Details'!$J$1:$M$108,3,0),0)</f>
        <v>550</v>
      </c>
      <c r="M69" s="18">
        <v>353</v>
      </c>
      <c r="N69" s="19">
        <v>30620.730000000003</v>
      </c>
      <c r="O69" s="19">
        <v>323</v>
      </c>
    </row>
    <row r="70" spans="1:15" x14ac:dyDescent="0.3">
      <c r="A70">
        <v>10168</v>
      </c>
      <c r="B70" s="1">
        <v>37922</v>
      </c>
      <c r="C70" s="1">
        <v>37928</v>
      </c>
      <c r="D70" s="1">
        <v>37926</v>
      </c>
      <c r="E70" t="s">
        <v>1026</v>
      </c>
      <c r="F70" t="s">
        <v>18</v>
      </c>
      <c r="G70">
        <v>161</v>
      </c>
      <c r="H70">
        <f>IFERROR(VLOOKUP(Orders!A70,'Order Details'!$J$1:$M$108,2,0),0)</f>
        <v>50743.65</v>
      </c>
      <c r="I70">
        <f>IFERROR(VLOOKUP(A70,'Order Details'!$J$1:$M$108,3,0),0)</f>
        <v>642</v>
      </c>
      <c r="M70" s="18">
        <v>357</v>
      </c>
      <c r="N70" s="19">
        <v>20220.04</v>
      </c>
      <c r="O70" s="19">
        <v>271</v>
      </c>
    </row>
    <row r="71" spans="1:15" x14ac:dyDescent="0.3">
      <c r="A71">
        <v>10169</v>
      </c>
      <c r="B71" s="1">
        <v>37929</v>
      </c>
      <c r="C71" s="1">
        <v>37939</v>
      </c>
      <c r="D71" s="1">
        <v>37934</v>
      </c>
      <c r="E71" t="s">
        <v>1026</v>
      </c>
      <c r="F71" t="s">
        <v>18</v>
      </c>
      <c r="G71">
        <v>276</v>
      </c>
      <c r="H71">
        <f>IFERROR(VLOOKUP(Orders!A71,'Order Details'!$J$1:$M$108,2,0),0)</f>
        <v>38547.189999999995</v>
      </c>
      <c r="I71">
        <f>IFERROR(VLOOKUP(A71,'Order Details'!$J$1:$M$108,3,0),0)</f>
        <v>444</v>
      </c>
      <c r="M71" s="18">
        <v>362</v>
      </c>
      <c r="N71" s="19">
        <v>0</v>
      </c>
      <c r="O71" s="19">
        <v>0</v>
      </c>
    </row>
    <row r="72" spans="1:15" x14ac:dyDescent="0.3">
      <c r="A72">
        <v>10170</v>
      </c>
      <c r="B72" s="1">
        <v>37929</v>
      </c>
      <c r="C72" s="1">
        <v>37937</v>
      </c>
      <c r="D72" s="1">
        <v>37932</v>
      </c>
      <c r="E72" t="s">
        <v>1026</v>
      </c>
      <c r="F72" t="s">
        <v>18</v>
      </c>
      <c r="G72">
        <v>452</v>
      </c>
      <c r="H72">
        <f>IFERROR(VLOOKUP(Orders!A72,'Order Details'!$J$1:$M$108,2,0),0)</f>
        <v>15130.97</v>
      </c>
      <c r="I72">
        <f>IFERROR(VLOOKUP(A72,'Order Details'!$J$1:$M$108,3,0),0)</f>
        <v>142</v>
      </c>
      <c r="M72" s="18">
        <v>363</v>
      </c>
      <c r="N72" s="19">
        <v>65649.599999999991</v>
      </c>
      <c r="O72" s="19">
        <v>736</v>
      </c>
    </row>
    <row r="73" spans="1:15" x14ac:dyDescent="0.3">
      <c r="A73">
        <v>10171</v>
      </c>
      <c r="B73" s="1">
        <v>37930</v>
      </c>
      <c r="C73" s="1">
        <v>37938</v>
      </c>
      <c r="D73" s="1">
        <v>37932</v>
      </c>
      <c r="E73" t="s">
        <v>1026</v>
      </c>
      <c r="F73" t="s">
        <v>18</v>
      </c>
      <c r="G73">
        <v>233</v>
      </c>
      <c r="H73">
        <f>IFERROR(VLOOKUP(Orders!A73,'Order Details'!$J$1:$M$108,2,0),0)</f>
        <v>16909.84</v>
      </c>
      <c r="I73">
        <f>IFERROR(VLOOKUP(A73,'Order Details'!$J$1:$M$108,3,0),0)</f>
        <v>145</v>
      </c>
      <c r="M73" s="18">
        <v>379</v>
      </c>
      <c r="N73" s="19">
        <v>32680.31</v>
      </c>
      <c r="O73" s="19">
        <v>341</v>
      </c>
    </row>
    <row r="74" spans="1:15" x14ac:dyDescent="0.3">
      <c r="A74">
        <v>10172</v>
      </c>
      <c r="B74" s="1">
        <v>37930</v>
      </c>
      <c r="C74" s="1">
        <v>37939</v>
      </c>
      <c r="D74" s="1">
        <v>37936</v>
      </c>
      <c r="E74" t="s">
        <v>1026</v>
      </c>
      <c r="F74" t="s">
        <v>18</v>
      </c>
      <c r="G74">
        <v>175</v>
      </c>
      <c r="H74">
        <f>IFERROR(VLOOKUP(Orders!A74,'Order Details'!$J$1:$M$108,2,0),0)</f>
        <v>24879.08</v>
      </c>
      <c r="I74">
        <f>IFERROR(VLOOKUP(A74,'Order Details'!$J$1:$M$108,3,0),0)</f>
        <v>263</v>
      </c>
      <c r="M74" s="18">
        <v>381</v>
      </c>
      <c r="N74" s="19">
        <v>2755.7599999999998</v>
      </c>
      <c r="O74" s="19">
        <v>47</v>
      </c>
    </row>
    <row r="75" spans="1:15" x14ac:dyDescent="0.3">
      <c r="A75">
        <v>10173</v>
      </c>
      <c r="B75" s="1">
        <v>37930</v>
      </c>
      <c r="C75" s="1">
        <v>37940</v>
      </c>
      <c r="D75" s="1">
        <v>37934</v>
      </c>
      <c r="E75" t="s">
        <v>1026</v>
      </c>
      <c r="F75" t="s">
        <v>1042</v>
      </c>
      <c r="G75">
        <v>278</v>
      </c>
      <c r="H75">
        <f>IFERROR(VLOOKUP(Orders!A75,'Order Details'!$J$1:$M$108,2,0),0)</f>
        <v>37723.789999999994</v>
      </c>
      <c r="I75">
        <f>IFERROR(VLOOKUP(A75,'Order Details'!$J$1:$M$108,3,0),0)</f>
        <v>480</v>
      </c>
      <c r="M75" s="18">
        <v>382</v>
      </c>
      <c r="N75" s="19">
        <v>35826.33</v>
      </c>
      <c r="O75" s="19">
        <v>442</v>
      </c>
    </row>
    <row r="76" spans="1:15" x14ac:dyDescent="0.3">
      <c r="A76">
        <v>10174</v>
      </c>
      <c r="B76" s="1">
        <v>37931</v>
      </c>
      <c r="C76" s="1">
        <v>37940</v>
      </c>
      <c r="D76" s="1">
        <v>37935</v>
      </c>
      <c r="E76" t="s">
        <v>1026</v>
      </c>
      <c r="F76" t="s">
        <v>18</v>
      </c>
      <c r="G76">
        <v>333</v>
      </c>
      <c r="H76">
        <f>IFERROR(VLOOKUP(Orders!A76,'Order Details'!$J$1:$M$108,2,0),0)</f>
        <v>23936.53</v>
      </c>
      <c r="I76">
        <f>IFERROR(VLOOKUP(A76,'Order Details'!$J$1:$M$108,3,0),0)</f>
        <v>220</v>
      </c>
      <c r="M76" s="18">
        <v>385</v>
      </c>
      <c r="N76" s="19">
        <v>71645.459999999992</v>
      </c>
      <c r="O76" s="19">
        <v>803</v>
      </c>
    </row>
    <row r="77" spans="1:15" x14ac:dyDescent="0.3">
      <c r="A77">
        <v>10175</v>
      </c>
      <c r="B77" s="1">
        <v>37931</v>
      </c>
      <c r="C77" s="1">
        <v>37939</v>
      </c>
      <c r="D77" s="1">
        <v>37934</v>
      </c>
      <c r="E77" t="s">
        <v>1026</v>
      </c>
      <c r="F77" t="s">
        <v>18</v>
      </c>
      <c r="G77">
        <v>324</v>
      </c>
      <c r="H77">
        <f>IFERROR(VLOOKUP(Orders!A77,'Order Details'!$J$1:$M$108,2,0),0)</f>
        <v>37455.769999999997</v>
      </c>
      <c r="I77">
        <f>IFERROR(VLOOKUP(A77,'Order Details'!$J$1:$M$108,3,0),0)</f>
        <v>432</v>
      </c>
      <c r="M77" s="18">
        <v>386</v>
      </c>
      <c r="N77" s="19">
        <v>38524.29</v>
      </c>
      <c r="O77" s="19">
        <v>325</v>
      </c>
    </row>
    <row r="78" spans="1:15" x14ac:dyDescent="0.3">
      <c r="A78">
        <v>10176</v>
      </c>
      <c r="B78" s="1">
        <v>37931</v>
      </c>
      <c r="C78" s="1">
        <v>37940</v>
      </c>
      <c r="D78" s="1">
        <v>37937</v>
      </c>
      <c r="E78" t="s">
        <v>1026</v>
      </c>
      <c r="F78" t="s">
        <v>18</v>
      </c>
      <c r="G78">
        <v>386</v>
      </c>
      <c r="H78">
        <f>IFERROR(VLOOKUP(Orders!A78,'Order Details'!$J$1:$M$108,2,0),0)</f>
        <v>38524.29</v>
      </c>
      <c r="I78">
        <f>IFERROR(VLOOKUP(A78,'Order Details'!$J$1:$M$108,3,0),0)</f>
        <v>325</v>
      </c>
      <c r="M78" s="18">
        <v>398</v>
      </c>
      <c r="N78" s="19">
        <v>0</v>
      </c>
      <c r="O78" s="19">
        <v>0</v>
      </c>
    </row>
    <row r="79" spans="1:15" x14ac:dyDescent="0.3">
      <c r="A79">
        <v>10177</v>
      </c>
      <c r="B79" s="1">
        <v>37932</v>
      </c>
      <c r="C79" s="1">
        <v>37942</v>
      </c>
      <c r="D79" s="1">
        <v>37937</v>
      </c>
      <c r="E79" t="s">
        <v>1026</v>
      </c>
      <c r="F79" t="s">
        <v>18</v>
      </c>
      <c r="G79">
        <v>344</v>
      </c>
      <c r="H79">
        <f>IFERROR(VLOOKUP(Orders!A79,'Order Details'!$J$1:$M$108,2,0),0)</f>
        <v>31428.210000000006</v>
      </c>
      <c r="I79">
        <f>IFERROR(VLOOKUP(A79,'Order Details'!$J$1:$M$108,3,0),0)</f>
        <v>377</v>
      </c>
      <c r="M79" s="18">
        <v>406</v>
      </c>
      <c r="N79" s="19">
        <v>0</v>
      </c>
      <c r="O79" s="19">
        <v>0</v>
      </c>
    </row>
    <row r="80" spans="1:15" x14ac:dyDescent="0.3">
      <c r="A80">
        <v>10178</v>
      </c>
      <c r="B80" s="1">
        <v>37933</v>
      </c>
      <c r="C80" s="1">
        <v>37941</v>
      </c>
      <c r="D80" s="1">
        <v>37935</v>
      </c>
      <c r="E80" t="s">
        <v>1026</v>
      </c>
      <c r="F80" t="s">
        <v>1043</v>
      </c>
      <c r="G80">
        <v>242</v>
      </c>
      <c r="H80">
        <f>IFERROR(VLOOKUP(Orders!A80,'Order Details'!$J$1:$M$108,2,0),0)</f>
        <v>33818.340000000004</v>
      </c>
      <c r="I80">
        <f>IFERROR(VLOOKUP(A80,'Order Details'!$J$1:$M$108,3,0),0)</f>
        <v>413</v>
      </c>
      <c r="M80" s="18">
        <v>412</v>
      </c>
      <c r="N80" s="19">
        <v>0</v>
      </c>
      <c r="O80" s="19">
        <v>0</v>
      </c>
    </row>
    <row r="81" spans="1:15" x14ac:dyDescent="0.3">
      <c r="A81">
        <v>10179</v>
      </c>
      <c r="B81" s="1">
        <v>37936</v>
      </c>
      <c r="C81" s="1">
        <v>37942</v>
      </c>
      <c r="D81" s="1">
        <v>37938</v>
      </c>
      <c r="E81" t="s">
        <v>1040</v>
      </c>
      <c r="F81" t="s">
        <v>1044</v>
      </c>
      <c r="G81">
        <v>496</v>
      </c>
      <c r="H81">
        <f>IFERROR(VLOOKUP(Orders!A81,'Order Details'!$J$1:$M$108,2,0),0)</f>
        <v>22963.600000000002</v>
      </c>
      <c r="I81">
        <f>IFERROR(VLOOKUP(A81,'Order Details'!$J$1:$M$108,3,0),0)</f>
        <v>288</v>
      </c>
      <c r="M81" s="18">
        <v>415</v>
      </c>
      <c r="N81" s="19">
        <v>0</v>
      </c>
      <c r="O81" s="19">
        <v>0</v>
      </c>
    </row>
    <row r="82" spans="1:15" x14ac:dyDescent="0.3">
      <c r="A82">
        <v>10180</v>
      </c>
      <c r="B82" s="1">
        <v>37936</v>
      </c>
      <c r="C82" s="1">
        <v>37944</v>
      </c>
      <c r="D82" s="1">
        <v>37939</v>
      </c>
      <c r="E82" t="s">
        <v>1026</v>
      </c>
      <c r="F82" t="s">
        <v>18</v>
      </c>
      <c r="G82">
        <v>171</v>
      </c>
      <c r="H82">
        <f>IFERROR(VLOOKUP(Orders!A82,'Order Details'!$J$1:$M$108,2,0),0)</f>
        <v>42783.80999999999</v>
      </c>
      <c r="I82">
        <f>IFERROR(VLOOKUP(A82,'Order Details'!$J$1:$M$108,3,0),0)</f>
        <v>458</v>
      </c>
      <c r="M82" s="18">
        <v>424</v>
      </c>
      <c r="N82" s="19">
        <v>43708.350000000006</v>
      </c>
      <c r="O82" s="19">
        <v>435</v>
      </c>
    </row>
    <row r="83" spans="1:15" x14ac:dyDescent="0.3">
      <c r="A83">
        <v>10181</v>
      </c>
      <c r="B83" s="1">
        <v>37937</v>
      </c>
      <c r="C83" s="1">
        <v>37944</v>
      </c>
      <c r="D83" s="1">
        <v>37940</v>
      </c>
      <c r="E83" t="s">
        <v>1026</v>
      </c>
      <c r="F83" t="s">
        <v>18</v>
      </c>
      <c r="G83">
        <v>167</v>
      </c>
      <c r="H83">
        <f>IFERROR(VLOOKUP(Orders!A83,'Order Details'!$J$1:$M$108,2,0),0)</f>
        <v>55069.549999999988</v>
      </c>
      <c r="I83">
        <f>IFERROR(VLOOKUP(A83,'Order Details'!$J$1:$M$108,3,0),0)</f>
        <v>522</v>
      </c>
      <c r="M83" s="18">
        <v>447</v>
      </c>
      <c r="N83" s="19">
        <v>23663.65</v>
      </c>
      <c r="O83" s="19">
        <v>320</v>
      </c>
    </row>
    <row r="84" spans="1:15" x14ac:dyDescent="0.3">
      <c r="A84">
        <v>10182</v>
      </c>
      <c r="B84" s="1">
        <v>37937</v>
      </c>
      <c r="C84" s="1">
        <v>37946</v>
      </c>
      <c r="D84" s="1">
        <v>37943</v>
      </c>
      <c r="E84" t="s">
        <v>1026</v>
      </c>
      <c r="F84" t="s">
        <v>18</v>
      </c>
      <c r="G84">
        <v>124</v>
      </c>
      <c r="H84">
        <f>IFERROR(VLOOKUP(Orders!A84,'Order Details'!$J$1:$M$108,2,0),0)</f>
        <v>45084.38</v>
      </c>
      <c r="I84">
        <f>IFERROR(VLOOKUP(A84,'Order Details'!$J$1:$M$108,3,0),0)</f>
        <v>571</v>
      </c>
      <c r="M84" s="18">
        <v>448</v>
      </c>
      <c r="N84" s="19">
        <v>44167.090000000004</v>
      </c>
      <c r="O84" s="19">
        <v>550</v>
      </c>
    </row>
    <row r="85" spans="1:15" x14ac:dyDescent="0.3">
      <c r="A85">
        <v>10183</v>
      </c>
      <c r="B85" s="1">
        <v>37938</v>
      </c>
      <c r="C85" s="1">
        <v>37947</v>
      </c>
      <c r="D85" s="1">
        <v>37940</v>
      </c>
      <c r="E85" t="s">
        <v>1026</v>
      </c>
      <c r="F85" t="s">
        <v>1045</v>
      </c>
      <c r="G85">
        <v>339</v>
      </c>
      <c r="H85">
        <f>IFERROR(VLOOKUP(Orders!A85,'Order Details'!$J$1:$M$108,2,0),0)</f>
        <v>34606.28</v>
      </c>
      <c r="I85">
        <f>IFERROR(VLOOKUP(A85,'Order Details'!$J$1:$M$108,3,0),0)</f>
        <v>391</v>
      </c>
      <c r="M85" s="18">
        <v>450</v>
      </c>
      <c r="N85" s="19">
        <v>0</v>
      </c>
      <c r="O85" s="19">
        <v>0</v>
      </c>
    </row>
    <row r="86" spans="1:15" x14ac:dyDescent="0.3">
      <c r="A86">
        <v>10184</v>
      </c>
      <c r="B86" s="1">
        <v>37939</v>
      </c>
      <c r="C86" s="1">
        <v>37947</v>
      </c>
      <c r="D86" s="1">
        <v>37945</v>
      </c>
      <c r="E86" t="s">
        <v>1026</v>
      </c>
      <c r="F86" t="s">
        <v>18</v>
      </c>
      <c r="G86">
        <v>484</v>
      </c>
      <c r="H86">
        <f>IFERROR(VLOOKUP(Orders!A86,'Order Details'!$J$1:$M$108,2,0),0)</f>
        <v>47513.19</v>
      </c>
      <c r="I86">
        <f>IFERROR(VLOOKUP(A86,'Order Details'!$J$1:$M$108,3,0),0)</f>
        <v>519</v>
      </c>
      <c r="M86" s="18">
        <v>452</v>
      </c>
      <c r="N86" s="19">
        <v>42252.869999999995</v>
      </c>
      <c r="O86" s="19">
        <v>430</v>
      </c>
    </row>
    <row r="87" spans="1:15" x14ac:dyDescent="0.3">
      <c r="A87">
        <v>10185</v>
      </c>
      <c r="B87" s="1">
        <v>37939</v>
      </c>
      <c r="C87" s="1">
        <v>37946</v>
      </c>
      <c r="D87" s="1">
        <v>37945</v>
      </c>
      <c r="E87" t="s">
        <v>1026</v>
      </c>
      <c r="F87" t="s">
        <v>18</v>
      </c>
      <c r="G87">
        <v>320</v>
      </c>
      <c r="H87">
        <f>IFERROR(VLOOKUP(Orders!A87,'Order Details'!$J$1:$M$108,2,0),0)</f>
        <v>52548.49</v>
      </c>
      <c r="I87">
        <f>IFERROR(VLOOKUP(A87,'Order Details'!$J$1:$M$108,3,0),0)</f>
        <v>520</v>
      </c>
      <c r="M87" s="18">
        <v>455</v>
      </c>
      <c r="N87" s="19">
        <v>38139.18</v>
      </c>
      <c r="O87" s="19">
        <v>316</v>
      </c>
    </row>
    <row r="88" spans="1:15" x14ac:dyDescent="0.3">
      <c r="A88">
        <v>10186</v>
      </c>
      <c r="B88" s="1">
        <v>37939</v>
      </c>
      <c r="C88" s="1">
        <v>37945</v>
      </c>
      <c r="D88" s="1">
        <v>37943</v>
      </c>
      <c r="E88" t="s">
        <v>1026</v>
      </c>
      <c r="F88" t="s">
        <v>1046</v>
      </c>
      <c r="G88">
        <v>489</v>
      </c>
      <c r="H88">
        <f>IFERROR(VLOOKUP(Orders!A88,'Order Details'!$J$1:$M$108,2,0),0)</f>
        <v>22275.73</v>
      </c>
      <c r="I88">
        <f>IFERROR(VLOOKUP(A88,'Order Details'!$J$1:$M$108,3,0),0)</f>
        <v>267</v>
      </c>
      <c r="M88" s="18">
        <v>456</v>
      </c>
      <c r="N88" s="19">
        <v>0</v>
      </c>
      <c r="O88" s="19">
        <v>0</v>
      </c>
    </row>
    <row r="89" spans="1:15" x14ac:dyDescent="0.3">
      <c r="A89">
        <v>10187</v>
      </c>
      <c r="B89" s="1">
        <v>37940</v>
      </c>
      <c r="C89" s="1">
        <v>37949</v>
      </c>
      <c r="D89" s="1">
        <v>37941</v>
      </c>
      <c r="E89" t="s">
        <v>1026</v>
      </c>
      <c r="F89" t="s">
        <v>18</v>
      </c>
      <c r="G89">
        <v>211</v>
      </c>
      <c r="H89">
        <f>IFERROR(VLOOKUP(Orders!A89,'Order Details'!$J$1:$M$108,2,0),0)</f>
        <v>28287.73</v>
      </c>
      <c r="I89">
        <f>IFERROR(VLOOKUP(A89,'Order Details'!$J$1:$M$108,3,0),0)</f>
        <v>395</v>
      </c>
      <c r="M89" s="18">
        <v>458</v>
      </c>
      <c r="N89" s="19">
        <v>57131.92</v>
      </c>
      <c r="O89" s="19">
        <v>617</v>
      </c>
    </row>
    <row r="90" spans="1:15" x14ac:dyDescent="0.3">
      <c r="A90">
        <v>10188</v>
      </c>
      <c r="B90" s="1">
        <v>37943</v>
      </c>
      <c r="C90" s="1">
        <v>37951</v>
      </c>
      <c r="D90" s="1">
        <v>37949</v>
      </c>
      <c r="E90" t="s">
        <v>1026</v>
      </c>
      <c r="F90" t="s">
        <v>18</v>
      </c>
      <c r="G90">
        <v>167</v>
      </c>
      <c r="H90">
        <f>IFERROR(VLOOKUP(Orders!A90,'Order Details'!$J$1:$M$108,2,0),0)</f>
        <v>29954.91</v>
      </c>
      <c r="I90">
        <f>IFERROR(VLOOKUP(A90,'Order Details'!$J$1:$M$108,3,0),0)</f>
        <v>301</v>
      </c>
      <c r="M90" s="18">
        <v>462</v>
      </c>
      <c r="N90" s="19">
        <v>9977.8499999999985</v>
      </c>
      <c r="O90" s="19">
        <v>98</v>
      </c>
    </row>
    <row r="91" spans="1:15" x14ac:dyDescent="0.3">
      <c r="A91">
        <v>10189</v>
      </c>
      <c r="B91" s="1">
        <v>37943</v>
      </c>
      <c r="C91" s="1">
        <v>37950</v>
      </c>
      <c r="D91" s="1">
        <v>37949</v>
      </c>
      <c r="E91" t="s">
        <v>1026</v>
      </c>
      <c r="F91" t="s">
        <v>1036</v>
      </c>
      <c r="G91">
        <v>205</v>
      </c>
      <c r="H91">
        <f>IFERROR(VLOOKUP(Orders!A91,'Order Details'!$J$1:$M$108,2,0),0)</f>
        <v>3879.96</v>
      </c>
      <c r="I91">
        <f>IFERROR(VLOOKUP(A91,'Order Details'!$J$1:$M$108,3,0),0)</f>
        <v>28</v>
      </c>
      <c r="M91" s="18">
        <v>471</v>
      </c>
      <c r="N91" s="19">
        <v>35505.629999999997</v>
      </c>
      <c r="O91" s="19">
        <v>447</v>
      </c>
    </row>
    <row r="92" spans="1:15" x14ac:dyDescent="0.3">
      <c r="A92">
        <v>10190</v>
      </c>
      <c r="B92" s="1">
        <v>37944</v>
      </c>
      <c r="C92" s="1">
        <v>37954</v>
      </c>
      <c r="D92" s="1">
        <v>37945</v>
      </c>
      <c r="E92" t="s">
        <v>1026</v>
      </c>
      <c r="F92" t="s">
        <v>18</v>
      </c>
      <c r="G92">
        <v>141</v>
      </c>
      <c r="H92">
        <f>IFERROR(VLOOKUP(Orders!A92,'Order Details'!$J$1:$M$108,2,0),0)</f>
        <v>10721.86</v>
      </c>
      <c r="I92">
        <f>IFERROR(VLOOKUP(A92,'Order Details'!$J$1:$M$108,3,0),0)</f>
        <v>170</v>
      </c>
      <c r="M92" s="18">
        <v>473</v>
      </c>
      <c r="N92" s="19">
        <v>17746.260000000002</v>
      </c>
      <c r="O92" s="19">
        <v>216</v>
      </c>
    </row>
    <row r="93" spans="1:15" x14ac:dyDescent="0.3">
      <c r="A93">
        <v>10191</v>
      </c>
      <c r="B93" s="1">
        <v>37945</v>
      </c>
      <c r="C93" s="1">
        <v>37955</v>
      </c>
      <c r="D93" s="1">
        <v>37949</v>
      </c>
      <c r="E93" t="s">
        <v>1026</v>
      </c>
      <c r="F93" t="s">
        <v>1047</v>
      </c>
      <c r="G93">
        <v>259</v>
      </c>
      <c r="H93">
        <f>IFERROR(VLOOKUP(Orders!A93,'Order Details'!$J$1:$M$108,2,0),0)</f>
        <v>27988.47</v>
      </c>
      <c r="I93">
        <f>IFERROR(VLOOKUP(A93,'Order Details'!$J$1:$M$108,3,0),0)</f>
        <v>317</v>
      </c>
      <c r="M93" s="18">
        <v>475</v>
      </c>
      <c r="N93" s="19">
        <v>7678.25</v>
      </c>
      <c r="O93" s="19">
        <v>115</v>
      </c>
    </row>
    <row r="94" spans="1:15" x14ac:dyDescent="0.3">
      <c r="A94">
        <v>10192</v>
      </c>
      <c r="B94" s="1">
        <v>37945</v>
      </c>
      <c r="C94" s="1">
        <v>37954</v>
      </c>
      <c r="D94" s="1">
        <v>37950</v>
      </c>
      <c r="E94" t="s">
        <v>1026</v>
      </c>
      <c r="F94" t="s">
        <v>18</v>
      </c>
      <c r="G94">
        <v>363</v>
      </c>
      <c r="H94">
        <f>IFERROR(VLOOKUP(Orders!A94,'Order Details'!$J$1:$M$108,2,0),0)</f>
        <v>55425.77</v>
      </c>
      <c r="I94">
        <f>IFERROR(VLOOKUP(A94,'Order Details'!$J$1:$M$108,3,0),0)</f>
        <v>585</v>
      </c>
      <c r="M94" s="18">
        <v>484</v>
      </c>
      <c r="N94" s="19">
        <v>47513.19</v>
      </c>
      <c r="O94" s="19">
        <v>519</v>
      </c>
    </row>
    <row r="95" spans="1:15" x14ac:dyDescent="0.3">
      <c r="A95">
        <v>10193</v>
      </c>
      <c r="B95" s="1">
        <v>37946</v>
      </c>
      <c r="C95" s="1">
        <v>37953</v>
      </c>
      <c r="D95" s="1">
        <v>37952</v>
      </c>
      <c r="E95" t="s">
        <v>1026</v>
      </c>
      <c r="F95" t="s">
        <v>18</v>
      </c>
      <c r="G95">
        <v>471</v>
      </c>
      <c r="H95">
        <f>IFERROR(VLOOKUP(Orders!A95,'Order Details'!$J$1:$M$108,2,0),0)</f>
        <v>35505.629999999997</v>
      </c>
      <c r="I95">
        <f>IFERROR(VLOOKUP(A95,'Order Details'!$J$1:$M$108,3,0),0)</f>
        <v>447</v>
      </c>
      <c r="M95" s="18">
        <v>486</v>
      </c>
      <c r="N95" s="19">
        <v>25833.14</v>
      </c>
      <c r="O95" s="19">
        <v>212</v>
      </c>
    </row>
    <row r="96" spans="1:15" x14ac:dyDescent="0.3">
      <c r="A96">
        <v>10194</v>
      </c>
      <c r="B96" s="1">
        <v>37950</v>
      </c>
      <c r="C96" s="1">
        <v>37957</v>
      </c>
      <c r="D96" s="1">
        <v>37951</v>
      </c>
      <c r="E96" t="s">
        <v>1026</v>
      </c>
      <c r="F96" t="s">
        <v>18</v>
      </c>
      <c r="G96">
        <v>146</v>
      </c>
      <c r="H96">
        <f>IFERROR(VLOOKUP(Orders!A96,'Order Details'!$J$1:$M$108,2,0),0)</f>
        <v>39712.1</v>
      </c>
      <c r="I96">
        <f>IFERROR(VLOOKUP(A96,'Order Details'!$J$1:$M$108,3,0),0)</f>
        <v>396</v>
      </c>
      <c r="M96" s="18">
        <v>487</v>
      </c>
      <c r="N96" s="19">
        <v>29997.090000000004</v>
      </c>
      <c r="O96" s="19">
        <v>367</v>
      </c>
    </row>
    <row r="97" spans="1:15" x14ac:dyDescent="0.3">
      <c r="A97">
        <v>10195</v>
      </c>
      <c r="B97" s="1">
        <v>37950</v>
      </c>
      <c r="C97" s="1">
        <v>37956</v>
      </c>
      <c r="D97" s="1">
        <v>37953</v>
      </c>
      <c r="E97" t="s">
        <v>1026</v>
      </c>
      <c r="F97" t="s">
        <v>18</v>
      </c>
      <c r="G97">
        <v>319</v>
      </c>
      <c r="H97">
        <f>IFERROR(VLOOKUP(Orders!A97,'Order Details'!$J$1:$M$108,2,0),0)</f>
        <v>36092.400000000009</v>
      </c>
      <c r="I97">
        <f>IFERROR(VLOOKUP(A97,'Order Details'!$J$1:$M$108,3,0),0)</f>
        <v>385</v>
      </c>
      <c r="M97" s="18">
        <v>489</v>
      </c>
      <c r="N97" s="19">
        <v>22275.73</v>
      </c>
      <c r="O97" s="19">
        <v>267</v>
      </c>
    </row>
    <row r="98" spans="1:15" x14ac:dyDescent="0.3">
      <c r="A98">
        <v>10196</v>
      </c>
      <c r="B98" s="1">
        <v>37951</v>
      </c>
      <c r="C98" s="1">
        <v>37958</v>
      </c>
      <c r="D98" s="1">
        <v>37956</v>
      </c>
      <c r="E98" t="s">
        <v>1026</v>
      </c>
      <c r="F98" t="s">
        <v>18</v>
      </c>
      <c r="G98">
        <v>455</v>
      </c>
      <c r="H98">
        <f>IFERROR(VLOOKUP(Orders!A98,'Order Details'!$J$1:$M$108,2,0),0)</f>
        <v>38139.18</v>
      </c>
      <c r="I98">
        <f>IFERROR(VLOOKUP(A98,'Order Details'!$J$1:$M$108,3,0),0)</f>
        <v>316</v>
      </c>
      <c r="M98" s="18">
        <v>495</v>
      </c>
      <c r="N98" s="19">
        <v>0</v>
      </c>
      <c r="O98" s="19">
        <v>0</v>
      </c>
    </row>
    <row r="99" spans="1:15" x14ac:dyDescent="0.3">
      <c r="A99">
        <v>10197</v>
      </c>
      <c r="B99" s="1">
        <v>37951</v>
      </c>
      <c r="C99" s="1">
        <v>37957</v>
      </c>
      <c r="D99" s="1">
        <v>37956</v>
      </c>
      <c r="E99" t="s">
        <v>1026</v>
      </c>
      <c r="F99" t="s">
        <v>1048</v>
      </c>
      <c r="G99">
        <v>216</v>
      </c>
      <c r="H99">
        <f>IFERROR(VLOOKUP(Orders!A99,'Order Details'!$J$1:$M$108,2,0),0)</f>
        <v>40473.859999999993</v>
      </c>
      <c r="I99">
        <f>IFERROR(VLOOKUP(A99,'Order Details'!$J$1:$M$108,3,0),0)</f>
        <v>503</v>
      </c>
      <c r="M99" s="18">
        <v>496</v>
      </c>
      <c r="N99" s="19">
        <v>55041.040000000008</v>
      </c>
      <c r="O99" s="19">
        <v>708</v>
      </c>
    </row>
    <row r="100" spans="1:15" x14ac:dyDescent="0.3">
      <c r="A100">
        <v>10198</v>
      </c>
      <c r="B100" s="1">
        <v>37952</v>
      </c>
      <c r="C100" s="1">
        <v>37961</v>
      </c>
      <c r="D100" s="1">
        <v>37958</v>
      </c>
      <c r="E100" t="s">
        <v>1026</v>
      </c>
      <c r="F100" t="s">
        <v>18</v>
      </c>
      <c r="G100">
        <v>385</v>
      </c>
      <c r="H100">
        <f>IFERROR(VLOOKUP(Orders!A100,'Order Details'!$J$1:$M$108,2,0),0)</f>
        <v>20644.240000000002</v>
      </c>
      <c r="I100">
        <f>IFERROR(VLOOKUP(A100,'Order Details'!$J$1:$M$108,3,0),0)</f>
        <v>242</v>
      </c>
      <c r="M100" s="18" t="s">
        <v>1307</v>
      </c>
      <c r="N100" s="19">
        <v>3136746.71</v>
      </c>
      <c r="O100" s="19">
        <v>34603</v>
      </c>
    </row>
    <row r="101" spans="1:15" x14ac:dyDescent="0.3">
      <c r="A101">
        <v>10199</v>
      </c>
      <c r="B101" s="1">
        <v>37956</v>
      </c>
      <c r="C101" s="1">
        <v>37965</v>
      </c>
      <c r="D101" s="1">
        <v>37961</v>
      </c>
      <c r="E101" t="s">
        <v>1026</v>
      </c>
      <c r="F101" t="s">
        <v>18</v>
      </c>
      <c r="G101">
        <v>475</v>
      </c>
      <c r="H101">
        <f>IFERROR(VLOOKUP(Orders!A101,'Order Details'!$J$1:$M$108,2,0),0)</f>
        <v>7678.25</v>
      </c>
      <c r="I101">
        <f>IFERROR(VLOOKUP(A101,'Order Details'!$J$1:$M$108,3,0),0)</f>
        <v>115</v>
      </c>
    </row>
    <row r="102" spans="1:15" x14ac:dyDescent="0.3">
      <c r="A102">
        <v>10200</v>
      </c>
      <c r="B102" s="1">
        <v>37956</v>
      </c>
      <c r="C102" s="1">
        <v>37964</v>
      </c>
      <c r="D102" s="1">
        <v>37961</v>
      </c>
      <c r="E102" t="s">
        <v>1026</v>
      </c>
      <c r="F102" t="s">
        <v>18</v>
      </c>
      <c r="G102">
        <v>211</v>
      </c>
      <c r="H102">
        <f>IFERROR(VLOOKUP(Orders!A102,'Order Details'!$J$1:$M$108,2,0),0)</f>
        <v>17193.059999999998</v>
      </c>
      <c r="I102">
        <f>IFERROR(VLOOKUP(A102,'Order Details'!$J$1:$M$108,3,0),0)</f>
        <v>201</v>
      </c>
    </row>
    <row r="103" spans="1:15" x14ac:dyDescent="0.3">
      <c r="A103">
        <v>10201</v>
      </c>
      <c r="B103" s="1">
        <v>37956</v>
      </c>
      <c r="C103" s="1">
        <v>37966</v>
      </c>
      <c r="D103" s="1">
        <v>37957</v>
      </c>
      <c r="E103" t="s">
        <v>1026</v>
      </c>
      <c r="F103" t="s">
        <v>18</v>
      </c>
      <c r="G103">
        <v>129</v>
      </c>
      <c r="H103">
        <f>IFERROR(VLOOKUP(Orders!A103,'Order Details'!$J$1:$M$108,2,0),0)</f>
        <v>23923.93</v>
      </c>
      <c r="I103">
        <f>IFERROR(VLOOKUP(A103,'Order Details'!$J$1:$M$108,3,0),0)</f>
        <v>214</v>
      </c>
    </row>
    <row r="104" spans="1:15" x14ac:dyDescent="0.3">
      <c r="A104">
        <v>10202</v>
      </c>
      <c r="B104" s="1">
        <v>37957</v>
      </c>
      <c r="C104" s="1">
        <v>37964</v>
      </c>
      <c r="D104" s="1">
        <v>37961</v>
      </c>
      <c r="E104" t="s">
        <v>1026</v>
      </c>
      <c r="F104" t="s">
        <v>18</v>
      </c>
      <c r="G104">
        <v>357</v>
      </c>
      <c r="H104">
        <f>IFERROR(VLOOKUP(Orders!A104,'Order Details'!$J$1:$M$108,2,0),0)</f>
        <v>20220.04</v>
      </c>
      <c r="I104">
        <f>IFERROR(VLOOKUP(A104,'Order Details'!$J$1:$M$108,3,0),0)</f>
        <v>271</v>
      </c>
    </row>
    <row r="105" spans="1:15" x14ac:dyDescent="0.3">
      <c r="A105">
        <v>10203</v>
      </c>
      <c r="B105" s="1">
        <v>37957</v>
      </c>
      <c r="C105" s="1">
        <v>37966</v>
      </c>
      <c r="D105" s="1">
        <v>37962</v>
      </c>
      <c r="E105" t="s">
        <v>1026</v>
      </c>
      <c r="F105" t="s">
        <v>18</v>
      </c>
      <c r="G105">
        <v>141</v>
      </c>
      <c r="H105">
        <f>IFERROR(VLOOKUP(Orders!A105,'Order Details'!$J$1:$M$108,2,0),0)</f>
        <v>40062.53</v>
      </c>
      <c r="I105">
        <f>IFERROR(VLOOKUP(A105,'Order Details'!$J$1:$M$108,3,0),0)</f>
        <v>391</v>
      </c>
    </row>
    <row r="106" spans="1:15" x14ac:dyDescent="0.3">
      <c r="A106">
        <v>10204</v>
      </c>
      <c r="B106" s="1">
        <v>37957</v>
      </c>
      <c r="C106" s="1">
        <v>37965</v>
      </c>
      <c r="D106" s="1">
        <v>37959</v>
      </c>
      <c r="E106" t="s">
        <v>1026</v>
      </c>
      <c r="F106" t="s">
        <v>18</v>
      </c>
      <c r="G106">
        <v>151</v>
      </c>
      <c r="H106">
        <f>IFERROR(VLOOKUP(Orders!A106,'Order Details'!$J$1:$M$108,2,0),0)</f>
        <v>58793.530000000013</v>
      </c>
      <c r="I106">
        <f>IFERROR(VLOOKUP(A106,'Order Details'!$J$1:$M$108,3,0),0)</f>
        <v>619</v>
      </c>
    </row>
    <row r="107" spans="1:15" x14ac:dyDescent="0.3">
      <c r="A107">
        <v>10205</v>
      </c>
      <c r="B107" s="1">
        <v>37958</v>
      </c>
      <c r="C107" s="1">
        <v>37964</v>
      </c>
      <c r="D107" s="1">
        <v>37962</v>
      </c>
      <c r="E107" t="s">
        <v>1026</v>
      </c>
      <c r="F107" t="s">
        <v>1049</v>
      </c>
      <c r="G107">
        <v>141</v>
      </c>
      <c r="H107">
        <f>IFERROR(VLOOKUP(Orders!A107,'Order Details'!$J$1:$M$108,2,0),0)</f>
        <v>13059.16</v>
      </c>
      <c r="I107">
        <f>IFERROR(VLOOKUP(A107,'Order Details'!$J$1:$M$108,3,0),0)</f>
        <v>180</v>
      </c>
    </row>
    <row r="108" spans="1:15" x14ac:dyDescent="0.3">
      <c r="A108">
        <v>10206</v>
      </c>
      <c r="B108" s="1">
        <v>37960</v>
      </c>
      <c r="C108" s="1">
        <v>37968</v>
      </c>
      <c r="D108" s="1">
        <v>37963</v>
      </c>
      <c r="E108" t="s">
        <v>1026</v>
      </c>
      <c r="F108" t="s">
        <v>1050</v>
      </c>
      <c r="G108">
        <v>202</v>
      </c>
      <c r="H108">
        <f>IFERROR(VLOOKUP(Orders!A108,'Order Details'!$J$1:$M$108,2,0),0)</f>
        <v>0</v>
      </c>
      <c r="I108">
        <f>IFERROR(VLOOKUP(A108,'Order Details'!$J$1:$M$108,3,0),0)</f>
        <v>0</v>
      </c>
    </row>
    <row r="109" spans="1:15" x14ac:dyDescent="0.3">
      <c r="A109">
        <v>10207</v>
      </c>
      <c r="B109" s="1">
        <v>37964</v>
      </c>
      <c r="C109" s="1">
        <v>37972</v>
      </c>
      <c r="D109" s="1">
        <v>37966</v>
      </c>
      <c r="E109" t="s">
        <v>1026</v>
      </c>
      <c r="F109" t="s">
        <v>1027</v>
      </c>
      <c r="G109">
        <v>495</v>
      </c>
      <c r="H109">
        <f>IFERROR(VLOOKUP(Orders!A109,'Order Details'!$J$1:$M$108,2,0),0)</f>
        <v>0</v>
      </c>
      <c r="I109">
        <f>IFERROR(VLOOKUP(A109,'Order Details'!$J$1:$M$108,3,0),0)</f>
        <v>0</v>
      </c>
    </row>
    <row r="110" spans="1:15" x14ac:dyDescent="0.3">
      <c r="A110">
        <v>10208</v>
      </c>
      <c r="B110" s="1">
        <v>37988</v>
      </c>
      <c r="C110" s="1">
        <v>37997</v>
      </c>
      <c r="D110" s="1">
        <v>37990</v>
      </c>
      <c r="E110" t="s">
        <v>1026</v>
      </c>
      <c r="F110" t="s">
        <v>18</v>
      </c>
      <c r="G110">
        <v>146</v>
      </c>
      <c r="H110">
        <f>IFERROR(VLOOKUP(Orders!A110,'Order Details'!$J$1:$M$108,2,0),0)</f>
        <v>0</v>
      </c>
      <c r="I110">
        <f>IFERROR(VLOOKUP(A110,'Order Details'!$J$1:$M$108,3,0),0)</f>
        <v>0</v>
      </c>
    </row>
    <row r="111" spans="1:15" x14ac:dyDescent="0.3">
      <c r="A111">
        <v>10209</v>
      </c>
      <c r="B111" s="1">
        <v>37995</v>
      </c>
      <c r="C111" s="1">
        <v>38001</v>
      </c>
      <c r="D111" s="1">
        <v>37998</v>
      </c>
      <c r="E111" t="s">
        <v>1026</v>
      </c>
      <c r="F111" t="s">
        <v>18</v>
      </c>
      <c r="G111">
        <v>347</v>
      </c>
      <c r="H111">
        <f>IFERROR(VLOOKUP(Orders!A111,'Order Details'!$J$1:$M$108,2,0),0)</f>
        <v>0</v>
      </c>
      <c r="I111">
        <f>IFERROR(VLOOKUP(A111,'Order Details'!$J$1:$M$108,3,0),0)</f>
        <v>0</v>
      </c>
    </row>
    <row r="112" spans="1:15" x14ac:dyDescent="0.3">
      <c r="A112">
        <v>10210</v>
      </c>
      <c r="B112" s="1">
        <v>37998</v>
      </c>
      <c r="C112" s="1">
        <v>38008</v>
      </c>
      <c r="D112" s="1">
        <v>38006</v>
      </c>
      <c r="E112" t="s">
        <v>1026</v>
      </c>
      <c r="F112" t="s">
        <v>18</v>
      </c>
      <c r="G112">
        <v>177</v>
      </c>
      <c r="H112">
        <f>IFERROR(VLOOKUP(Orders!A112,'Order Details'!$J$1:$M$108,2,0),0)</f>
        <v>0</v>
      </c>
      <c r="I112">
        <f>IFERROR(VLOOKUP(A112,'Order Details'!$J$1:$M$108,3,0),0)</f>
        <v>0</v>
      </c>
    </row>
    <row r="113" spans="1:9" x14ac:dyDescent="0.3">
      <c r="A113">
        <v>10211</v>
      </c>
      <c r="B113" s="1">
        <v>38001</v>
      </c>
      <c r="C113" s="1">
        <v>38011</v>
      </c>
      <c r="D113" s="1">
        <v>38004</v>
      </c>
      <c r="E113" t="s">
        <v>1026</v>
      </c>
      <c r="F113" t="s">
        <v>18</v>
      </c>
      <c r="G113">
        <v>406</v>
      </c>
      <c r="H113">
        <f>IFERROR(VLOOKUP(Orders!A113,'Order Details'!$J$1:$M$108,2,0),0)</f>
        <v>0</v>
      </c>
      <c r="I113">
        <f>IFERROR(VLOOKUP(A113,'Order Details'!$J$1:$M$108,3,0),0)</f>
        <v>0</v>
      </c>
    </row>
    <row r="114" spans="1:9" x14ac:dyDescent="0.3">
      <c r="A114">
        <v>10212</v>
      </c>
      <c r="B114" s="1">
        <v>38002</v>
      </c>
      <c r="C114" s="1">
        <v>38010</v>
      </c>
      <c r="D114" s="1">
        <v>38004</v>
      </c>
      <c r="E114" t="s">
        <v>1026</v>
      </c>
      <c r="F114" t="s">
        <v>18</v>
      </c>
      <c r="G114">
        <v>141</v>
      </c>
      <c r="H114">
        <f>IFERROR(VLOOKUP(Orders!A114,'Order Details'!$J$1:$M$108,2,0),0)</f>
        <v>0</v>
      </c>
      <c r="I114">
        <f>IFERROR(VLOOKUP(A114,'Order Details'!$J$1:$M$108,3,0),0)</f>
        <v>0</v>
      </c>
    </row>
    <row r="115" spans="1:9" x14ac:dyDescent="0.3">
      <c r="A115">
        <v>10213</v>
      </c>
      <c r="B115" s="1">
        <v>38008</v>
      </c>
      <c r="C115" s="1">
        <v>38014</v>
      </c>
      <c r="D115" s="1">
        <v>38013</v>
      </c>
      <c r="E115" t="s">
        <v>1026</v>
      </c>
      <c r="F115" t="s">
        <v>1028</v>
      </c>
      <c r="G115">
        <v>489</v>
      </c>
      <c r="H115">
        <f>IFERROR(VLOOKUP(Orders!A115,'Order Details'!$J$1:$M$108,2,0),0)</f>
        <v>0</v>
      </c>
      <c r="I115">
        <f>IFERROR(VLOOKUP(A115,'Order Details'!$J$1:$M$108,3,0),0)</f>
        <v>0</v>
      </c>
    </row>
    <row r="116" spans="1:9" x14ac:dyDescent="0.3">
      <c r="A116">
        <v>10214</v>
      </c>
      <c r="B116" s="1">
        <v>38012</v>
      </c>
      <c r="C116" s="1">
        <v>38021</v>
      </c>
      <c r="D116" s="1">
        <v>38015</v>
      </c>
      <c r="E116" t="s">
        <v>1026</v>
      </c>
      <c r="F116" t="s">
        <v>18</v>
      </c>
      <c r="G116">
        <v>458</v>
      </c>
      <c r="H116">
        <f>IFERROR(VLOOKUP(Orders!A116,'Order Details'!$J$1:$M$108,2,0),0)</f>
        <v>0</v>
      </c>
      <c r="I116">
        <f>IFERROR(VLOOKUP(A116,'Order Details'!$J$1:$M$108,3,0),0)</f>
        <v>0</v>
      </c>
    </row>
    <row r="117" spans="1:9" x14ac:dyDescent="0.3">
      <c r="A117">
        <v>10215</v>
      </c>
      <c r="B117" s="1">
        <v>38015</v>
      </c>
      <c r="C117" s="1">
        <v>38025</v>
      </c>
      <c r="D117" s="1">
        <v>38018</v>
      </c>
      <c r="E117" t="s">
        <v>1026</v>
      </c>
      <c r="F117" t="s">
        <v>1029</v>
      </c>
      <c r="G117">
        <v>475</v>
      </c>
      <c r="H117">
        <f>IFERROR(VLOOKUP(Orders!A117,'Order Details'!$J$1:$M$108,2,0),0)</f>
        <v>0</v>
      </c>
      <c r="I117">
        <f>IFERROR(VLOOKUP(A117,'Order Details'!$J$1:$M$108,3,0),0)</f>
        <v>0</v>
      </c>
    </row>
    <row r="118" spans="1:9" x14ac:dyDescent="0.3">
      <c r="A118">
        <v>10216</v>
      </c>
      <c r="B118" s="1">
        <v>38019</v>
      </c>
      <c r="C118" s="1">
        <v>38027</v>
      </c>
      <c r="D118" s="1">
        <v>38021</v>
      </c>
      <c r="E118" t="s">
        <v>1026</v>
      </c>
      <c r="F118" t="s">
        <v>18</v>
      </c>
      <c r="G118">
        <v>256</v>
      </c>
      <c r="H118">
        <f>IFERROR(VLOOKUP(Orders!A118,'Order Details'!$J$1:$M$108,2,0),0)</f>
        <v>0</v>
      </c>
      <c r="I118">
        <f>IFERROR(VLOOKUP(A118,'Order Details'!$J$1:$M$108,3,0),0)</f>
        <v>0</v>
      </c>
    </row>
    <row r="119" spans="1:9" x14ac:dyDescent="0.3">
      <c r="A119">
        <v>10217</v>
      </c>
      <c r="B119" s="1">
        <v>38021</v>
      </c>
      <c r="C119" s="1">
        <v>38031</v>
      </c>
      <c r="D119" s="1">
        <v>38023</v>
      </c>
      <c r="E119" t="s">
        <v>1026</v>
      </c>
      <c r="F119" t="s">
        <v>18</v>
      </c>
      <c r="G119">
        <v>166</v>
      </c>
      <c r="H119">
        <f>IFERROR(VLOOKUP(Orders!A119,'Order Details'!$J$1:$M$108,2,0),0)</f>
        <v>0</v>
      </c>
      <c r="I119">
        <f>IFERROR(VLOOKUP(A119,'Order Details'!$J$1:$M$108,3,0),0)</f>
        <v>0</v>
      </c>
    </row>
    <row r="120" spans="1:9" x14ac:dyDescent="0.3">
      <c r="A120">
        <v>10218</v>
      </c>
      <c r="B120" s="1">
        <v>38026</v>
      </c>
      <c r="C120" s="1">
        <v>38033</v>
      </c>
      <c r="D120" s="1">
        <v>38028</v>
      </c>
      <c r="E120" t="s">
        <v>1026</v>
      </c>
      <c r="F120" t="s">
        <v>1030</v>
      </c>
      <c r="G120">
        <v>473</v>
      </c>
      <c r="H120">
        <f>IFERROR(VLOOKUP(Orders!A120,'Order Details'!$J$1:$M$108,2,0),0)</f>
        <v>0</v>
      </c>
      <c r="I120">
        <f>IFERROR(VLOOKUP(A120,'Order Details'!$J$1:$M$108,3,0),0)</f>
        <v>0</v>
      </c>
    </row>
    <row r="121" spans="1:9" x14ac:dyDescent="0.3">
      <c r="A121">
        <v>10219</v>
      </c>
      <c r="B121" s="1">
        <v>38027</v>
      </c>
      <c r="C121" s="1">
        <v>38034</v>
      </c>
      <c r="D121" s="1">
        <v>38029</v>
      </c>
      <c r="E121" t="s">
        <v>1026</v>
      </c>
      <c r="F121" t="s">
        <v>18</v>
      </c>
      <c r="G121">
        <v>487</v>
      </c>
      <c r="H121">
        <f>IFERROR(VLOOKUP(Orders!A121,'Order Details'!$J$1:$M$108,2,0),0)</f>
        <v>0</v>
      </c>
      <c r="I121">
        <f>IFERROR(VLOOKUP(A121,'Order Details'!$J$1:$M$108,3,0),0)</f>
        <v>0</v>
      </c>
    </row>
    <row r="122" spans="1:9" x14ac:dyDescent="0.3">
      <c r="A122">
        <v>10220</v>
      </c>
      <c r="B122" s="1">
        <v>38029</v>
      </c>
      <c r="C122" s="1">
        <v>38036</v>
      </c>
      <c r="D122" s="1">
        <v>38033</v>
      </c>
      <c r="E122" t="s">
        <v>1026</v>
      </c>
      <c r="F122" t="s">
        <v>18</v>
      </c>
      <c r="G122">
        <v>189</v>
      </c>
      <c r="H122">
        <f>IFERROR(VLOOKUP(Orders!A122,'Order Details'!$J$1:$M$108,2,0),0)</f>
        <v>0</v>
      </c>
      <c r="I122">
        <f>IFERROR(VLOOKUP(A122,'Order Details'!$J$1:$M$108,3,0),0)</f>
        <v>0</v>
      </c>
    </row>
    <row r="123" spans="1:9" x14ac:dyDescent="0.3">
      <c r="A123">
        <v>10221</v>
      </c>
      <c r="B123" s="1">
        <v>38035</v>
      </c>
      <c r="C123" s="1">
        <v>38043</v>
      </c>
      <c r="D123" s="1">
        <v>38036</v>
      </c>
      <c r="E123" t="s">
        <v>1026</v>
      </c>
      <c r="F123" t="s">
        <v>18</v>
      </c>
      <c r="G123">
        <v>314</v>
      </c>
      <c r="H123">
        <f>IFERROR(VLOOKUP(Orders!A123,'Order Details'!$J$1:$M$108,2,0),0)</f>
        <v>0</v>
      </c>
      <c r="I123">
        <f>IFERROR(VLOOKUP(A123,'Order Details'!$J$1:$M$108,3,0),0)</f>
        <v>0</v>
      </c>
    </row>
    <row r="124" spans="1:9" x14ac:dyDescent="0.3">
      <c r="A124">
        <v>10222</v>
      </c>
      <c r="B124" s="1">
        <v>38036</v>
      </c>
      <c r="C124" s="1">
        <v>38044</v>
      </c>
      <c r="D124" s="1">
        <v>38037</v>
      </c>
      <c r="E124" t="s">
        <v>1026</v>
      </c>
      <c r="F124" t="s">
        <v>18</v>
      </c>
      <c r="G124">
        <v>239</v>
      </c>
      <c r="H124">
        <f>IFERROR(VLOOKUP(Orders!A124,'Order Details'!$J$1:$M$108,2,0),0)</f>
        <v>0</v>
      </c>
      <c r="I124">
        <f>IFERROR(VLOOKUP(A124,'Order Details'!$J$1:$M$108,3,0),0)</f>
        <v>0</v>
      </c>
    </row>
    <row r="125" spans="1:9" x14ac:dyDescent="0.3">
      <c r="A125">
        <v>10223</v>
      </c>
      <c r="B125" s="1">
        <v>38037</v>
      </c>
      <c r="C125" s="1">
        <v>38046</v>
      </c>
      <c r="D125" s="1">
        <v>38041</v>
      </c>
      <c r="E125" t="s">
        <v>1026</v>
      </c>
      <c r="F125" t="s">
        <v>18</v>
      </c>
      <c r="G125">
        <v>114</v>
      </c>
      <c r="H125">
        <f>IFERROR(VLOOKUP(Orders!A125,'Order Details'!$J$1:$M$108,2,0),0)</f>
        <v>0</v>
      </c>
      <c r="I125">
        <f>IFERROR(VLOOKUP(A125,'Order Details'!$J$1:$M$108,3,0),0)</f>
        <v>0</v>
      </c>
    </row>
    <row r="126" spans="1:9" x14ac:dyDescent="0.3">
      <c r="A126">
        <v>10224</v>
      </c>
      <c r="B126" s="1">
        <v>38038</v>
      </c>
      <c r="C126" s="1">
        <v>38048</v>
      </c>
      <c r="D126" s="1">
        <v>38043</v>
      </c>
      <c r="E126" t="s">
        <v>1026</v>
      </c>
      <c r="F126" t="s">
        <v>1031</v>
      </c>
      <c r="G126">
        <v>171</v>
      </c>
      <c r="H126">
        <f>IFERROR(VLOOKUP(Orders!A126,'Order Details'!$J$1:$M$108,2,0),0)</f>
        <v>0</v>
      </c>
      <c r="I126">
        <f>IFERROR(VLOOKUP(A126,'Order Details'!$J$1:$M$108,3,0),0)</f>
        <v>0</v>
      </c>
    </row>
    <row r="127" spans="1:9" x14ac:dyDescent="0.3">
      <c r="A127">
        <v>10225</v>
      </c>
      <c r="B127" s="1">
        <v>38039</v>
      </c>
      <c r="C127" s="1">
        <v>38047</v>
      </c>
      <c r="D127" s="1">
        <v>38041</v>
      </c>
      <c r="E127" t="s">
        <v>1026</v>
      </c>
      <c r="F127" t="s">
        <v>18</v>
      </c>
      <c r="G127">
        <v>298</v>
      </c>
      <c r="H127">
        <f>IFERROR(VLOOKUP(Orders!A127,'Order Details'!$J$1:$M$108,2,0),0)</f>
        <v>0</v>
      </c>
      <c r="I127">
        <f>IFERROR(VLOOKUP(A127,'Order Details'!$J$1:$M$108,3,0),0)</f>
        <v>0</v>
      </c>
    </row>
    <row r="128" spans="1:9" x14ac:dyDescent="0.3">
      <c r="A128">
        <v>10226</v>
      </c>
      <c r="B128" s="1">
        <v>38043</v>
      </c>
      <c r="C128" s="1">
        <v>38052</v>
      </c>
      <c r="D128" s="1">
        <v>38048</v>
      </c>
      <c r="E128" t="s">
        <v>1026</v>
      </c>
      <c r="F128" t="s">
        <v>18</v>
      </c>
      <c r="G128">
        <v>239</v>
      </c>
      <c r="H128">
        <f>IFERROR(VLOOKUP(Orders!A128,'Order Details'!$J$1:$M$108,2,0),0)</f>
        <v>0</v>
      </c>
      <c r="I128">
        <f>IFERROR(VLOOKUP(A128,'Order Details'!$J$1:$M$108,3,0),0)</f>
        <v>0</v>
      </c>
    </row>
    <row r="129" spans="1:9" x14ac:dyDescent="0.3">
      <c r="A129">
        <v>10227</v>
      </c>
      <c r="B129" s="1">
        <v>38048</v>
      </c>
      <c r="C129" s="1">
        <v>38058</v>
      </c>
      <c r="D129" s="1">
        <v>38054</v>
      </c>
      <c r="E129" t="s">
        <v>1026</v>
      </c>
      <c r="F129" t="s">
        <v>18</v>
      </c>
      <c r="G129">
        <v>146</v>
      </c>
      <c r="H129">
        <f>IFERROR(VLOOKUP(Orders!A129,'Order Details'!$J$1:$M$108,2,0),0)</f>
        <v>0</v>
      </c>
      <c r="I129">
        <f>IFERROR(VLOOKUP(A129,'Order Details'!$J$1:$M$108,3,0),0)</f>
        <v>0</v>
      </c>
    </row>
    <row r="130" spans="1:9" x14ac:dyDescent="0.3">
      <c r="A130">
        <v>10228</v>
      </c>
      <c r="B130" s="1">
        <v>38056</v>
      </c>
      <c r="C130" s="1">
        <v>38064</v>
      </c>
      <c r="D130" s="1">
        <v>38059</v>
      </c>
      <c r="E130" t="s">
        <v>1026</v>
      </c>
      <c r="F130" t="s">
        <v>18</v>
      </c>
      <c r="G130">
        <v>173</v>
      </c>
      <c r="H130">
        <f>IFERROR(VLOOKUP(Orders!A130,'Order Details'!$J$1:$M$108,2,0),0)</f>
        <v>0</v>
      </c>
      <c r="I130">
        <f>IFERROR(VLOOKUP(A130,'Order Details'!$J$1:$M$108,3,0),0)</f>
        <v>0</v>
      </c>
    </row>
    <row r="131" spans="1:9" x14ac:dyDescent="0.3">
      <c r="A131">
        <v>10229</v>
      </c>
      <c r="B131" s="1">
        <v>38057</v>
      </c>
      <c r="C131" s="1">
        <v>38066</v>
      </c>
      <c r="D131" s="1">
        <v>38058</v>
      </c>
      <c r="E131" t="s">
        <v>1026</v>
      </c>
      <c r="F131" t="s">
        <v>18</v>
      </c>
      <c r="G131">
        <v>124</v>
      </c>
      <c r="H131">
        <f>IFERROR(VLOOKUP(Orders!A131,'Order Details'!$J$1:$M$108,2,0),0)</f>
        <v>0</v>
      </c>
      <c r="I131">
        <f>IFERROR(VLOOKUP(A131,'Order Details'!$J$1:$M$108,3,0),0)</f>
        <v>0</v>
      </c>
    </row>
    <row r="132" spans="1:9" x14ac:dyDescent="0.3">
      <c r="A132">
        <v>10230</v>
      </c>
      <c r="B132" s="1">
        <v>38061</v>
      </c>
      <c r="C132" s="1">
        <v>38070</v>
      </c>
      <c r="D132" s="1">
        <v>38066</v>
      </c>
      <c r="E132" t="s">
        <v>1026</v>
      </c>
      <c r="F132" t="s">
        <v>1032</v>
      </c>
      <c r="G132">
        <v>128</v>
      </c>
      <c r="H132">
        <f>IFERROR(VLOOKUP(Orders!A132,'Order Details'!$J$1:$M$108,2,0),0)</f>
        <v>0</v>
      </c>
      <c r="I132">
        <f>IFERROR(VLOOKUP(A132,'Order Details'!$J$1:$M$108,3,0),0)</f>
        <v>0</v>
      </c>
    </row>
    <row r="133" spans="1:9" x14ac:dyDescent="0.3">
      <c r="A133">
        <v>10231</v>
      </c>
      <c r="B133" s="1">
        <v>38065</v>
      </c>
      <c r="C133" s="1">
        <v>38072</v>
      </c>
      <c r="D133" s="1">
        <v>38071</v>
      </c>
      <c r="E133" t="s">
        <v>1026</v>
      </c>
      <c r="F133" t="s">
        <v>18</v>
      </c>
      <c r="G133">
        <v>344</v>
      </c>
      <c r="H133">
        <f>IFERROR(VLOOKUP(Orders!A133,'Order Details'!$J$1:$M$108,2,0),0)</f>
        <v>0</v>
      </c>
      <c r="I133">
        <f>IFERROR(VLOOKUP(A133,'Order Details'!$J$1:$M$108,3,0),0)</f>
        <v>0</v>
      </c>
    </row>
    <row r="134" spans="1:9" x14ac:dyDescent="0.3">
      <c r="A134">
        <v>10232</v>
      </c>
      <c r="B134" s="1">
        <v>38066</v>
      </c>
      <c r="C134" s="1">
        <v>38076</v>
      </c>
      <c r="D134" s="1">
        <v>38071</v>
      </c>
      <c r="E134" t="s">
        <v>1026</v>
      </c>
      <c r="F134" t="s">
        <v>18</v>
      </c>
      <c r="G134">
        <v>240</v>
      </c>
      <c r="H134">
        <f>IFERROR(VLOOKUP(Orders!A134,'Order Details'!$J$1:$M$108,2,0),0)</f>
        <v>0</v>
      </c>
      <c r="I134">
        <f>IFERROR(VLOOKUP(A134,'Order Details'!$J$1:$M$108,3,0),0)</f>
        <v>0</v>
      </c>
    </row>
    <row r="135" spans="1:9" x14ac:dyDescent="0.3">
      <c r="A135">
        <v>10233</v>
      </c>
      <c r="B135" s="1">
        <v>38075</v>
      </c>
      <c r="C135" s="1">
        <v>38081</v>
      </c>
      <c r="D135" s="1">
        <v>38079</v>
      </c>
      <c r="E135" t="s">
        <v>1026</v>
      </c>
      <c r="F135" t="s">
        <v>1033</v>
      </c>
      <c r="G135">
        <v>328</v>
      </c>
      <c r="H135">
        <f>IFERROR(VLOOKUP(Orders!A135,'Order Details'!$J$1:$M$108,2,0),0)</f>
        <v>0</v>
      </c>
      <c r="I135">
        <f>IFERROR(VLOOKUP(A135,'Order Details'!$J$1:$M$108,3,0),0)</f>
        <v>0</v>
      </c>
    </row>
    <row r="136" spans="1:9" x14ac:dyDescent="0.3">
      <c r="A136">
        <v>10234</v>
      </c>
      <c r="B136" s="1">
        <v>38076</v>
      </c>
      <c r="C136" s="1">
        <v>38082</v>
      </c>
      <c r="D136" s="1">
        <v>38079</v>
      </c>
      <c r="E136" t="s">
        <v>1026</v>
      </c>
      <c r="F136" t="s">
        <v>18</v>
      </c>
      <c r="G136">
        <v>412</v>
      </c>
      <c r="H136">
        <f>IFERROR(VLOOKUP(Orders!A136,'Order Details'!$J$1:$M$108,2,0),0)</f>
        <v>0</v>
      </c>
      <c r="I136">
        <f>IFERROR(VLOOKUP(A136,'Order Details'!$J$1:$M$108,3,0),0)</f>
        <v>0</v>
      </c>
    </row>
    <row r="137" spans="1:9" x14ac:dyDescent="0.3">
      <c r="A137">
        <v>10235</v>
      </c>
      <c r="B137" s="1">
        <v>38079</v>
      </c>
      <c r="C137" s="1">
        <v>38089</v>
      </c>
      <c r="D137" s="1">
        <v>38083</v>
      </c>
      <c r="E137" t="s">
        <v>1026</v>
      </c>
      <c r="F137" t="s">
        <v>18</v>
      </c>
      <c r="G137">
        <v>260</v>
      </c>
      <c r="H137">
        <f>IFERROR(VLOOKUP(Orders!A137,'Order Details'!$J$1:$M$108,2,0),0)</f>
        <v>0</v>
      </c>
      <c r="I137">
        <f>IFERROR(VLOOKUP(A137,'Order Details'!$J$1:$M$108,3,0),0)</f>
        <v>0</v>
      </c>
    </row>
    <row r="138" spans="1:9" x14ac:dyDescent="0.3">
      <c r="A138">
        <v>10236</v>
      </c>
      <c r="B138" s="1">
        <v>38080</v>
      </c>
      <c r="C138" s="1">
        <v>38088</v>
      </c>
      <c r="D138" s="1">
        <v>38085</v>
      </c>
      <c r="E138" t="s">
        <v>1026</v>
      </c>
      <c r="F138" t="s">
        <v>18</v>
      </c>
      <c r="G138">
        <v>486</v>
      </c>
      <c r="H138">
        <f>IFERROR(VLOOKUP(Orders!A138,'Order Details'!$J$1:$M$108,2,0),0)</f>
        <v>0</v>
      </c>
      <c r="I138">
        <f>IFERROR(VLOOKUP(A138,'Order Details'!$J$1:$M$108,3,0),0)</f>
        <v>0</v>
      </c>
    </row>
    <row r="139" spans="1:9" x14ac:dyDescent="0.3">
      <c r="A139">
        <v>10237</v>
      </c>
      <c r="B139" s="1">
        <v>38082</v>
      </c>
      <c r="C139" s="1">
        <v>38089</v>
      </c>
      <c r="D139" s="1">
        <v>38087</v>
      </c>
      <c r="E139" t="s">
        <v>1026</v>
      </c>
      <c r="F139" t="s">
        <v>18</v>
      </c>
      <c r="G139">
        <v>181</v>
      </c>
      <c r="H139">
        <f>IFERROR(VLOOKUP(Orders!A139,'Order Details'!$J$1:$M$108,2,0),0)</f>
        <v>0</v>
      </c>
      <c r="I139">
        <f>IFERROR(VLOOKUP(A139,'Order Details'!$J$1:$M$108,3,0),0)</f>
        <v>0</v>
      </c>
    </row>
    <row r="140" spans="1:9" x14ac:dyDescent="0.3">
      <c r="A140">
        <v>10238</v>
      </c>
      <c r="B140" s="1">
        <v>38086</v>
      </c>
      <c r="C140" s="1">
        <v>38093</v>
      </c>
      <c r="D140" s="1">
        <v>38087</v>
      </c>
      <c r="E140" t="s">
        <v>1026</v>
      </c>
      <c r="F140" t="s">
        <v>18</v>
      </c>
      <c r="G140">
        <v>145</v>
      </c>
      <c r="H140">
        <f>IFERROR(VLOOKUP(Orders!A140,'Order Details'!$J$1:$M$108,2,0),0)</f>
        <v>0</v>
      </c>
      <c r="I140">
        <f>IFERROR(VLOOKUP(A140,'Order Details'!$J$1:$M$108,3,0),0)</f>
        <v>0</v>
      </c>
    </row>
    <row r="141" spans="1:9" x14ac:dyDescent="0.3">
      <c r="A141">
        <v>10239</v>
      </c>
      <c r="B141" s="1">
        <v>38089</v>
      </c>
      <c r="C141" s="1">
        <v>38098</v>
      </c>
      <c r="D141" s="1">
        <v>38094</v>
      </c>
      <c r="E141" t="s">
        <v>1026</v>
      </c>
      <c r="F141" t="s">
        <v>18</v>
      </c>
      <c r="G141">
        <v>311</v>
      </c>
      <c r="H141">
        <f>IFERROR(VLOOKUP(Orders!A141,'Order Details'!$J$1:$M$108,2,0),0)</f>
        <v>0</v>
      </c>
      <c r="I141">
        <f>IFERROR(VLOOKUP(A141,'Order Details'!$J$1:$M$108,3,0),0)</f>
        <v>0</v>
      </c>
    </row>
    <row r="142" spans="1:9" x14ac:dyDescent="0.3">
      <c r="A142">
        <v>10240</v>
      </c>
      <c r="B142" s="1">
        <v>38090</v>
      </c>
      <c r="C142" s="1">
        <v>38097</v>
      </c>
      <c r="D142" s="1">
        <v>38097</v>
      </c>
      <c r="E142" t="s">
        <v>1026</v>
      </c>
      <c r="F142" t="s">
        <v>18</v>
      </c>
      <c r="G142">
        <v>177</v>
      </c>
      <c r="H142">
        <f>IFERROR(VLOOKUP(Orders!A142,'Order Details'!$J$1:$M$108,2,0),0)</f>
        <v>0</v>
      </c>
      <c r="I142">
        <f>IFERROR(VLOOKUP(A142,'Order Details'!$J$1:$M$108,3,0),0)</f>
        <v>0</v>
      </c>
    </row>
    <row r="143" spans="1:9" x14ac:dyDescent="0.3">
      <c r="A143">
        <v>10241</v>
      </c>
      <c r="B143" s="1">
        <v>38090</v>
      </c>
      <c r="C143" s="1">
        <v>38097</v>
      </c>
      <c r="D143" s="1">
        <v>38096</v>
      </c>
      <c r="E143" t="s">
        <v>1026</v>
      </c>
      <c r="F143" t="s">
        <v>18</v>
      </c>
      <c r="G143">
        <v>209</v>
      </c>
      <c r="H143">
        <f>IFERROR(VLOOKUP(Orders!A143,'Order Details'!$J$1:$M$108,2,0),0)</f>
        <v>0</v>
      </c>
      <c r="I143">
        <f>IFERROR(VLOOKUP(A143,'Order Details'!$J$1:$M$108,3,0),0)</f>
        <v>0</v>
      </c>
    </row>
    <row r="144" spans="1:9" x14ac:dyDescent="0.3">
      <c r="A144">
        <v>10242</v>
      </c>
      <c r="B144" s="1">
        <v>38097</v>
      </c>
      <c r="C144" s="1">
        <v>38105</v>
      </c>
      <c r="D144" s="1">
        <v>38102</v>
      </c>
      <c r="E144" t="s">
        <v>1026</v>
      </c>
      <c r="F144" t="s">
        <v>1034</v>
      </c>
      <c r="G144">
        <v>456</v>
      </c>
      <c r="H144">
        <f>IFERROR(VLOOKUP(Orders!A144,'Order Details'!$J$1:$M$108,2,0),0)</f>
        <v>0</v>
      </c>
      <c r="I144">
        <f>IFERROR(VLOOKUP(A144,'Order Details'!$J$1:$M$108,3,0),0)</f>
        <v>0</v>
      </c>
    </row>
    <row r="145" spans="1:9" x14ac:dyDescent="0.3">
      <c r="A145">
        <v>10243</v>
      </c>
      <c r="B145" s="1">
        <v>38103</v>
      </c>
      <c r="C145" s="1">
        <v>38110</v>
      </c>
      <c r="D145" s="1">
        <v>38105</v>
      </c>
      <c r="E145" t="s">
        <v>1026</v>
      </c>
      <c r="F145" t="s">
        <v>18</v>
      </c>
      <c r="G145">
        <v>495</v>
      </c>
      <c r="H145">
        <f>IFERROR(VLOOKUP(Orders!A145,'Order Details'!$J$1:$M$108,2,0),0)</f>
        <v>0</v>
      </c>
      <c r="I145">
        <f>IFERROR(VLOOKUP(A145,'Order Details'!$J$1:$M$108,3,0),0)</f>
        <v>0</v>
      </c>
    </row>
    <row r="146" spans="1:9" x14ac:dyDescent="0.3">
      <c r="A146">
        <v>10244</v>
      </c>
      <c r="B146" s="1">
        <v>38106</v>
      </c>
      <c r="C146" s="1">
        <v>38116</v>
      </c>
      <c r="D146" s="1">
        <v>38111</v>
      </c>
      <c r="E146" t="s">
        <v>1026</v>
      </c>
      <c r="F146" t="s">
        <v>18</v>
      </c>
      <c r="G146">
        <v>141</v>
      </c>
      <c r="H146">
        <f>IFERROR(VLOOKUP(Orders!A146,'Order Details'!$J$1:$M$108,2,0),0)</f>
        <v>0</v>
      </c>
      <c r="I146">
        <f>IFERROR(VLOOKUP(A146,'Order Details'!$J$1:$M$108,3,0),0)</f>
        <v>0</v>
      </c>
    </row>
    <row r="147" spans="1:9" x14ac:dyDescent="0.3">
      <c r="A147">
        <v>10245</v>
      </c>
      <c r="B147" s="1">
        <v>38111</v>
      </c>
      <c r="C147" s="1">
        <v>38119</v>
      </c>
      <c r="D147" s="1">
        <v>38116</v>
      </c>
      <c r="E147" t="s">
        <v>1026</v>
      </c>
      <c r="F147" t="s">
        <v>18</v>
      </c>
      <c r="G147">
        <v>455</v>
      </c>
      <c r="H147">
        <f>IFERROR(VLOOKUP(Orders!A147,'Order Details'!$J$1:$M$108,2,0),0)</f>
        <v>0</v>
      </c>
      <c r="I147">
        <f>IFERROR(VLOOKUP(A147,'Order Details'!$J$1:$M$108,3,0),0)</f>
        <v>0</v>
      </c>
    </row>
    <row r="148" spans="1:9" x14ac:dyDescent="0.3">
      <c r="A148">
        <v>10246</v>
      </c>
      <c r="B148" s="1">
        <v>38112</v>
      </c>
      <c r="C148" s="1">
        <v>38120</v>
      </c>
      <c r="D148" s="1">
        <v>38113</v>
      </c>
      <c r="E148" t="s">
        <v>1026</v>
      </c>
      <c r="F148" t="s">
        <v>18</v>
      </c>
      <c r="G148">
        <v>141</v>
      </c>
      <c r="H148">
        <f>IFERROR(VLOOKUP(Orders!A148,'Order Details'!$J$1:$M$108,2,0),0)</f>
        <v>0</v>
      </c>
      <c r="I148">
        <f>IFERROR(VLOOKUP(A148,'Order Details'!$J$1:$M$108,3,0),0)</f>
        <v>0</v>
      </c>
    </row>
    <row r="149" spans="1:9" x14ac:dyDescent="0.3">
      <c r="A149">
        <v>10247</v>
      </c>
      <c r="B149" s="1">
        <v>38112</v>
      </c>
      <c r="C149" s="1">
        <v>38118</v>
      </c>
      <c r="D149" s="1">
        <v>38115</v>
      </c>
      <c r="E149" t="s">
        <v>1026</v>
      </c>
      <c r="F149" t="s">
        <v>18</v>
      </c>
      <c r="G149">
        <v>334</v>
      </c>
      <c r="H149">
        <f>IFERROR(VLOOKUP(Orders!A149,'Order Details'!$J$1:$M$108,2,0),0)</f>
        <v>0</v>
      </c>
      <c r="I149">
        <f>IFERROR(VLOOKUP(A149,'Order Details'!$J$1:$M$108,3,0),0)</f>
        <v>0</v>
      </c>
    </row>
    <row r="150" spans="1:9" x14ac:dyDescent="0.3">
      <c r="A150">
        <v>10248</v>
      </c>
      <c r="B150" s="1">
        <v>38114</v>
      </c>
      <c r="C150" s="1">
        <v>38121</v>
      </c>
      <c r="D150" t="s">
        <v>18</v>
      </c>
      <c r="E150" t="s">
        <v>1040</v>
      </c>
      <c r="F150" t="s">
        <v>1051</v>
      </c>
      <c r="G150">
        <v>131</v>
      </c>
      <c r="H150">
        <f>IFERROR(VLOOKUP(Orders!A150,'Order Details'!$J$1:$M$108,2,0),0)</f>
        <v>0</v>
      </c>
      <c r="I150">
        <f>IFERROR(VLOOKUP(A150,'Order Details'!$J$1:$M$108,3,0),0)</f>
        <v>0</v>
      </c>
    </row>
    <row r="151" spans="1:9" x14ac:dyDescent="0.3">
      <c r="A151">
        <v>10249</v>
      </c>
      <c r="B151" s="1">
        <v>38115</v>
      </c>
      <c r="C151" s="1">
        <v>38124</v>
      </c>
      <c r="D151" s="1">
        <v>38118</v>
      </c>
      <c r="E151" t="s">
        <v>1026</v>
      </c>
      <c r="F151" t="s">
        <v>1035</v>
      </c>
      <c r="G151">
        <v>173</v>
      </c>
      <c r="H151">
        <f>IFERROR(VLOOKUP(Orders!A151,'Order Details'!$J$1:$M$108,2,0),0)</f>
        <v>0</v>
      </c>
      <c r="I151">
        <f>IFERROR(VLOOKUP(A151,'Order Details'!$J$1:$M$108,3,0),0)</f>
        <v>0</v>
      </c>
    </row>
    <row r="152" spans="1:9" x14ac:dyDescent="0.3">
      <c r="A152">
        <v>10250</v>
      </c>
      <c r="B152" s="1">
        <v>38118</v>
      </c>
      <c r="C152" s="1">
        <v>38126</v>
      </c>
      <c r="D152" s="1">
        <v>38122</v>
      </c>
      <c r="E152" t="s">
        <v>1026</v>
      </c>
      <c r="F152" t="s">
        <v>18</v>
      </c>
      <c r="G152">
        <v>450</v>
      </c>
      <c r="H152">
        <f>IFERROR(VLOOKUP(Orders!A152,'Order Details'!$J$1:$M$108,2,0),0)</f>
        <v>0</v>
      </c>
      <c r="I152">
        <f>IFERROR(VLOOKUP(A152,'Order Details'!$J$1:$M$108,3,0),0)</f>
        <v>0</v>
      </c>
    </row>
    <row r="153" spans="1:9" x14ac:dyDescent="0.3">
      <c r="A153">
        <v>10251</v>
      </c>
      <c r="B153" s="1">
        <v>38125</v>
      </c>
      <c r="C153" s="1">
        <v>38131</v>
      </c>
      <c r="D153" s="1">
        <v>38131</v>
      </c>
      <c r="E153" t="s">
        <v>1026</v>
      </c>
      <c r="F153" t="s">
        <v>18</v>
      </c>
      <c r="G153">
        <v>328</v>
      </c>
      <c r="H153">
        <f>IFERROR(VLOOKUP(Orders!A153,'Order Details'!$J$1:$M$108,2,0),0)</f>
        <v>0</v>
      </c>
      <c r="I153">
        <f>IFERROR(VLOOKUP(A153,'Order Details'!$J$1:$M$108,3,0),0)</f>
        <v>0</v>
      </c>
    </row>
    <row r="154" spans="1:9" x14ac:dyDescent="0.3">
      <c r="A154">
        <v>10252</v>
      </c>
      <c r="B154" s="1">
        <v>38133</v>
      </c>
      <c r="C154" s="1">
        <v>38142</v>
      </c>
      <c r="D154" s="1">
        <v>38136</v>
      </c>
      <c r="E154" t="s">
        <v>1026</v>
      </c>
      <c r="F154" t="s">
        <v>18</v>
      </c>
      <c r="G154">
        <v>406</v>
      </c>
      <c r="H154">
        <f>IFERROR(VLOOKUP(Orders!A154,'Order Details'!$J$1:$M$108,2,0),0)</f>
        <v>0</v>
      </c>
      <c r="I154">
        <f>IFERROR(VLOOKUP(A154,'Order Details'!$J$1:$M$108,3,0),0)</f>
        <v>0</v>
      </c>
    </row>
    <row r="155" spans="1:9" x14ac:dyDescent="0.3">
      <c r="A155">
        <v>10253</v>
      </c>
      <c r="B155" s="1">
        <v>38139</v>
      </c>
      <c r="C155" s="1">
        <v>38147</v>
      </c>
      <c r="D155" s="1">
        <v>38140</v>
      </c>
      <c r="E155" t="s">
        <v>1040</v>
      </c>
      <c r="F155" t="s">
        <v>1052</v>
      </c>
      <c r="G155">
        <v>201</v>
      </c>
      <c r="H155">
        <f>IFERROR(VLOOKUP(Orders!A155,'Order Details'!$J$1:$M$108,2,0),0)</f>
        <v>0</v>
      </c>
      <c r="I155">
        <f>IFERROR(VLOOKUP(A155,'Order Details'!$J$1:$M$108,3,0),0)</f>
        <v>0</v>
      </c>
    </row>
    <row r="156" spans="1:9" x14ac:dyDescent="0.3">
      <c r="A156">
        <v>10254</v>
      </c>
      <c r="B156" s="1">
        <v>38141</v>
      </c>
      <c r="C156" s="1">
        <v>38151</v>
      </c>
      <c r="D156" s="1">
        <v>38142</v>
      </c>
      <c r="E156" t="s">
        <v>1026</v>
      </c>
      <c r="F156" t="s">
        <v>1053</v>
      </c>
      <c r="G156">
        <v>323</v>
      </c>
      <c r="H156">
        <f>IFERROR(VLOOKUP(Orders!A156,'Order Details'!$J$1:$M$108,2,0),0)</f>
        <v>0</v>
      </c>
      <c r="I156">
        <f>IFERROR(VLOOKUP(A156,'Order Details'!$J$1:$M$108,3,0),0)</f>
        <v>0</v>
      </c>
    </row>
    <row r="157" spans="1:9" x14ac:dyDescent="0.3">
      <c r="A157">
        <v>10255</v>
      </c>
      <c r="B157" s="1">
        <v>38142</v>
      </c>
      <c r="C157" s="1">
        <v>38150</v>
      </c>
      <c r="D157" s="1">
        <v>38147</v>
      </c>
      <c r="E157" t="s">
        <v>1026</v>
      </c>
      <c r="F157" t="s">
        <v>18</v>
      </c>
      <c r="G157">
        <v>209</v>
      </c>
      <c r="H157">
        <f>IFERROR(VLOOKUP(Orders!A157,'Order Details'!$J$1:$M$108,2,0),0)</f>
        <v>0</v>
      </c>
      <c r="I157">
        <f>IFERROR(VLOOKUP(A157,'Order Details'!$J$1:$M$108,3,0),0)</f>
        <v>0</v>
      </c>
    </row>
    <row r="158" spans="1:9" x14ac:dyDescent="0.3">
      <c r="A158">
        <v>10256</v>
      </c>
      <c r="B158" s="1">
        <v>38146</v>
      </c>
      <c r="C158" s="1">
        <v>38154</v>
      </c>
      <c r="D158" s="1">
        <v>38148</v>
      </c>
      <c r="E158" t="s">
        <v>1026</v>
      </c>
      <c r="F158" t="s">
        <v>18</v>
      </c>
      <c r="G158">
        <v>145</v>
      </c>
      <c r="H158">
        <f>IFERROR(VLOOKUP(Orders!A158,'Order Details'!$J$1:$M$108,2,0),0)</f>
        <v>0</v>
      </c>
      <c r="I158">
        <f>IFERROR(VLOOKUP(A158,'Order Details'!$J$1:$M$108,3,0),0)</f>
        <v>0</v>
      </c>
    </row>
    <row r="159" spans="1:9" x14ac:dyDescent="0.3">
      <c r="A159">
        <v>10257</v>
      </c>
      <c r="B159" s="1">
        <v>38152</v>
      </c>
      <c r="C159" s="1">
        <v>38162</v>
      </c>
      <c r="D159" s="1">
        <v>38153</v>
      </c>
      <c r="E159" t="s">
        <v>1026</v>
      </c>
      <c r="F159" t="s">
        <v>18</v>
      </c>
      <c r="G159">
        <v>450</v>
      </c>
      <c r="H159">
        <f>IFERROR(VLOOKUP(Orders!A159,'Order Details'!$J$1:$M$108,2,0),0)</f>
        <v>0</v>
      </c>
      <c r="I159">
        <f>IFERROR(VLOOKUP(A159,'Order Details'!$J$1:$M$108,3,0),0)</f>
        <v>0</v>
      </c>
    </row>
    <row r="160" spans="1:9" x14ac:dyDescent="0.3">
      <c r="A160">
        <v>10258</v>
      </c>
      <c r="B160" s="1">
        <v>38153</v>
      </c>
      <c r="C160" s="1">
        <v>38163</v>
      </c>
      <c r="D160" s="1">
        <v>38161</v>
      </c>
      <c r="E160" t="s">
        <v>1026</v>
      </c>
      <c r="F160" t="s">
        <v>18</v>
      </c>
      <c r="G160">
        <v>398</v>
      </c>
      <c r="H160">
        <f>IFERROR(VLOOKUP(Orders!A160,'Order Details'!$J$1:$M$108,2,0),0)</f>
        <v>0</v>
      </c>
      <c r="I160">
        <f>IFERROR(VLOOKUP(A160,'Order Details'!$J$1:$M$108,3,0),0)</f>
        <v>0</v>
      </c>
    </row>
    <row r="161" spans="1:9" x14ac:dyDescent="0.3">
      <c r="A161">
        <v>10259</v>
      </c>
      <c r="B161" s="1">
        <v>38153</v>
      </c>
      <c r="C161" s="1">
        <v>38160</v>
      </c>
      <c r="D161" s="1">
        <v>38155</v>
      </c>
      <c r="E161" t="s">
        <v>1026</v>
      </c>
      <c r="F161" t="s">
        <v>18</v>
      </c>
      <c r="G161">
        <v>166</v>
      </c>
      <c r="H161">
        <f>IFERROR(VLOOKUP(Orders!A161,'Order Details'!$J$1:$M$108,2,0),0)</f>
        <v>0</v>
      </c>
      <c r="I161">
        <f>IFERROR(VLOOKUP(A161,'Order Details'!$J$1:$M$108,3,0),0)</f>
        <v>0</v>
      </c>
    </row>
    <row r="162" spans="1:9" x14ac:dyDescent="0.3">
      <c r="A162">
        <v>10260</v>
      </c>
      <c r="B162" s="1">
        <v>38154</v>
      </c>
      <c r="C162" s="1">
        <v>38160</v>
      </c>
      <c r="D162" t="s">
        <v>18</v>
      </c>
      <c r="E162" t="s">
        <v>1040</v>
      </c>
      <c r="F162" t="s">
        <v>1054</v>
      </c>
      <c r="G162">
        <v>357</v>
      </c>
      <c r="H162">
        <f>IFERROR(VLOOKUP(Orders!A162,'Order Details'!$J$1:$M$108,2,0),0)</f>
        <v>0</v>
      </c>
      <c r="I162">
        <f>IFERROR(VLOOKUP(A162,'Order Details'!$J$1:$M$108,3,0),0)</f>
        <v>0</v>
      </c>
    </row>
    <row r="163" spans="1:9" x14ac:dyDescent="0.3">
      <c r="A163">
        <v>10261</v>
      </c>
      <c r="B163" s="1">
        <v>38155</v>
      </c>
      <c r="C163" s="1">
        <v>38163</v>
      </c>
      <c r="D163" s="1">
        <v>38160</v>
      </c>
      <c r="E163" t="s">
        <v>1026</v>
      </c>
      <c r="F163" t="s">
        <v>18</v>
      </c>
      <c r="G163">
        <v>233</v>
      </c>
      <c r="H163">
        <f>IFERROR(VLOOKUP(Orders!A163,'Order Details'!$J$1:$M$108,2,0),0)</f>
        <v>0</v>
      </c>
      <c r="I163">
        <f>IFERROR(VLOOKUP(A163,'Order Details'!$J$1:$M$108,3,0),0)</f>
        <v>0</v>
      </c>
    </row>
    <row r="164" spans="1:9" x14ac:dyDescent="0.3">
      <c r="A164">
        <v>10262</v>
      </c>
      <c r="B164" s="1">
        <v>38162</v>
      </c>
      <c r="C164" s="1">
        <v>38169</v>
      </c>
      <c r="D164" t="s">
        <v>18</v>
      </c>
      <c r="E164" t="s">
        <v>1040</v>
      </c>
      <c r="F164" t="s">
        <v>1055</v>
      </c>
      <c r="G164">
        <v>141</v>
      </c>
      <c r="H164">
        <f>IFERROR(VLOOKUP(Orders!A164,'Order Details'!$J$1:$M$108,2,0),0)</f>
        <v>0</v>
      </c>
      <c r="I164">
        <f>IFERROR(VLOOKUP(A164,'Order Details'!$J$1:$M$108,3,0),0)</f>
        <v>0</v>
      </c>
    </row>
    <row r="165" spans="1:9" x14ac:dyDescent="0.3">
      <c r="A165">
        <v>10263</v>
      </c>
      <c r="B165" s="1">
        <v>38166</v>
      </c>
      <c r="C165" s="1">
        <v>38172</v>
      </c>
      <c r="D165" s="1">
        <v>38170</v>
      </c>
      <c r="E165" t="s">
        <v>1026</v>
      </c>
      <c r="F165" t="s">
        <v>18</v>
      </c>
      <c r="G165">
        <v>175</v>
      </c>
      <c r="H165">
        <f>IFERROR(VLOOKUP(Orders!A165,'Order Details'!$J$1:$M$108,2,0),0)</f>
        <v>0</v>
      </c>
      <c r="I165">
        <f>IFERROR(VLOOKUP(A165,'Order Details'!$J$1:$M$108,3,0),0)</f>
        <v>0</v>
      </c>
    </row>
    <row r="166" spans="1:9" x14ac:dyDescent="0.3">
      <c r="A166">
        <v>10264</v>
      </c>
      <c r="B166" s="1">
        <v>38168</v>
      </c>
      <c r="C166" s="1">
        <v>38174</v>
      </c>
      <c r="D166" s="1">
        <v>38169</v>
      </c>
      <c r="E166" t="s">
        <v>1026</v>
      </c>
      <c r="F166" t="s">
        <v>1056</v>
      </c>
      <c r="G166">
        <v>362</v>
      </c>
      <c r="H166">
        <f>IFERROR(VLOOKUP(Orders!A166,'Order Details'!$J$1:$M$108,2,0),0)</f>
        <v>0</v>
      </c>
      <c r="I166">
        <f>IFERROR(VLOOKUP(A166,'Order Details'!$J$1:$M$108,3,0),0)</f>
        <v>0</v>
      </c>
    </row>
    <row r="167" spans="1:9" x14ac:dyDescent="0.3">
      <c r="A167">
        <v>10265</v>
      </c>
      <c r="B167" s="1">
        <v>38170</v>
      </c>
      <c r="C167" s="1">
        <v>38177</v>
      </c>
      <c r="D167" s="1">
        <v>38175</v>
      </c>
      <c r="E167" t="s">
        <v>1026</v>
      </c>
      <c r="F167" t="s">
        <v>18</v>
      </c>
      <c r="G167">
        <v>471</v>
      </c>
      <c r="H167">
        <f>IFERROR(VLOOKUP(Orders!A167,'Order Details'!$J$1:$M$108,2,0),0)</f>
        <v>0</v>
      </c>
      <c r="I167">
        <f>IFERROR(VLOOKUP(A167,'Order Details'!$J$1:$M$108,3,0),0)</f>
        <v>0</v>
      </c>
    </row>
    <row r="168" spans="1:9" x14ac:dyDescent="0.3">
      <c r="A168">
        <v>10266</v>
      </c>
      <c r="B168" s="1">
        <v>38174</v>
      </c>
      <c r="C168" s="1">
        <v>38182</v>
      </c>
      <c r="D168" s="1">
        <v>38178</v>
      </c>
      <c r="E168" t="s">
        <v>1026</v>
      </c>
      <c r="F168" t="s">
        <v>18</v>
      </c>
      <c r="G168">
        <v>386</v>
      </c>
      <c r="H168">
        <f>IFERROR(VLOOKUP(Orders!A168,'Order Details'!$J$1:$M$108,2,0),0)</f>
        <v>0</v>
      </c>
      <c r="I168">
        <f>IFERROR(VLOOKUP(A168,'Order Details'!$J$1:$M$108,3,0),0)</f>
        <v>0</v>
      </c>
    </row>
    <row r="169" spans="1:9" x14ac:dyDescent="0.3">
      <c r="A169">
        <v>10267</v>
      </c>
      <c r="B169" s="1">
        <v>38175</v>
      </c>
      <c r="C169" s="1">
        <v>38185</v>
      </c>
      <c r="D169" s="1">
        <v>38177</v>
      </c>
      <c r="E169" t="s">
        <v>1026</v>
      </c>
      <c r="F169" t="s">
        <v>18</v>
      </c>
      <c r="G169">
        <v>151</v>
      </c>
      <c r="H169">
        <f>IFERROR(VLOOKUP(Orders!A169,'Order Details'!$J$1:$M$108,2,0),0)</f>
        <v>0</v>
      </c>
      <c r="I169">
        <f>IFERROR(VLOOKUP(A169,'Order Details'!$J$1:$M$108,3,0),0)</f>
        <v>0</v>
      </c>
    </row>
    <row r="170" spans="1:9" x14ac:dyDescent="0.3">
      <c r="A170">
        <v>10268</v>
      </c>
      <c r="B170" s="1">
        <v>38180</v>
      </c>
      <c r="C170" s="1">
        <v>38186</v>
      </c>
      <c r="D170" s="1">
        <v>38182</v>
      </c>
      <c r="E170" t="s">
        <v>1026</v>
      </c>
      <c r="F170" t="s">
        <v>18</v>
      </c>
      <c r="G170">
        <v>412</v>
      </c>
      <c r="H170">
        <f>IFERROR(VLOOKUP(Orders!A170,'Order Details'!$J$1:$M$108,2,0),0)</f>
        <v>0</v>
      </c>
      <c r="I170">
        <f>IFERROR(VLOOKUP(A170,'Order Details'!$J$1:$M$108,3,0),0)</f>
        <v>0</v>
      </c>
    </row>
    <row r="171" spans="1:9" x14ac:dyDescent="0.3">
      <c r="A171">
        <v>10269</v>
      </c>
      <c r="B171" s="1">
        <v>38184</v>
      </c>
      <c r="C171" s="1">
        <v>38190</v>
      </c>
      <c r="D171" s="1">
        <v>38186</v>
      </c>
      <c r="E171" t="s">
        <v>1026</v>
      </c>
      <c r="F171" t="s">
        <v>18</v>
      </c>
      <c r="G171">
        <v>382</v>
      </c>
      <c r="H171">
        <f>IFERROR(VLOOKUP(Orders!A171,'Order Details'!$J$1:$M$108,2,0),0)</f>
        <v>0</v>
      </c>
      <c r="I171">
        <f>IFERROR(VLOOKUP(A171,'Order Details'!$J$1:$M$108,3,0),0)</f>
        <v>0</v>
      </c>
    </row>
    <row r="172" spans="1:9" x14ac:dyDescent="0.3">
      <c r="A172">
        <v>10270</v>
      </c>
      <c r="B172" s="1">
        <v>38187</v>
      </c>
      <c r="C172" s="1">
        <v>38195</v>
      </c>
      <c r="D172" s="1">
        <v>38192</v>
      </c>
      <c r="E172" t="s">
        <v>1026</v>
      </c>
      <c r="F172" t="s">
        <v>1050</v>
      </c>
      <c r="G172">
        <v>282</v>
      </c>
      <c r="H172">
        <f>IFERROR(VLOOKUP(Orders!A172,'Order Details'!$J$1:$M$108,2,0),0)</f>
        <v>0</v>
      </c>
      <c r="I172">
        <f>IFERROR(VLOOKUP(A172,'Order Details'!$J$1:$M$108,3,0),0)</f>
        <v>0</v>
      </c>
    </row>
    <row r="173" spans="1:9" x14ac:dyDescent="0.3">
      <c r="A173">
        <v>10271</v>
      </c>
      <c r="B173" s="1">
        <v>38188</v>
      </c>
      <c r="C173" s="1">
        <v>38197</v>
      </c>
      <c r="D173" s="1">
        <v>38191</v>
      </c>
      <c r="E173" t="s">
        <v>1026</v>
      </c>
      <c r="F173" t="s">
        <v>18</v>
      </c>
      <c r="G173">
        <v>124</v>
      </c>
      <c r="H173">
        <f>IFERROR(VLOOKUP(Orders!A173,'Order Details'!$J$1:$M$108,2,0),0)</f>
        <v>0</v>
      </c>
      <c r="I173">
        <f>IFERROR(VLOOKUP(A173,'Order Details'!$J$1:$M$108,3,0),0)</f>
        <v>0</v>
      </c>
    </row>
    <row r="174" spans="1:9" x14ac:dyDescent="0.3">
      <c r="A174">
        <v>10272</v>
      </c>
      <c r="B174" s="1">
        <v>38188</v>
      </c>
      <c r="C174" s="1">
        <v>38194</v>
      </c>
      <c r="D174" s="1">
        <v>38190</v>
      </c>
      <c r="E174" t="s">
        <v>1026</v>
      </c>
      <c r="F174" t="s">
        <v>18</v>
      </c>
      <c r="G174">
        <v>157</v>
      </c>
      <c r="H174">
        <f>IFERROR(VLOOKUP(Orders!A174,'Order Details'!$J$1:$M$108,2,0),0)</f>
        <v>0</v>
      </c>
      <c r="I174">
        <f>IFERROR(VLOOKUP(A174,'Order Details'!$J$1:$M$108,3,0),0)</f>
        <v>0</v>
      </c>
    </row>
    <row r="175" spans="1:9" x14ac:dyDescent="0.3">
      <c r="A175">
        <v>10273</v>
      </c>
      <c r="B175" s="1">
        <v>38189</v>
      </c>
      <c r="C175" s="1">
        <v>38196</v>
      </c>
      <c r="D175" s="1">
        <v>38190</v>
      </c>
      <c r="E175" t="s">
        <v>1026</v>
      </c>
      <c r="F175" t="s">
        <v>18</v>
      </c>
      <c r="G175">
        <v>314</v>
      </c>
      <c r="H175">
        <f>IFERROR(VLOOKUP(Orders!A175,'Order Details'!$J$1:$M$108,2,0),0)</f>
        <v>0</v>
      </c>
      <c r="I175">
        <f>IFERROR(VLOOKUP(A175,'Order Details'!$J$1:$M$108,3,0),0)</f>
        <v>0</v>
      </c>
    </row>
    <row r="176" spans="1:9" x14ac:dyDescent="0.3">
      <c r="A176">
        <v>10274</v>
      </c>
      <c r="B176" s="1">
        <v>38189</v>
      </c>
      <c r="C176" s="1">
        <v>38197</v>
      </c>
      <c r="D176" s="1">
        <v>38190</v>
      </c>
      <c r="E176" t="s">
        <v>1026</v>
      </c>
      <c r="F176" t="s">
        <v>18</v>
      </c>
      <c r="G176">
        <v>379</v>
      </c>
      <c r="H176">
        <f>IFERROR(VLOOKUP(Orders!A176,'Order Details'!$J$1:$M$108,2,0),0)</f>
        <v>0</v>
      </c>
      <c r="I176">
        <f>IFERROR(VLOOKUP(A176,'Order Details'!$J$1:$M$108,3,0),0)</f>
        <v>0</v>
      </c>
    </row>
    <row r="177" spans="1:9" x14ac:dyDescent="0.3">
      <c r="A177">
        <v>10275</v>
      </c>
      <c r="B177" s="1">
        <v>38191</v>
      </c>
      <c r="C177" s="1">
        <v>38201</v>
      </c>
      <c r="D177" s="1">
        <v>38197</v>
      </c>
      <c r="E177" t="s">
        <v>1026</v>
      </c>
      <c r="F177" t="s">
        <v>18</v>
      </c>
      <c r="G177">
        <v>119</v>
      </c>
      <c r="H177">
        <f>IFERROR(VLOOKUP(Orders!A177,'Order Details'!$J$1:$M$108,2,0),0)</f>
        <v>0</v>
      </c>
      <c r="I177">
        <f>IFERROR(VLOOKUP(A177,'Order Details'!$J$1:$M$108,3,0),0)</f>
        <v>0</v>
      </c>
    </row>
    <row r="178" spans="1:9" x14ac:dyDescent="0.3">
      <c r="A178">
        <v>10276</v>
      </c>
      <c r="B178" s="1">
        <v>38201</v>
      </c>
      <c r="C178" s="1">
        <v>38210</v>
      </c>
      <c r="D178" s="1">
        <v>38207</v>
      </c>
      <c r="E178" t="s">
        <v>1026</v>
      </c>
      <c r="F178" t="s">
        <v>18</v>
      </c>
      <c r="G178">
        <v>204</v>
      </c>
      <c r="H178">
        <f>IFERROR(VLOOKUP(Orders!A178,'Order Details'!$J$1:$M$108,2,0),0)</f>
        <v>0</v>
      </c>
      <c r="I178">
        <f>IFERROR(VLOOKUP(A178,'Order Details'!$J$1:$M$108,3,0),0)</f>
        <v>0</v>
      </c>
    </row>
    <row r="179" spans="1:9" x14ac:dyDescent="0.3">
      <c r="A179">
        <v>10277</v>
      </c>
      <c r="B179" s="1">
        <v>38203</v>
      </c>
      <c r="C179" s="1">
        <v>38211</v>
      </c>
      <c r="D179" s="1">
        <v>38204</v>
      </c>
      <c r="E179" t="s">
        <v>1026</v>
      </c>
      <c r="F179" t="s">
        <v>18</v>
      </c>
      <c r="G179">
        <v>148</v>
      </c>
      <c r="H179">
        <f>IFERROR(VLOOKUP(Orders!A179,'Order Details'!$J$1:$M$108,2,0),0)</f>
        <v>0</v>
      </c>
      <c r="I179">
        <f>IFERROR(VLOOKUP(A179,'Order Details'!$J$1:$M$108,3,0),0)</f>
        <v>0</v>
      </c>
    </row>
    <row r="180" spans="1:9" x14ac:dyDescent="0.3">
      <c r="A180">
        <v>10278</v>
      </c>
      <c r="B180" s="1">
        <v>38205</v>
      </c>
      <c r="C180" s="1">
        <v>38215</v>
      </c>
      <c r="D180" s="1">
        <v>38208</v>
      </c>
      <c r="E180" t="s">
        <v>1026</v>
      </c>
      <c r="F180" t="s">
        <v>18</v>
      </c>
      <c r="G180">
        <v>112</v>
      </c>
      <c r="H180">
        <f>IFERROR(VLOOKUP(Orders!A180,'Order Details'!$J$1:$M$108,2,0),0)</f>
        <v>0</v>
      </c>
      <c r="I180">
        <f>IFERROR(VLOOKUP(A180,'Order Details'!$J$1:$M$108,3,0),0)</f>
        <v>0</v>
      </c>
    </row>
    <row r="181" spans="1:9" x14ac:dyDescent="0.3">
      <c r="A181">
        <v>10279</v>
      </c>
      <c r="B181" s="1">
        <v>38208</v>
      </c>
      <c r="C181" s="1">
        <v>38218</v>
      </c>
      <c r="D181" s="1">
        <v>38214</v>
      </c>
      <c r="E181" t="s">
        <v>1026</v>
      </c>
      <c r="F181" t="s">
        <v>1042</v>
      </c>
      <c r="G181">
        <v>141</v>
      </c>
      <c r="H181">
        <f>IFERROR(VLOOKUP(Orders!A181,'Order Details'!$J$1:$M$108,2,0),0)</f>
        <v>0</v>
      </c>
      <c r="I181">
        <f>IFERROR(VLOOKUP(A181,'Order Details'!$J$1:$M$108,3,0),0)</f>
        <v>0</v>
      </c>
    </row>
    <row r="182" spans="1:9" x14ac:dyDescent="0.3">
      <c r="A182">
        <v>10280</v>
      </c>
      <c r="B182" s="1">
        <v>38216</v>
      </c>
      <c r="C182" s="1">
        <v>38226</v>
      </c>
      <c r="D182" s="1">
        <v>38218</v>
      </c>
      <c r="E182" t="s">
        <v>1026</v>
      </c>
      <c r="F182" t="s">
        <v>18</v>
      </c>
      <c r="G182">
        <v>249</v>
      </c>
      <c r="H182">
        <f>IFERROR(VLOOKUP(Orders!A182,'Order Details'!$J$1:$M$108,2,0),0)</f>
        <v>0</v>
      </c>
      <c r="I182">
        <f>IFERROR(VLOOKUP(A182,'Order Details'!$J$1:$M$108,3,0),0)</f>
        <v>0</v>
      </c>
    </row>
    <row r="183" spans="1:9" x14ac:dyDescent="0.3">
      <c r="A183">
        <v>10281</v>
      </c>
      <c r="B183" s="1">
        <v>38218</v>
      </c>
      <c r="C183" s="1">
        <v>38227</v>
      </c>
      <c r="D183" s="1">
        <v>38222</v>
      </c>
      <c r="E183" t="s">
        <v>1026</v>
      </c>
      <c r="F183" t="s">
        <v>18</v>
      </c>
      <c r="G183">
        <v>157</v>
      </c>
      <c r="H183">
        <f>IFERROR(VLOOKUP(Orders!A183,'Order Details'!$J$1:$M$108,2,0),0)</f>
        <v>0</v>
      </c>
      <c r="I183">
        <f>IFERROR(VLOOKUP(A183,'Order Details'!$J$1:$M$108,3,0),0)</f>
        <v>0</v>
      </c>
    </row>
    <row r="184" spans="1:9" x14ac:dyDescent="0.3">
      <c r="A184">
        <v>10282</v>
      </c>
      <c r="B184" s="1">
        <v>38219</v>
      </c>
      <c r="C184" s="1">
        <v>38225</v>
      </c>
      <c r="D184" s="1">
        <v>38221</v>
      </c>
      <c r="E184" t="s">
        <v>1026</v>
      </c>
      <c r="F184" t="s">
        <v>18</v>
      </c>
      <c r="G184">
        <v>124</v>
      </c>
      <c r="H184">
        <f>IFERROR(VLOOKUP(Orders!A184,'Order Details'!$J$1:$M$108,2,0),0)</f>
        <v>0</v>
      </c>
      <c r="I184">
        <f>IFERROR(VLOOKUP(A184,'Order Details'!$J$1:$M$108,3,0),0)</f>
        <v>0</v>
      </c>
    </row>
    <row r="185" spans="1:9" x14ac:dyDescent="0.3">
      <c r="A185">
        <v>10283</v>
      </c>
      <c r="B185" s="1">
        <v>38219</v>
      </c>
      <c r="C185" s="1">
        <v>38229</v>
      </c>
      <c r="D185" s="1">
        <v>38222</v>
      </c>
      <c r="E185" t="s">
        <v>1026</v>
      </c>
      <c r="F185" t="s">
        <v>18</v>
      </c>
      <c r="G185">
        <v>260</v>
      </c>
      <c r="H185">
        <f>IFERROR(VLOOKUP(Orders!A185,'Order Details'!$J$1:$M$108,2,0),0)</f>
        <v>0</v>
      </c>
      <c r="I185">
        <f>IFERROR(VLOOKUP(A185,'Order Details'!$J$1:$M$108,3,0),0)</f>
        <v>0</v>
      </c>
    </row>
    <row r="186" spans="1:9" x14ac:dyDescent="0.3">
      <c r="A186">
        <v>10284</v>
      </c>
      <c r="B186" s="1">
        <v>38220</v>
      </c>
      <c r="C186" s="1">
        <v>38228</v>
      </c>
      <c r="D186" s="1">
        <v>38225</v>
      </c>
      <c r="E186" t="s">
        <v>1026</v>
      </c>
      <c r="F186" t="s">
        <v>1043</v>
      </c>
      <c r="G186">
        <v>299</v>
      </c>
      <c r="H186">
        <f>IFERROR(VLOOKUP(Orders!A186,'Order Details'!$J$1:$M$108,2,0),0)</f>
        <v>0</v>
      </c>
      <c r="I186">
        <f>IFERROR(VLOOKUP(A186,'Order Details'!$J$1:$M$108,3,0),0)</f>
        <v>0</v>
      </c>
    </row>
    <row r="187" spans="1:9" x14ac:dyDescent="0.3">
      <c r="A187">
        <v>10285</v>
      </c>
      <c r="B187" s="1">
        <v>38226</v>
      </c>
      <c r="C187" s="1">
        <v>38234</v>
      </c>
      <c r="D187" s="1">
        <v>38230</v>
      </c>
      <c r="E187" t="s">
        <v>1026</v>
      </c>
      <c r="F187" t="s">
        <v>18</v>
      </c>
      <c r="G187">
        <v>286</v>
      </c>
      <c r="H187">
        <f>IFERROR(VLOOKUP(Orders!A187,'Order Details'!$J$1:$M$108,2,0),0)</f>
        <v>0</v>
      </c>
      <c r="I187">
        <f>IFERROR(VLOOKUP(A187,'Order Details'!$J$1:$M$108,3,0),0)</f>
        <v>0</v>
      </c>
    </row>
    <row r="188" spans="1:9" x14ac:dyDescent="0.3">
      <c r="A188">
        <v>10286</v>
      </c>
      <c r="B188" s="1">
        <v>38227</v>
      </c>
      <c r="C188" s="1">
        <v>38236</v>
      </c>
      <c r="D188" s="1">
        <v>38231</v>
      </c>
      <c r="E188" t="s">
        <v>1026</v>
      </c>
      <c r="F188" t="s">
        <v>18</v>
      </c>
      <c r="G188">
        <v>172</v>
      </c>
      <c r="H188">
        <f>IFERROR(VLOOKUP(Orders!A188,'Order Details'!$J$1:$M$108,2,0),0)</f>
        <v>0</v>
      </c>
      <c r="I188">
        <f>IFERROR(VLOOKUP(A188,'Order Details'!$J$1:$M$108,3,0),0)</f>
        <v>0</v>
      </c>
    </row>
    <row r="189" spans="1:9" x14ac:dyDescent="0.3">
      <c r="A189">
        <v>10287</v>
      </c>
      <c r="B189" s="1">
        <v>38229</v>
      </c>
      <c r="C189" s="1">
        <v>38236</v>
      </c>
      <c r="D189" s="1">
        <v>38231</v>
      </c>
      <c r="E189" t="s">
        <v>1026</v>
      </c>
      <c r="F189" t="s">
        <v>18</v>
      </c>
      <c r="G189">
        <v>298</v>
      </c>
      <c r="H189">
        <f>IFERROR(VLOOKUP(Orders!A189,'Order Details'!$J$1:$M$108,2,0),0)</f>
        <v>0</v>
      </c>
      <c r="I189">
        <f>IFERROR(VLOOKUP(A189,'Order Details'!$J$1:$M$108,3,0),0)</f>
        <v>0</v>
      </c>
    </row>
    <row r="190" spans="1:9" x14ac:dyDescent="0.3">
      <c r="A190">
        <v>10288</v>
      </c>
      <c r="B190" s="1">
        <v>38231</v>
      </c>
      <c r="C190" s="1">
        <v>38241</v>
      </c>
      <c r="D190" s="1">
        <v>38235</v>
      </c>
      <c r="E190" t="s">
        <v>1026</v>
      </c>
      <c r="F190" t="s">
        <v>18</v>
      </c>
      <c r="G190">
        <v>166</v>
      </c>
      <c r="H190">
        <f>IFERROR(VLOOKUP(Orders!A190,'Order Details'!$J$1:$M$108,2,0),0)</f>
        <v>0</v>
      </c>
      <c r="I190">
        <f>IFERROR(VLOOKUP(A190,'Order Details'!$J$1:$M$108,3,0),0)</f>
        <v>0</v>
      </c>
    </row>
    <row r="191" spans="1:9" x14ac:dyDescent="0.3">
      <c r="A191">
        <v>10289</v>
      </c>
      <c r="B191" s="1">
        <v>38233</v>
      </c>
      <c r="C191" s="1">
        <v>38243</v>
      </c>
      <c r="D191" s="1">
        <v>38234</v>
      </c>
      <c r="E191" t="s">
        <v>1026</v>
      </c>
      <c r="F191" t="s">
        <v>1045</v>
      </c>
      <c r="G191">
        <v>167</v>
      </c>
      <c r="H191">
        <f>IFERROR(VLOOKUP(Orders!A191,'Order Details'!$J$1:$M$108,2,0),0)</f>
        <v>0</v>
      </c>
      <c r="I191">
        <f>IFERROR(VLOOKUP(A191,'Order Details'!$J$1:$M$108,3,0),0)</f>
        <v>0</v>
      </c>
    </row>
    <row r="192" spans="1:9" x14ac:dyDescent="0.3">
      <c r="A192">
        <v>10290</v>
      </c>
      <c r="B192" s="1">
        <v>38237</v>
      </c>
      <c r="C192" s="1">
        <v>38245</v>
      </c>
      <c r="D192" s="1">
        <v>38243</v>
      </c>
      <c r="E192" t="s">
        <v>1026</v>
      </c>
      <c r="F192" t="s">
        <v>18</v>
      </c>
      <c r="G192">
        <v>198</v>
      </c>
      <c r="H192">
        <f>IFERROR(VLOOKUP(Orders!A192,'Order Details'!$J$1:$M$108,2,0),0)</f>
        <v>0</v>
      </c>
      <c r="I192">
        <f>IFERROR(VLOOKUP(A192,'Order Details'!$J$1:$M$108,3,0),0)</f>
        <v>0</v>
      </c>
    </row>
    <row r="193" spans="1:9" x14ac:dyDescent="0.3">
      <c r="A193">
        <v>10291</v>
      </c>
      <c r="B193" s="1">
        <v>38238</v>
      </c>
      <c r="C193" s="1">
        <v>38247</v>
      </c>
      <c r="D193" s="1">
        <v>38244</v>
      </c>
      <c r="E193" t="s">
        <v>1026</v>
      </c>
      <c r="F193" t="s">
        <v>18</v>
      </c>
      <c r="G193">
        <v>448</v>
      </c>
      <c r="H193">
        <f>IFERROR(VLOOKUP(Orders!A193,'Order Details'!$J$1:$M$108,2,0),0)</f>
        <v>0</v>
      </c>
      <c r="I193">
        <f>IFERROR(VLOOKUP(A193,'Order Details'!$J$1:$M$108,3,0),0)</f>
        <v>0</v>
      </c>
    </row>
    <row r="194" spans="1:9" x14ac:dyDescent="0.3">
      <c r="A194">
        <v>10292</v>
      </c>
      <c r="B194" s="1">
        <v>38238</v>
      </c>
      <c r="C194" s="1">
        <v>38248</v>
      </c>
      <c r="D194" s="1">
        <v>38241</v>
      </c>
      <c r="E194" t="s">
        <v>1026</v>
      </c>
      <c r="F194" t="s">
        <v>1036</v>
      </c>
      <c r="G194">
        <v>131</v>
      </c>
      <c r="H194">
        <f>IFERROR(VLOOKUP(Orders!A194,'Order Details'!$J$1:$M$108,2,0),0)</f>
        <v>0</v>
      </c>
      <c r="I194">
        <f>IFERROR(VLOOKUP(A194,'Order Details'!$J$1:$M$108,3,0),0)</f>
        <v>0</v>
      </c>
    </row>
    <row r="195" spans="1:9" x14ac:dyDescent="0.3">
      <c r="A195">
        <v>10293</v>
      </c>
      <c r="B195" s="1">
        <v>38239</v>
      </c>
      <c r="C195" s="1">
        <v>38248</v>
      </c>
      <c r="D195" s="1">
        <v>38244</v>
      </c>
      <c r="E195" t="s">
        <v>1026</v>
      </c>
      <c r="F195" t="s">
        <v>18</v>
      </c>
      <c r="G195">
        <v>249</v>
      </c>
      <c r="H195">
        <f>IFERROR(VLOOKUP(Orders!A195,'Order Details'!$J$1:$M$108,2,0),0)</f>
        <v>0</v>
      </c>
      <c r="I195">
        <f>IFERROR(VLOOKUP(A195,'Order Details'!$J$1:$M$108,3,0),0)</f>
        <v>0</v>
      </c>
    </row>
    <row r="196" spans="1:9" x14ac:dyDescent="0.3">
      <c r="A196">
        <v>10294</v>
      </c>
      <c r="B196" s="1">
        <v>38240</v>
      </c>
      <c r="C196" s="1">
        <v>38247</v>
      </c>
      <c r="D196" s="1">
        <v>38244</v>
      </c>
      <c r="E196" t="s">
        <v>1026</v>
      </c>
      <c r="F196" t="s">
        <v>18</v>
      </c>
      <c r="G196">
        <v>204</v>
      </c>
      <c r="H196">
        <f>IFERROR(VLOOKUP(Orders!A196,'Order Details'!$J$1:$M$108,2,0),0)</f>
        <v>0</v>
      </c>
      <c r="I196">
        <f>IFERROR(VLOOKUP(A196,'Order Details'!$J$1:$M$108,3,0),0)</f>
        <v>0</v>
      </c>
    </row>
    <row r="197" spans="1:9" x14ac:dyDescent="0.3">
      <c r="A197">
        <v>10295</v>
      </c>
      <c r="B197" s="1">
        <v>38240</v>
      </c>
      <c r="C197" s="1">
        <v>38247</v>
      </c>
      <c r="D197" s="1">
        <v>38244</v>
      </c>
      <c r="E197" t="s">
        <v>1026</v>
      </c>
      <c r="F197" t="s">
        <v>1036</v>
      </c>
      <c r="G197">
        <v>362</v>
      </c>
      <c r="H197">
        <f>IFERROR(VLOOKUP(Orders!A197,'Order Details'!$J$1:$M$108,2,0),0)</f>
        <v>0</v>
      </c>
      <c r="I197">
        <f>IFERROR(VLOOKUP(A197,'Order Details'!$J$1:$M$108,3,0),0)</f>
        <v>0</v>
      </c>
    </row>
    <row r="198" spans="1:9" x14ac:dyDescent="0.3">
      <c r="A198">
        <v>10296</v>
      </c>
      <c r="B198" s="1">
        <v>38245</v>
      </c>
      <c r="C198" s="1">
        <v>38252</v>
      </c>
      <c r="D198" s="1">
        <v>38246</v>
      </c>
      <c r="E198" t="s">
        <v>1026</v>
      </c>
      <c r="F198" t="s">
        <v>18</v>
      </c>
      <c r="G198">
        <v>415</v>
      </c>
      <c r="H198">
        <f>IFERROR(VLOOKUP(Orders!A198,'Order Details'!$J$1:$M$108,2,0),0)</f>
        <v>0</v>
      </c>
      <c r="I198">
        <f>IFERROR(VLOOKUP(A198,'Order Details'!$J$1:$M$108,3,0),0)</f>
        <v>0</v>
      </c>
    </row>
    <row r="199" spans="1:9" x14ac:dyDescent="0.3">
      <c r="A199">
        <v>10297</v>
      </c>
      <c r="B199" s="1">
        <v>38246</v>
      </c>
      <c r="C199" s="1">
        <v>38252</v>
      </c>
      <c r="D199" s="1">
        <v>38251</v>
      </c>
      <c r="E199" t="s">
        <v>1026</v>
      </c>
      <c r="F199" t="s">
        <v>1047</v>
      </c>
      <c r="G199">
        <v>189</v>
      </c>
      <c r="H199">
        <f>IFERROR(VLOOKUP(Orders!A199,'Order Details'!$J$1:$M$108,2,0),0)</f>
        <v>0</v>
      </c>
      <c r="I199">
        <f>IFERROR(VLOOKUP(A199,'Order Details'!$J$1:$M$108,3,0),0)</f>
        <v>0</v>
      </c>
    </row>
    <row r="200" spans="1:9" x14ac:dyDescent="0.3">
      <c r="A200">
        <v>10298</v>
      </c>
      <c r="B200" s="1">
        <v>38257</v>
      </c>
      <c r="C200" s="1">
        <v>38265</v>
      </c>
      <c r="D200" s="1">
        <v>38261</v>
      </c>
      <c r="E200" t="s">
        <v>1026</v>
      </c>
      <c r="F200" t="s">
        <v>18</v>
      </c>
      <c r="G200">
        <v>103</v>
      </c>
      <c r="H200">
        <f>IFERROR(VLOOKUP(Orders!A200,'Order Details'!$J$1:$M$108,2,0),0)</f>
        <v>0</v>
      </c>
      <c r="I200">
        <f>IFERROR(VLOOKUP(A200,'Order Details'!$J$1:$M$108,3,0),0)</f>
        <v>0</v>
      </c>
    </row>
    <row r="201" spans="1:9" x14ac:dyDescent="0.3">
      <c r="A201">
        <v>10299</v>
      </c>
      <c r="B201" s="1">
        <v>38260</v>
      </c>
      <c r="C201" s="1">
        <v>38270</v>
      </c>
      <c r="D201" s="1">
        <v>38261</v>
      </c>
      <c r="E201" t="s">
        <v>1026</v>
      </c>
      <c r="F201" t="s">
        <v>18</v>
      </c>
      <c r="G201">
        <v>186</v>
      </c>
      <c r="H201">
        <f>IFERROR(VLOOKUP(Orders!A201,'Order Details'!$J$1:$M$108,2,0),0)</f>
        <v>0</v>
      </c>
      <c r="I201">
        <f>IFERROR(VLOOKUP(A201,'Order Details'!$J$1:$M$108,3,0),0)</f>
        <v>0</v>
      </c>
    </row>
    <row r="202" spans="1:9" x14ac:dyDescent="0.3">
      <c r="A202">
        <v>10300</v>
      </c>
      <c r="B202" s="1">
        <v>37898</v>
      </c>
      <c r="C202" s="1">
        <v>37907</v>
      </c>
      <c r="D202" s="1">
        <v>37903</v>
      </c>
      <c r="E202" t="s">
        <v>1026</v>
      </c>
      <c r="F202" t="s">
        <v>18</v>
      </c>
      <c r="G202">
        <v>128</v>
      </c>
      <c r="H202">
        <f>IFERROR(VLOOKUP(Orders!A202,'Order Details'!$J$1:$M$108,2,0),0)</f>
        <v>0</v>
      </c>
      <c r="I202">
        <f>IFERROR(VLOOKUP(A202,'Order Details'!$J$1:$M$108,3,0),0)</f>
        <v>0</v>
      </c>
    </row>
    <row r="203" spans="1:9" x14ac:dyDescent="0.3">
      <c r="A203">
        <v>10301</v>
      </c>
      <c r="B203" s="1">
        <v>37899</v>
      </c>
      <c r="C203" s="1">
        <v>37909</v>
      </c>
      <c r="D203" s="1">
        <v>37902</v>
      </c>
      <c r="E203" t="s">
        <v>1026</v>
      </c>
      <c r="F203" t="s">
        <v>18</v>
      </c>
      <c r="G203">
        <v>299</v>
      </c>
      <c r="H203">
        <f>IFERROR(VLOOKUP(Orders!A203,'Order Details'!$J$1:$M$108,2,0),0)</f>
        <v>0</v>
      </c>
      <c r="I203">
        <f>IFERROR(VLOOKUP(A203,'Order Details'!$J$1:$M$108,3,0),0)</f>
        <v>0</v>
      </c>
    </row>
    <row r="204" spans="1:9" x14ac:dyDescent="0.3">
      <c r="A204">
        <v>10302</v>
      </c>
      <c r="B204" s="1">
        <v>37900</v>
      </c>
      <c r="C204" s="1">
        <v>37910</v>
      </c>
      <c r="D204" s="1">
        <v>37901</v>
      </c>
      <c r="E204" t="s">
        <v>1026</v>
      </c>
      <c r="F204" t="s">
        <v>18</v>
      </c>
      <c r="G204">
        <v>201</v>
      </c>
      <c r="H204">
        <f>IFERROR(VLOOKUP(Orders!A204,'Order Details'!$J$1:$M$108,2,0),0)</f>
        <v>0</v>
      </c>
      <c r="I204">
        <f>IFERROR(VLOOKUP(A204,'Order Details'!$J$1:$M$108,3,0),0)</f>
        <v>0</v>
      </c>
    </row>
    <row r="205" spans="1:9" x14ac:dyDescent="0.3">
      <c r="A205">
        <v>10303</v>
      </c>
      <c r="B205" s="1">
        <v>38266</v>
      </c>
      <c r="C205" s="1">
        <v>38274</v>
      </c>
      <c r="D205" s="1">
        <v>38269</v>
      </c>
      <c r="E205" t="s">
        <v>1026</v>
      </c>
      <c r="F205" t="s">
        <v>1048</v>
      </c>
      <c r="G205">
        <v>484</v>
      </c>
      <c r="H205">
        <f>IFERROR(VLOOKUP(Orders!A205,'Order Details'!$J$1:$M$108,2,0),0)</f>
        <v>0</v>
      </c>
      <c r="I205">
        <f>IFERROR(VLOOKUP(A205,'Order Details'!$J$1:$M$108,3,0),0)</f>
        <v>0</v>
      </c>
    </row>
    <row r="206" spans="1:9" x14ac:dyDescent="0.3">
      <c r="A206">
        <v>10304</v>
      </c>
      <c r="B206" s="1">
        <v>38271</v>
      </c>
      <c r="C206" s="1">
        <v>38280</v>
      </c>
      <c r="D206" s="1">
        <v>38277</v>
      </c>
      <c r="E206" t="s">
        <v>1026</v>
      </c>
      <c r="F206" t="s">
        <v>18</v>
      </c>
      <c r="G206">
        <v>256</v>
      </c>
      <c r="H206">
        <f>IFERROR(VLOOKUP(Orders!A206,'Order Details'!$J$1:$M$108,2,0),0)</f>
        <v>0</v>
      </c>
      <c r="I206">
        <f>IFERROR(VLOOKUP(A206,'Order Details'!$J$1:$M$108,3,0),0)</f>
        <v>0</v>
      </c>
    </row>
    <row r="207" spans="1:9" x14ac:dyDescent="0.3">
      <c r="A207">
        <v>10305</v>
      </c>
      <c r="B207" s="1">
        <v>38273</v>
      </c>
      <c r="C207" s="1">
        <v>38282</v>
      </c>
      <c r="D207" s="1">
        <v>38275</v>
      </c>
      <c r="E207" t="s">
        <v>1026</v>
      </c>
      <c r="F207" t="s">
        <v>1027</v>
      </c>
      <c r="G207">
        <v>286</v>
      </c>
      <c r="H207">
        <f>IFERROR(VLOOKUP(Orders!A207,'Order Details'!$J$1:$M$108,2,0),0)</f>
        <v>0</v>
      </c>
      <c r="I207">
        <f>IFERROR(VLOOKUP(A207,'Order Details'!$J$1:$M$108,3,0),0)</f>
        <v>0</v>
      </c>
    </row>
    <row r="208" spans="1:9" x14ac:dyDescent="0.3">
      <c r="A208">
        <v>10306</v>
      </c>
      <c r="B208" s="1">
        <v>38274</v>
      </c>
      <c r="C208" s="1">
        <v>38281</v>
      </c>
      <c r="D208" s="1">
        <v>38277</v>
      </c>
      <c r="E208" t="s">
        <v>1026</v>
      </c>
      <c r="F208" t="s">
        <v>18</v>
      </c>
      <c r="G208">
        <v>187</v>
      </c>
      <c r="H208">
        <f>IFERROR(VLOOKUP(Orders!A208,'Order Details'!$J$1:$M$108,2,0),0)</f>
        <v>0</v>
      </c>
      <c r="I208">
        <f>IFERROR(VLOOKUP(A208,'Order Details'!$J$1:$M$108,3,0),0)</f>
        <v>0</v>
      </c>
    </row>
    <row r="209" spans="1:9" x14ac:dyDescent="0.3">
      <c r="A209">
        <v>10307</v>
      </c>
      <c r="B209" s="1">
        <v>38274</v>
      </c>
      <c r="C209" s="1">
        <v>38283</v>
      </c>
      <c r="D209" s="1">
        <v>38280</v>
      </c>
      <c r="E209" t="s">
        <v>1026</v>
      </c>
      <c r="F209" t="s">
        <v>18</v>
      </c>
      <c r="G209">
        <v>339</v>
      </c>
      <c r="H209">
        <f>IFERROR(VLOOKUP(Orders!A209,'Order Details'!$J$1:$M$108,2,0),0)</f>
        <v>0</v>
      </c>
      <c r="I209">
        <f>IFERROR(VLOOKUP(A209,'Order Details'!$J$1:$M$108,3,0),0)</f>
        <v>0</v>
      </c>
    </row>
    <row r="210" spans="1:9" x14ac:dyDescent="0.3">
      <c r="A210">
        <v>10308</v>
      </c>
      <c r="B210" s="1">
        <v>38275</v>
      </c>
      <c r="C210" s="1">
        <v>38284</v>
      </c>
      <c r="D210" s="1">
        <v>38280</v>
      </c>
      <c r="E210" t="s">
        <v>1026</v>
      </c>
      <c r="F210" t="s">
        <v>1029</v>
      </c>
      <c r="G210">
        <v>319</v>
      </c>
      <c r="H210">
        <f>IFERROR(VLOOKUP(Orders!A210,'Order Details'!$J$1:$M$108,2,0),0)</f>
        <v>0</v>
      </c>
      <c r="I210">
        <f>IFERROR(VLOOKUP(A210,'Order Details'!$J$1:$M$108,3,0),0)</f>
        <v>0</v>
      </c>
    </row>
    <row r="211" spans="1:9" x14ac:dyDescent="0.3">
      <c r="A211">
        <v>10309</v>
      </c>
      <c r="B211" s="1">
        <v>38275</v>
      </c>
      <c r="C211" s="1">
        <v>38284</v>
      </c>
      <c r="D211" s="1">
        <v>38278</v>
      </c>
      <c r="E211" t="s">
        <v>1026</v>
      </c>
      <c r="F211" t="s">
        <v>18</v>
      </c>
      <c r="G211">
        <v>121</v>
      </c>
      <c r="H211">
        <f>IFERROR(VLOOKUP(Orders!A211,'Order Details'!$J$1:$M$108,2,0),0)</f>
        <v>0</v>
      </c>
      <c r="I211">
        <f>IFERROR(VLOOKUP(A211,'Order Details'!$J$1:$M$108,3,0),0)</f>
        <v>0</v>
      </c>
    </row>
    <row r="212" spans="1:9" x14ac:dyDescent="0.3">
      <c r="A212">
        <v>10310</v>
      </c>
      <c r="B212" s="1">
        <v>38276</v>
      </c>
      <c r="C212" s="1">
        <v>38284</v>
      </c>
      <c r="D212" s="1">
        <v>38278</v>
      </c>
      <c r="E212" t="s">
        <v>1026</v>
      </c>
      <c r="F212" t="s">
        <v>18</v>
      </c>
      <c r="G212">
        <v>259</v>
      </c>
      <c r="H212">
        <f>IFERROR(VLOOKUP(Orders!A212,'Order Details'!$J$1:$M$108,2,0),0)</f>
        <v>0</v>
      </c>
      <c r="I212">
        <f>IFERROR(VLOOKUP(A212,'Order Details'!$J$1:$M$108,3,0),0)</f>
        <v>0</v>
      </c>
    </row>
    <row r="213" spans="1:9" x14ac:dyDescent="0.3">
      <c r="A213">
        <v>10311</v>
      </c>
      <c r="B213" s="1">
        <v>38276</v>
      </c>
      <c r="C213" s="1">
        <v>38283</v>
      </c>
      <c r="D213" s="1">
        <v>38280</v>
      </c>
      <c r="E213" t="s">
        <v>1026</v>
      </c>
      <c r="F213" t="s">
        <v>1028</v>
      </c>
      <c r="G213">
        <v>141</v>
      </c>
      <c r="H213">
        <f>IFERROR(VLOOKUP(Orders!A213,'Order Details'!$J$1:$M$108,2,0),0)</f>
        <v>0</v>
      </c>
      <c r="I213">
        <f>IFERROR(VLOOKUP(A213,'Order Details'!$J$1:$M$108,3,0),0)</f>
        <v>0</v>
      </c>
    </row>
    <row r="214" spans="1:9" x14ac:dyDescent="0.3">
      <c r="A214">
        <v>10312</v>
      </c>
      <c r="B214" s="1">
        <v>38281</v>
      </c>
      <c r="C214" s="1">
        <v>38287</v>
      </c>
      <c r="D214" s="1">
        <v>38283</v>
      </c>
      <c r="E214" t="s">
        <v>1026</v>
      </c>
      <c r="F214" t="s">
        <v>18</v>
      </c>
      <c r="G214">
        <v>124</v>
      </c>
      <c r="H214">
        <f>IFERROR(VLOOKUP(Orders!A214,'Order Details'!$J$1:$M$108,2,0),0)</f>
        <v>0</v>
      </c>
      <c r="I214">
        <f>IFERROR(VLOOKUP(A214,'Order Details'!$J$1:$M$108,3,0),0)</f>
        <v>0</v>
      </c>
    </row>
    <row r="215" spans="1:9" x14ac:dyDescent="0.3">
      <c r="A215">
        <v>10313</v>
      </c>
      <c r="B215" s="1">
        <v>38282</v>
      </c>
      <c r="C215" s="1">
        <v>38288</v>
      </c>
      <c r="D215" s="1">
        <v>38285</v>
      </c>
      <c r="E215" t="s">
        <v>1026</v>
      </c>
      <c r="F215" t="s">
        <v>1029</v>
      </c>
      <c r="G215">
        <v>202</v>
      </c>
      <c r="H215">
        <f>IFERROR(VLOOKUP(Orders!A215,'Order Details'!$J$1:$M$108,2,0),0)</f>
        <v>0</v>
      </c>
      <c r="I215">
        <f>IFERROR(VLOOKUP(A215,'Order Details'!$J$1:$M$108,3,0),0)</f>
        <v>0</v>
      </c>
    </row>
    <row r="216" spans="1:9" x14ac:dyDescent="0.3">
      <c r="A216">
        <v>10314</v>
      </c>
      <c r="B216" s="1">
        <v>38282</v>
      </c>
      <c r="C216" s="1">
        <v>38292</v>
      </c>
      <c r="D216" s="1">
        <v>38283</v>
      </c>
      <c r="E216" t="s">
        <v>1026</v>
      </c>
      <c r="F216" t="s">
        <v>18</v>
      </c>
      <c r="G216">
        <v>227</v>
      </c>
      <c r="H216">
        <f>IFERROR(VLOOKUP(Orders!A216,'Order Details'!$J$1:$M$108,2,0),0)</f>
        <v>0</v>
      </c>
      <c r="I216">
        <f>IFERROR(VLOOKUP(A216,'Order Details'!$J$1:$M$108,3,0),0)</f>
        <v>0</v>
      </c>
    </row>
    <row r="217" spans="1:9" x14ac:dyDescent="0.3">
      <c r="A217">
        <v>10315</v>
      </c>
      <c r="B217" s="1">
        <v>38289</v>
      </c>
      <c r="C217" s="1">
        <v>38299</v>
      </c>
      <c r="D217" s="1">
        <v>38290</v>
      </c>
      <c r="E217" t="s">
        <v>1026</v>
      </c>
      <c r="F217" t="s">
        <v>18</v>
      </c>
      <c r="G217">
        <v>119</v>
      </c>
      <c r="H217">
        <f>IFERROR(VLOOKUP(Orders!A217,'Order Details'!$J$1:$M$108,2,0),0)</f>
        <v>0</v>
      </c>
      <c r="I217">
        <f>IFERROR(VLOOKUP(A217,'Order Details'!$J$1:$M$108,3,0),0)</f>
        <v>0</v>
      </c>
    </row>
    <row r="218" spans="1:9" x14ac:dyDescent="0.3">
      <c r="A218">
        <v>10316</v>
      </c>
      <c r="B218" s="1">
        <v>38292</v>
      </c>
      <c r="C218" s="1">
        <v>38300</v>
      </c>
      <c r="D218" s="1">
        <v>38298</v>
      </c>
      <c r="E218" t="s">
        <v>1026</v>
      </c>
      <c r="F218" t="s">
        <v>1030</v>
      </c>
      <c r="G218">
        <v>240</v>
      </c>
      <c r="H218">
        <f>IFERROR(VLOOKUP(Orders!A218,'Order Details'!$J$1:$M$108,2,0),0)</f>
        <v>0</v>
      </c>
      <c r="I218">
        <f>IFERROR(VLOOKUP(A218,'Order Details'!$J$1:$M$108,3,0),0)</f>
        <v>0</v>
      </c>
    </row>
    <row r="219" spans="1:9" x14ac:dyDescent="0.3">
      <c r="A219">
        <v>10317</v>
      </c>
      <c r="B219" s="1">
        <v>38293</v>
      </c>
      <c r="C219" s="1">
        <v>38303</v>
      </c>
      <c r="D219" s="1">
        <v>38299</v>
      </c>
      <c r="E219" t="s">
        <v>1026</v>
      </c>
      <c r="F219" t="s">
        <v>18</v>
      </c>
      <c r="G219">
        <v>161</v>
      </c>
      <c r="H219">
        <f>IFERROR(VLOOKUP(Orders!A219,'Order Details'!$J$1:$M$108,2,0),0)</f>
        <v>0</v>
      </c>
      <c r="I219">
        <f>IFERROR(VLOOKUP(A219,'Order Details'!$J$1:$M$108,3,0),0)</f>
        <v>0</v>
      </c>
    </row>
    <row r="220" spans="1:9" x14ac:dyDescent="0.3">
      <c r="A220">
        <v>10318</v>
      </c>
      <c r="B220" s="1">
        <v>38293</v>
      </c>
      <c r="C220" s="1">
        <v>38300</v>
      </c>
      <c r="D220" s="1">
        <v>38298</v>
      </c>
      <c r="E220" t="s">
        <v>1026</v>
      </c>
      <c r="F220" t="s">
        <v>18</v>
      </c>
      <c r="G220">
        <v>157</v>
      </c>
      <c r="H220">
        <f>IFERROR(VLOOKUP(Orders!A220,'Order Details'!$J$1:$M$108,2,0),0)</f>
        <v>0</v>
      </c>
      <c r="I220">
        <f>IFERROR(VLOOKUP(A220,'Order Details'!$J$1:$M$108,3,0),0)</f>
        <v>0</v>
      </c>
    </row>
    <row r="221" spans="1:9" x14ac:dyDescent="0.3">
      <c r="A221">
        <v>10319</v>
      </c>
      <c r="B221" s="1">
        <v>38294</v>
      </c>
      <c r="C221" s="1">
        <v>38302</v>
      </c>
      <c r="D221" s="1">
        <v>38297</v>
      </c>
      <c r="E221" t="s">
        <v>1026</v>
      </c>
      <c r="F221" t="s">
        <v>1053</v>
      </c>
      <c r="G221">
        <v>456</v>
      </c>
      <c r="H221">
        <f>IFERROR(VLOOKUP(Orders!A221,'Order Details'!$J$1:$M$108,2,0),0)</f>
        <v>0</v>
      </c>
      <c r="I221">
        <f>IFERROR(VLOOKUP(A221,'Order Details'!$J$1:$M$108,3,0),0)</f>
        <v>0</v>
      </c>
    </row>
    <row r="222" spans="1:9" x14ac:dyDescent="0.3">
      <c r="A222">
        <v>10320</v>
      </c>
      <c r="B222" s="1">
        <v>38294</v>
      </c>
      <c r="C222" s="1">
        <v>38304</v>
      </c>
      <c r="D222" s="1">
        <v>38298</v>
      </c>
      <c r="E222" t="s">
        <v>1026</v>
      </c>
      <c r="F222" t="s">
        <v>18</v>
      </c>
      <c r="G222">
        <v>144</v>
      </c>
      <c r="H222">
        <f>IFERROR(VLOOKUP(Orders!A222,'Order Details'!$J$1:$M$108,2,0),0)</f>
        <v>0</v>
      </c>
      <c r="I222">
        <f>IFERROR(VLOOKUP(A222,'Order Details'!$J$1:$M$108,3,0),0)</f>
        <v>0</v>
      </c>
    </row>
    <row r="223" spans="1:9" x14ac:dyDescent="0.3">
      <c r="A223">
        <v>10321</v>
      </c>
      <c r="B223" s="1">
        <v>38295</v>
      </c>
      <c r="C223" s="1">
        <v>38303</v>
      </c>
      <c r="D223" s="1">
        <v>38298</v>
      </c>
      <c r="E223" t="s">
        <v>1026</v>
      </c>
      <c r="F223" t="s">
        <v>18</v>
      </c>
      <c r="G223">
        <v>462</v>
      </c>
      <c r="H223">
        <f>IFERROR(VLOOKUP(Orders!A223,'Order Details'!$J$1:$M$108,2,0),0)</f>
        <v>0</v>
      </c>
      <c r="I223">
        <f>IFERROR(VLOOKUP(A223,'Order Details'!$J$1:$M$108,3,0),0)</f>
        <v>0</v>
      </c>
    </row>
    <row r="224" spans="1:9" x14ac:dyDescent="0.3">
      <c r="A224">
        <v>10322</v>
      </c>
      <c r="B224" s="1">
        <v>38295</v>
      </c>
      <c r="C224" s="1">
        <v>38303</v>
      </c>
      <c r="D224" s="1">
        <v>38301</v>
      </c>
      <c r="E224" t="s">
        <v>1026</v>
      </c>
      <c r="F224" t="s">
        <v>1031</v>
      </c>
      <c r="G224">
        <v>363</v>
      </c>
      <c r="H224">
        <f>IFERROR(VLOOKUP(Orders!A224,'Order Details'!$J$1:$M$108,2,0),0)</f>
        <v>0</v>
      </c>
      <c r="I224">
        <f>IFERROR(VLOOKUP(A224,'Order Details'!$J$1:$M$108,3,0),0)</f>
        <v>0</v>
      </c>
    </row>
    <row r="225" spans="1:9" x14ac:dyDescent="0.3">
      <c r="A225">
        <v>10323</v>
      </c>
      <c r="B225" s="1">
        <v>38296</v>
      </c>
      <c r="C225" s="1">
        <v>38303</v>
      </c>
      <c r="D225" s="1">
        <v>38300</v>
      </c>
      <c r="E225" t="s">
        <v>1026</v>
      </c>
      <c r="F225" t="s">
        <v>18</v>
      </c>
      <c r="G225">
        <v>128</v>
      </c>
      <c r="H225">
        <f>IFERROR(VLOOKUP(Orders!A225,'Order Details'!$J$1:$M$108,2,0),0)</f>
        <v>0</v>
      </c>
      <c r="I225">
        <f>IFERROR(VLOOKUP(A225,'Order Details'!$J$1:$M$108,3,0),0)</f>
        <v>0</v>
      </c>
    </row>
    <row r="226" spans="1:9" x14ac:dyDescent="0.3">
      <c r="A226">
        <v>10324</v>
      </c>
      <c r="B226" s="1">
        <v>38296</v>
      </c>
      <c r="C226" s="1">
        <v>38302</v>
      </c>
      <c r="D226" s="1">
        <v>38299</v>
      </c>
      <c r="E226" t="s">
        <v>1026</v>
      </c>
      <c r="F226" t="s">
        <v>18</v>
      </c>
      <c r="G226">
        <v>181</v>
      </c>
      <c r="H226">
        <f>IFERROR(VLOOKUP(Orders!A226,'Order Details'!$J$1:$M$108,2,0),0)</f>
        <v>0</v>
      </c>
      <c r="I226">
        <f>IFERROR(VLOOKUP(A226,'Order Details'!$J$1:$M$108,3,0),0)</f>
        <v>0</v>
      </c>
    </row>
    <row r="227" spans="1:9" x14ac:dyDescent="0.3">
      <c r="A227">
        <v>10325</v>
      </c>
      <c r="B227" s="1">
        <v>38296</v>
      </c>
      <c r="C227" s="1">
        <v>38304</v>
      </c>
      <c r="D227" s="1">
        <v>38299</v>
      </c>
      <c r="E227" t="s">
        <v>1026</v>
      </c>
      <c r="F227" t="s">
        <v>18</v>
      </c>
      <c r="G227">
        <v>121</v>
      </c>
      <c r="H227">
        <f>IFERROR(VLOOKUP(Orders!A227,'Order Details'!$J$1:$M$108,2,0),0)</f>
        <v>0</v>
      </c>
      <c r="I227">
        <f>IFERROR(VLOOKUP(A227,'Order Details'!$J$1:$M$108,3,0),0)</f>
        <v>0</v>
      </c>
    </row>
    <row r="228" spans="1:9" x14ac:dyDescent="0.3">
      <c r="A228">
        <v>10326</v>
      </c>
      <c r="B228" s="1">
        <v>38300</v>
      </c>
      <c r="C228" s="1">
        <v>38307</v>
      </c>
      <c r="D228" s="1">
        <v>38301</v>
      </c>
      <c r="E228" t="s">
        <v>1026</v>
      </c>
      <c r="F228" t="s">
        <v>18</v>
      </c>
      <c r="G228">
        <v>144</v>
      </c>
      <c r="H228">
        <f>IFERROR(VLOOKUP(Orders!A228,'Order Details'!$J$1:$M$108,2,0),0)</f>
        <v>0</v>
      </c>
      <c r="I228">
        <f>IFERROR(VLOOKUP(A228,'Order Details'!$J$1:$M$108,3,0),0)</f>
        <v>0</v>
      </c>
    </row>
    <row r="229" spans="1:9" x14ac:dyDescent="0.3">
      <c r="A229">
        <v>10327</v>
      </c>
      <c r="B229" s="1">
        <v>38301</v>
      </c>
      <c r="C229" s="1">
        <v>38310</v>
      </c>
      <c r="D229" s="1">
        <v>38304</v>
      </c>
      <c r="E229" t="s">
        <v>1037</v>
      </c>
      <c r="F229" t="s">
        <v>1057</v>
      </c>
      <c r="G229">
        <v>145</v>
      </c>
      <c r="H229">
        <f>IFERROR(VLOOKUP(Orders!A229,'Order Details'!$J$1:$M$108,2,0),0)</f>
        <v>0</v>
      </c>
      <c r="I229">
        <f>IFERROR(VLOOKUP(A229,'Order Details'!$J$1:$M$108,3,0),0)</f>
        <v>0</v>
      </c>
    </row>
    <row r="230" spans="1:9" x14ac:dyDescent="0.3">
      <c r="A230">
        <v>10328</v>
      </c>
      <c r="B230" s="1">
        <v>38303</v>
      </c>
      <c r="C230" s="1">
        <v>38312</v>
      </c>
      <c r="D230" s="1">
        <v>38309</v>
      </c>
      <c r="E230" t="s">
        <v>1026</v>
      </c>
      <c r="F230" t="s">
        <v>1032</v>
      </c>
      <c r="G230">
        <v>278</v>
      </c>
      <c r="H230">
        <f>IFERROR(VLOOKUP(Orders!A230,'Order Details'!$J$1:$M$108,2,0),0)</f>
        <v>0</v>
      </c>
      <c r="I230">
        <f>IFERROR(VLOOKUP(A230,'Order Details'!$J$1:$M$108,3,0),0)</f>
        <v>0</v>
      </c>
    </row>
    <row r="231" spans="1:9" x14ac:dyDescent="0.3">
      <c r="A231">
        <v>10329</v>
      </c>
      <c r="B231" s="1">
        <v>38306</v>
      </c>
      <c r="C231" s="1">
        <v>38315</v>
      </c>
      <c r="D231" s="1">
        <v>38307</v>
      </c>
      <c r="E231" t="s">
        <v>1026</v>
      </c>
      <c r="F231" t="s">
        <v>18</v>
      </c>
      <c r="G231">
        <v>131</v>
      </c>
      <c r="H231">
        <f>IFERROR(VLOOKUP(Orders!A231,'Order Details'!$J$1:$M$108,2,0),0)</f>
        <v>0</v>
      </c>
      <c r="I231">
        <f>IFERROR(VLOOKUP(A231,'Order Details'!$J$1:$M$108,3,0),0)</f>
        <v>0</v>
      </c>
    </row>
    <row r="232" spans="1:9" x14ac:dyDescent="0.3">
      <c r="A232">
        <v>10330</v>
      </c>
      <c r="B232" s="1">
        <v>38307</v>
      </c>
      <c r="C232" s="1">
        <v>38316</v>
      </c>
      <c r="D232" s="1">
        <v>38312</v>
      </c>
      <c r="E232" t="s">
        <v>1026</v>
      </c>
      <c r="F232" t="s">
        <v>18</v>
      </c>
      <c r="G232">
        <v>385</v>
      </c>
      <c r="H232">
        <f>IFERROR(VLOOKUP(Orders!A232,'Order Details'!$J$1:$M$108,2,0),0)</f>
        <v>0</v>
      </c>
      <c r="I232">
        <f>IFERROR(VLOOKUP(A232,'Order Details'!$J$1:$M$108,3,0),0)</f>
        <v>0</v>
      </c>
    </row>
    <row r="233" spans="1:9" x14ac:dyDescent="0.3">
      <c r="A233">
        <v>10331</v>
      </c>
      <c r="B233" s="1">
        <v>38308</v>
      </c>
      <c r="C233" s="1">
        <v>38314</v>
      </c>
      <c r="D233" s="1">
        <v>38314</v>
      </c>
      <c r="E233" t="s">
        <v>1026</v>
      </c>
      <c r="F233" t="s">
        <v>1033</v>
      </c>
      <c r="G233">
        <v>486</v>
      </c>
      <c r="H233">
        <f>IFERROR(VLOOKUP(Orders!A233,'Order Details'!$J$1:$M$108,2,0),0)</f>
        <v>0</v>
      </c>
      <c r="I233">
        <f>IFERROR(VLOOKUP(A233,'Order Details'!$J$1:$M$108,3,0),0)</f>
        <v>0</v>
      </c>
    </row>
    <row r="234" spans="1:9" x14ac:dyDescent="0.3">
      <c r="A234">
        <v>10332</v>
      </c>
      <c r="B234" s="1">
        <v>38308</v>
      </c>
      <c r="C234" s="1">
        <v>38316</v>
      </c>
      <c r="D234" s="1">
        <v>38309</v>
      </c>
      <c r="E234" t="s">
        <v>1026</v>
      </c>
      <c r="F234" t="s">
        <v>18</v>
      </c>
      <c r="G234">
        <v>187</v>
      </c>
      <c r="H234">
        <f>IFERROR(VLOOKUP(Orders!A234,'Order Details'!$J$1:$M$108,2,0),0)</f>
        <v>0</v>
      </c>
      <c r="I234">
        <f>IFERROR(VLOOKUP(A234,'Order Details'!$J$1:$M$108,3,0),0)</f>
        <v>0</v>
      </c>
    </row>
    <row r="235" spans="1:9" x14ac:dyDescent="0.3">
      <c r="A235">
        <v>10333</v>
      </c>
      <c r="B235" s="1">
        <v>38309</v>
      </c>
      <c r="C235" s="1">
        <v>38318</v>
      </c>
      <c r="D235" s="1">
        <v>38311</v>
      </c>
      <c r="E235" t="s">
        <v>1026</v>
      </c>
      <c r="F235" t="s">
        <v>18</v>
      </c>
      <c r="G235">
        <v>129</v>
      </c>
      <c r="H235">
        <f>IFERROR(VLOOKUP(Orders!A235,'Order Details'!$J$1:$M$108,2,0),0)</f>
        <v>0</v>
      </c>
      <c r="I235">
        <f>IFERROR(VLOOKUP(A235,'Order Details'!$J$1:$M$108,3,0),0)</f>
        <v>0</v>
      </c>
    </row>
    <row r="236" spans="1:9" x14ac:dyDescent="0.3">
      <c r="A236">
        <v>10334</v>
      </c>
      <c r="B236" s="1">
        <v>38310</v>
      </c>
      <c r="C236" s="1">
        <v>38319</v>
      </c>
      <c r="D236" t="s">
        <v>18</v>
      </c>
      <c r="E236" t="s">
        <v>1058</v>
      </c>
      <c r="F236" t="s">
        <v>1059</v>
      </c>
      <c r="G236">
        <v>144</v>
      </c>
      <c r="H236">
        <f>IFERROR(VLOOKUP(Orders!A236,'Order Details'!$J$1:$M$108,2,0),0)</f>
        <v>0</v>
      </c>
      <c r="I236">
        <f>IFERROR(VLOOKUP(A236,'Order Details'!$J$1:$M$108,3,0),0)</f>
        <v>0</v>
      </c>
    </row>
    <row r="237" spans="1:9" x14ac:dyDescent="0.3">
      <c r="A237">
        <v>10335</v>
      </c>
      <c r="B237" s="1">
        <v>38310</v>
      </c>
      <c r="C237" s="1">
        <v>38320</v>
      </c>
      <c r="D237" s="1">
        <v>38314</v>
      </c>
      <c r="E237" t="s">
        <v>1026</v>
      </c>
      <c r="F237" t="s">
        <v>18</v>
      </c>
      <c r="G237">
        <v>124</v>
      </c>
      <c r="H237">
        <f>IFERROR(VLOOKUP(Orders!A237,'Order Details'!$J$1:$M$108,2,0),0)</f>
        <v>0</v>
      </c>
      <c r="I237">
        <f>IFERROR(VLOOKUP(A237,'Order Details'!$J$1:$M$108,3,0),0)</f>
        <v>0</v>
      </c>
    </row>
    <row r="238" spans="1:9" x14ac:dyDescent="0.3">
      <c r="A238">
        <v>10336</v>
      </c>
      <c r="B238" s="1">
        <v>38311</v>
      </c>
      <c r="C238" s="1">
        <v>38317</v>
      </c>
      <c r="D238" s="1">
        <v>38315</v>
      </c>
      <c r="E238" t="s">
        <v>1026</v>
      </c>
      <c r="F238" t="s">
        <v>1053</v>
      </c>
      <c r="G238">
        <v>172</v>
      </c>
      <c r="H238">
        <f>IFERROR(VLOOKUP(Orders!A238,'Order Details'!$J$1:$M$108,2,0),0)</f>
        <v>0</v>
      </c>
      <c r="I238">
        <f>IFERROR(VLOOKUP(A238,'Order Details'!$J$1:$M$108,3,0),0)</f>
        <v>0</v>
      </c>
    </row>
    <row r="239" spans="1:9" x14ac:dyDescent="0.3">
      <c r="A239">
        <v>10337</v>
      </c>
      <c r="B239" s="1">
        <v>38312</v>
      </c>
      <c r="C239" s="1">
        <v>38321</v>
      </c>
      <c r="D239" s="1">
        <v>38317</v>
      </c>
      <c r="E239" t="s">
        <v>1026</v>
      </c>
      <c r="F239" t="s">
        <v>18</v>
      </c>
      <c r="G239">
        <v>424</v>
      </c>
      <c r="H239">
        <f>IFERROR(VLOOKUP(Orders!A239,'Order Details'!$J$1:$M$108,2,0),0)</f>
        <v>0</v>
      </c>
      <c r="I239">
        <f>IFERROR(VLOOKUP(A239,'Order Details'!$J$1:$M$108,3,0),0)</f>
        <v>0</v>
      </c>
    </row>
    <row r="240" spans="1:9" x14ac:dyDescent="0.3">
      <c r="A240">
        <v>10338</v>
      </c>
      <c r="B240" s="1">
        <v>38313</v>
      </c>
      <c r="C240" s="1">
        <v>38323</v>
      </c>
      <c r="D240" s="1">
        <v>38318</v>
      </c>
      <c r="E240" t="s">
        <v>1026</v>
      </c>
      <c r="F240" t="s">
        <v>18</v>
      </c>
      <c r="G240">
        <v>381</v>
      </c>
      <c r="H240">
        <f>IFERROR(VLOOKUP(Orders!A240,'Order Details'!$J$1:$M$108,2,0),0)</f>
        <v>0</v>
      </c>
      <c r="I240">
        <f>IFERROR(VLOOKUP(A240,'Order Details'!$J$1:$M$108,3,0),0)</f>
        <v>0</v>
      </c>
    </row>
    <row r="241" spans="1:9" x14ac:dyDescent="0.3">
      <c r="A241">
        <v>10339</v>
      </c>
      <c r="B241" s="1">
        <v>38314</v>
      </c>
      <c r="C241" s="1">
        <v>38321</v>
      </c>
      <c r="D241" s="1">
        <v>38321</v>
      </c>
      <c r="E241" t="s">
        <v>1026</v>
      </c>
      <c r="F241" t="s">
        <v>18</v>
      </c>
      <c r="G241">
        <v>398</v>
      </c>
      <c r="H241">
        <f>IFERROR(VLOOKUP(Orders!A241,'Order Details'!$J$1:$M$108,2,0),0)</f>
        <v>0</v>
      </c>
      <c r="I241">
        <f>IFERROR(VLOOKUP(A241,'Order Details'!$J$1:$M$108,3,0),0)</f>
        <v>0</v>
      </c>
    </row>
    <row r="242" spans="1:9" x14ac:dyDescent="0.3">
      <c r="A242">
        <v>10340</v>
      </c>
      <c r="B242" s="1">
        <v>38315</v>
      </c>
      <c r="C242" s="1">
        <v>38322</v>
      </c>
      <c r="D242" s="1">
        <v>38316</v>
      </c>
      <c r="E242" t="s">
        <v>1026</v>
      </c>
      <c r="F242" t="s">
        <v>1034</v>
      </c>
      <c r="G242">
        <v>216</v>
      </c>
      <c r="H242">
        <f>IFERROR(VLOOKUP(Orders!A242,'Order Details'!$J$1:$M$108,2,0),0)</f>
        <v>0</v>
      </c>
      <c r="I242">
        <f>IFERROR(VLOOKUP(A242,'Order Details'!$J$1:$M$108,3,0),0)</f>
        <v>0</v>
      </c>
    </row>
    <row r="243" spans="1:9" x14ac:dyDescent="0.3">
      <c r="A243">
        <v>10341</v>
      </c>
      <c r="B243" s="1">
        <v>38315</v>
      </c>
      <c r="C243" s="1">
        <v>38322</v>
      </c>
      <c r="D243" s="1">
        <v>38320</v>
      </c>
      <c r="E243" t="s">
        <v>1026</v>
      </c>
      <c r="F243" t="s">
        <v>18</v>
      </c>
      <c r="G243">
        <v>382</v>
      </c>
      <c r="H243">
        <f>IFERROR(VLOOKUP(Orders!A243,'Order Details'!$J$1:$M$108,2,0),0)</f>
        <v>0</v>
      </c>
      <c r="I243">
        <f>IFERROR(VLOOKUP(A243,'Order Details'!$J$1:$M$108,3,0),0)</f>
        <v>0</v>
      </c>
    </row>
    <row r="244" spans="1:9" x14ac:dyDescent="0.3">
      <c r="A244">
        <v>10342</v>
      </c>
      <c r="B244" s="1">
        <v>38315</v>
      </c>
      <c r="C244" s="1">
        <v>38322</v>
      </c>
      <c r="D244" s="1">
        <v>38320</v>
      </c>
      <c r="E244" t="s">
        <v>1026</v>
      </c>
      <c r="F244" t="s">
        <v>18</v>
      </c>
      <c r="G244">
        <v>114</v>
      </c>
      <c r="H244">
        <f>IFERROR(VLOOKUP(Orders!A244,'Order Details'!$J$1:$M$108,2,0),0)</f>
        <v>0</v>
      </c>
      <c r="I244">
        <f>IFERROR(VLOOKUP(A244,'Order Details'!$J$1:$M$108,3,0),0)</f>
        <v>0</v>
      </c>
    </row>
    <row r="245" spans="1:9" x14ac:dyDescent="0.3">
      <c r="A245">
        <v>10343</v>
      </c>
      <c r="B245" s="1">
        <v>38315</v>
      </c>
      <c r="C245" s="1">
        <v>38322</v>
      </c>
      <c r="D245" s="1">
        <v>38317</v>
      </c>
      <c r="E245" t="s">
        <v>1026</v>
      </c>
      <c r="F245" t="s">
        <v>18</v>
      </c>
      <c r="G245">
        <v>353</v>
      </c>
      <c r="H245">
        <f>IFERROR(VLOOKUP(Orders!A245,'Order Details'!$J$1:$M$108,2,0),0)</f>
        <v>0</v>
      </c>
      <c r="I245">
        <f>IFERROR(VLOOKUP(A245,'Order Details'!$J$1:$M$108,3,0),0)</f>
        <v>0</v>
      </c>
    </row>
    <row r="246" spans="1:9" x14ac:dyDescent="0.3">
      <c r="A246">
        <v>10344</v>
      </c>
      <c r="B246" s="1">
        <v>38316</v>
      </c>
      <c r="C246" s="1">
        <v>38323</v>
      </c>
      <c r="D246" s="1">
        <v>38320</v>
      </c>
      <c r="E246" t="s">
        <v>1026</v>
      </c>
      <c r="F246" t="s">
        <v>18</v>
      </c>
      <c r="G246">
        <v>350</v>
      </c>
      <c r="H246">
        <f>IFERROR(VLOOKUP(Orders!A246,'Order Details'!$J$1:$M$108,2,0),0)</f>
        <v>0</v>
      </c>
      <c r="I246">
        <f>IFERROR(VLOOKUP(A246,'Order Details'!$J$1:$M$108,3,0),0)</f>
        <v>0</v>
      </c>
    </row>
    <row r="247" spans="1:9" x14ac:dyDescent="0.3">
      <c r="A247">
        <v>10345</v>
      </c>
      <c r="B247" s="1">
        <v>38316</v>
      </c>
      <c r="C247" s="1">
        <v>38322</v>
      </c>
      <c r="D247" s="1">
        <v>38317</v>
      </c>
      <c r="E247" t="s">
        <v>1026</v>
      </c>
      <c r="F247" t="s">
        <v>18</v>
      </c>
      <c r="G247">
        <v>103</v>
      </c>
      <c r="H247">
        <f>IFERROR(VLOOKUP(Orders!A247,'Order Details'!$J$1:$M$108,2,0),0)</f>
        <v>0</v>
      </c>
      <c r="I247">
        <f>IFERROR(VLOOKUP(A247,'Order Details'!$J$1:$M$108,3,0),0)</f>
        <v>0</v>
      </c>
    </row>
    <row r="248" spans="1:9" x14ac:dyDescent="0.3">
      <c r="A248">
        <v>10346</v>
      </c>
      <c r="B248" s="1">
        <v>38320</v>
      </c>
      <c r="C248" s="1">
        <v>38326</v>
      </c>
      <c r="D248" s="1">
        <v>38321</v>
      </c>
      <c r="E248" t="s">
        <v>1026</v>
      </c>
      <c r="F248" t="s">
        <v>18</v>
      </c>
      <c r="G248">
        <v>112</v>
      </c>
      <c r="H248">
        <f>IFERROR(VLOOKUP(Orders!A248,'Order Details'!$J$1:$M$108,2,0),0)</f>
        <v>0</v>
      </c>
      <c r="I248">
        <f>IFERROR(VLOOKUP(A248,'Order Details'!$J$1:$M$108,3,0),0)</f>
        <v>0</v>
      </c>
    </row>
    <row r="249" spans="1:9" x14ac:dyDescent="0.3">
      <c r="A249">
        <v>10347</v>
      </c>
      <c r="B249" s="1">
        <v>38320</v>
      </c>
      <c r="C249" s="1">
        <v>38328</v>
      </c>
      <c r="D249" s="1">
        <v>38321</v>
      </c>
      <c r="E249" t="s">
        <v>1026</v>
      </c>
      <c r="F249" t="s">
        <v>1035</v>
      </c>
      <c r="G249">
        <v>114</v>
      </c>
      <c r="H249">
        <f>IFERROR(VLOOKUP(Orders!A249,'Order Details'!$J$1:$M$108,2,0),0)</f>
        <v>0</v>
      </c>
      <c r="I249">
        <f>IFERROR(VLOOKUP(A249,'Order Details'!$J$1:$M$108,3,0),0)</f>
        <v>0</v>
      </c>
    </row>
    <row r="250" spans="1:9" x14ac:dyDescent="0.3">
      <c r="A250">
        <v>10348</v>
      </c>
      <c r="B250" s="1">
        <v>38292</v>
      </c>
      <c r="C250" s="1">
        <v>38299</v>
      </c>
      <c r="D250" s="1">
        <v>38296</v>
      </c>
      <c r="E250" t="s">
        <v>1026</v>
      </c>
      <c r="F250" t="s">
        <v>18</v>
      </c>
      <c r="G250">
        <v>458</v>
      </c>
      <c r="H250">
        <f>IFERROR(VLOOKUP(Orders!A250,'Order Details'!$J$1:$M$108,2,0),0)</f>
        <v>0</v>
      </c>
      <c r="I250">
        <f>IFERROR(VLOOKUP(A250,'Order Details'!$J$1:$M$108,3,0),0)</f>
        <v>0</v>
      </c>
    </row>
    <row r="251" spans="1:9" x14ac:dyDescent="0.3">
      <c r="A251">
        <v>10349</v>
      </c>
      <c r="B251" s="1">
        <v>38322</v>
      </c>
      <c r="C251" s="1">
        <v>38328</v>
      </c>
      <c r="D251" s="1">
        <v>38324</v>
      </c>
      <c r="E251" t="s">
        <v>1026</v>
      </c>
      <c r="F251" t="s">
        <v>18</v>
      </c>
      <c r="G251">
        <v>151</v>
      </c>
      <c r="H251">
        <f>IFERROR(VLOOKUP(Orders!A251,'Order Details'!$J$1:$M$108,2,0),0)</f>
        <v>0</v>
      </c>
      <c r="I251">
        <f>IFERROR(VLOOKUP(A251,'Order Details'!$J$1:$M$108,3,0),0)</f>
        <v>0</v>
      </c>
    </row>
    <row r="252" spans="1:9" x14ac:dyDescent="0.3">
      <c r="A252">
        <v>10350</v>
      </c>
      <c r="B252" s="1">
        <v>38323</v>
      </c>
      <c r="C252" s="1">
        <v>38329</v>
      </c>
      <c r="D252" s="1">
        <v>38326</v>
      </c>
      <c r="E252" t="s">
        <v>1026</v>
      </c>
      <c r="F252" t="s">
        <v>18</v>
      </c>
      <c r="G252">
        <v>141</v>
      </c>
      <c r="H252">
        <f>IFERROR(VLOOKUP(Orders!A252,'Order Details'!$J$1:$M$108,2,0),0)</f>
        <v>0</v>
      </c>
      <c r="I252">
        <f>IFERROR(VLOOKUP(A252,'Order Details'!$J$1:$M$108,3,0),0)</f>
        <v>0</v>
      </c>
    </row>
    <row r="253" spans="1:9" x14ac:dyDescent="0.3">
      <c r="A253">
        <v>10351</v>
      </c>
      <c r="B253" s="1">
        <v>38324</v>
      </c>
      <c r="C253" s="1">
        <v>38332</v>
      </c>
      <c r="D253" s="1">
        <v>38328</v>
      </c>
      <c r="E253" t="s">
        <v>1026</v>
      </c>
      <c r="F253" t="s">
        <v>18</v>
      </c>
      <c r="G253">
        <v>324</v>
      </c>
      <c r="H253">
        <f>IFERROR(VLOOKUP(Orders!A253,'Order Details'!$J$1:$M$108,2,0),0)</f>
        <v>0</v>
      </c>
      <c r="I253">
        <f>IFERROR(VLOOKUP(A253,'Order Details'!$J$1:$M$108,3,0),0)</f>
        <v>0</v>
      </c>
    </row>
    <row r="254" spans="1:9" x14ac:dyDescent="0.3">
      <c r="A254">
        <v>10352</v>
      </c>
      <c r="B254" s="1">
        <v>38324</v>
      </c>
      <c r="C254" s="1">
        <v>38333</v>
      </c>
      <c r="D254" s="1">
        <v>38330</v>
      </c>
      <c r="E254" t="s">
        <v>1026</v>
      </c>
      <c r="F254" t="s">
        <v>18</v>
      </c>
      <c r="G254">
        <v>198</v>
      </c>
      <c r="H254">
        <f>IFERROR(VLOOKUP(Orders!A254,'Order Details'!$J$1:$M$108,2,0),0)</f>
        <v>0</v>
      </c>
      <c r="I254">
        <f>IFERROR(VLOOKUP(A254,'Order Details'!$J$1:$M$108,3,0),0)</f>
        <v>0</v>
      </c>
    </row>
    <row r="255" spans="1:9" x14ac:dyDescent="0.3">
      <c r="A255">
        <v>10353</v>
      </c>
      <c r="B255" s="1">
        <v>38325</v>
      </c>
      <c r="C255" s="1">
        <v>38332</v>
      </c>
      <c r="D255" s="1">
        <v>38326</v>
      </c>
      <c r="E255" t="s">
        <v>1026</v>
      </c>
      <c r="F255" t="s">
        <v>18</v>
      </c>
      <c r="G255">
        <v>447</v>
      </c>
      <c r="H255">
        <f>IFERROR(VLOOKUP(Orders!A255,'Order Details'!$J$1:$M$108,2,0),0)</f>
        <v>0</v>
      </c>
      <c r="I255">
        <f>IFERROR(VLOOKUP(A255,'Order Details'!$J$1:$M$108,3,0),0)</f>
        <v>0</v>
      </c>
    </row>
    <row r="256" spans="1:9" x14ac:dyDescent="0.3">
      <c r="A256">
        <v>10354</v>
      </c>
      <c r="B256" s="1">
        <v>38325</v>
      </c>
      <c r="C256" s="1">
        <v>38331</v>
      </c>
      <c r="D256" s="1">
        <v>38326</v>
      </c>
      <c r="E256" t="s">
        <v>1026</v>
      </c>
      <c r="F256" t="s">
        <v>18</v>
      </c>
      <c r="G256">
        <v>323</v>
      </c>
      <c r="H256">
        <f>IFERROR(VLOOKUP(Orders!A256,'Order Details'!$J$1:$M$108,2,0),0)</f>
        <v>0</v>
      </c>
      <c r="I256">
        <f>IFERROR(VLOOKUP(A256,'Order Details'!$J$1:$M$108,3,0),0)</f>
        <v>0</v>
      </c>
    </row>
    <row r="257" spans="1:9" x14ac:dyDescent="0.3">
      <c r="A257">
        <v>10355</v>
      </c>
      <c r="B257" s="1">
        <v>38328</v>
      </c>
      <c r="C257" s="1">
        <v>38335</v>
      </c>
      <c r="D257" s="1">
        <v>38334</v>
      </c>
      <c r="E257" t="s">
        <v>1026</v>
      </c>
      <c r="F257" t="s">
        <v>18</v>
      </c>
      <c r="G257">
        <v>141</v>
      </c>
      <c r="H257">
        <f>IFERROR(VLOOKUP(Orders!A257,'Order Details'!$J$1:$M$108,2,0),0)</f>
        <v>0</v>
      </c>
      <c r="I257">
        <f>IFERROR(VLOOKUP(A257,'Order Details'!$J$1:$M$108,3,0),0)</f>
        <v>0</v>
      </c>
    </row>
    <row r="258" spans="1:9" x14ac:dyDescent="0.3">
      <c r="A258">
        <v>10356</v>
      </c>
      <c r="B258" s="1">
        <v>38330</v>
      </c>
      <c r="C258" s="1">
        <v>38336</v>
      </c>
      <c r="D258" s="1">
        <v>38333</v>
      </c>
      <c r="E258" t="s">
        <v>1026</v>
      </c>
      <c r="F258" t="s">
        <v>18</v>
      </c>
      <c r="G258">
        <v>250</v>
      </c>
      <c r="H258">
        <f>IFERROR(VLOOKUP(Orders!A258,'Order Details'!$J$1:$M$108,2,0),0)</f>
        <v>0</v>
      </c>
      <c r="I258">
        <f>IFERROR(VLOOKUP(A258,'Order Details'!$J$1:$M$108,3,0),0)</f>
        <v>0</v>
      </c>
    </row>
    <row r="259" spans="1:9" x14ac:dyDescent="0.3">
      <c r="A259">
        <v>10357</v>
      </c>
      <c r="B259" s="1">
        <v>38331</v>
      </c>
      <c r="C259" s="1">
        <v>38337</v>
      </c>
      <c r="D259" s="1">
        <v>38335</v>
      </c>
      <c r="E259" t="s">
        <v>1026</v>
      </c>
      <c r="F259" t="s">
        <v>18</v>
      </c>
      <c r="G259">
        <v>124</v>
      </c>
      <c r="H259">
        <f>IFERROR(VLOOKUP(Orders!A259,'Order Details'!$J$1:$M$108,2,0),0)</f>
        <v>0</v>
      </c>
      <c r="I259">
        <f>IFERROR(VLOOKUP(A259,'Order Details'!$J$1:$M$108,3,0),0)</f>
        <v>0</v>
      </c>
    </row>
    <row r="260" spans="1:9" x14ac:dyDescent="0.3">
      <c r="A260">
        <v>10358</v>
      </c>
      <c r="B260" s="1">
        <v>38331</v>
      </c>
      <c r="C260" s="1">
        <v>38337</v>
      </c>
      <c r="D260" s="1">
        <v>38337</v>
      </c>
      <c r="E260" t="s">
        <v>1026</v>
      </c>
      <c r="F260" t="s">
        <v>1053</v>
      </c>
      <c r="G260">
        <v>141</v>
      </c>
      <c r="H260">
        <f>IFERROR(VLOOKUP(Orders!A260,'Order Details'!$J$1:$M$108,2,0),0)</f>
        <v>0</v>
      </c>
      <c r="I260">
        <f>IFERROR(VLOOKUP(A260,'Order Details'!$J$1:$M$108,3,0),0)</f>
        <v>0</v>
      </c>
    </row>
    <row r="261" spans="1:9" x14ac:dyDescent="0.3">
      <c r="A261">
        <v>10359</v>
      </c>
      <c r="B261" s="1">
        <v>38336</v>
      </c>
      <c r="C261" s="1">
        <v>38344</v>
      </c>
      <c r="D261" s="1">
        <v>38339</v>
      </c>
      <c r="E261" t="s">
        <v>1026</v>
      </c>
      <c r="F261" t="s">
        <v>18</v>
      </c>
      <c r="G261">
        <v>353</v>
      </c>
      <c r="H261">
        <f>IFERROR(VLOOKUP(Orders!A261,'Order Details'!$J$1:$M$108,2,0),0)</f>
        <v>0</v>
      </c>
      <c r="I261">
        <f>IFERROR(VLOOKUP(A261,'Order Details'!$J$1:$M$108,3,0),0)</f>
        <v>0</v>
      </c>
    </row>
    <row r="262" spans="1:9" x14ac:dyDescent="0.3">
      <c r="A262">
        <v>10360</v>
      </c>
      <c r="B262" s="1">
        <v>38337</v>
      </c>
      <c r="C262" s="1">
        <v>38343</v>
      </c>
      <c r="D262" s="1">
        <v>38339</v>
      </c>
      <c r="E262" t="s">
        <v>1026</v>
      </c>
      <c r="F262" t="s">
        <v>18</v>
      </c>
      <c r="G262">
        <v>496</v>
      </c>
      <c r="H262">
        <f>IFERROR(VLOOKUP(Orders!A262,'Order Details'!$J$1:$M$108,2,0),0)</f>
        <v>0</v>
      </c>
      <c r="I262">
        <f>IFERROR(VLOOKUP(A262,'Order Details'!$J$1:$M$108,3,0),0)</f>
        <v>0</v>
      </c>
    </row>
    <row r="263" spans="1:9" x14ac:dyDescent="0.3">
      <c r="A263">
        <v>10361</v>
      </c>
      <c r="B263" s="1">
        <v>38338</v>
      </c>
      <c r="C263" s="1">
        <v>38345</v>
      </c>
      <c r="D263" s="1">
        <v>38341</v>
      </c>
      <c r="E263" t="s">
        <v>1026</v>
      </c>
      <c r="F263" t="s">
        <v>18</v>
      </c>
      <c r="G263">
        <v>282</v>
      </c>
      <c r="H263">
        <f>IFERROR(VLOOKUP(Orders!A263,'Order Details'!$J$1:$M$108,2,0),0)</f>
        <v>0</v>
      </c>
      <c r="I263">
        <f>IFERROR(VLOOKUP(A263,'Order Details'!$J$1:$M$108,3,0),0)</f>
        <v>0</v>
      </c>
    </row>
    <row r="264" spans="1:9" x14ac:dyDescent="0.3">
      <c r="A264">
        <v>10362</v>
      </c>
      <c r="B264" s="1">
        <v>38357</v>
      </c>
      <c r="C264" s="1">
        <v>38368</v>
      </c>
      <c r="D264" s="1">
        <v>38362</v>
      </c>
      <c r="E264" t="s">
        <v>1026</v>
      </c>
      <c r="F264" t="s">
        <v>18</v>
      </c>
      <c r="G264">
        <v>161</v>
      </c>
      <c r="H264">
        <f>IFERROR(VLOOKUP(Orders!A264,'Order Details'!$J$1:$M$108,2,0),0)</f>
        <v>0</v>
      </c>
      <c r="I264">
        <f>IFERROR(VLOOKUP(A264,'Order Details'!$J$1:$M$108,3,0),0)</f>
        <v>0</v>
      </c>
    </row>
    <row r="265" spans="1:9" x14ac:dyDescent="0.3">
      <c r="A265">
        <v>10363</v>
      </c>
      <c r="B265" s="1">
        <v>38358</v>
      </c>
      <c r="C265" s="1">
        <v>38364</v>
      </c>
      <c r="D265" s="1">
        <v>38362</v>
      </c>
      <c r="E265" t="s">
        <v>1026</v>
      </c>
      <c r="F265" t="s">
        <v>18</v>
      </c>
      <c r="G265">
        <v>334</v>
      </c>
      <c r="H265">
        <f>IFERROR(VLOOKUP(Orders!A265,'Order Details'!$J$1:$M$108,2,0),0)</f>
        <v>0</v>
      </c>
      <c r="I265">
        <f>IFERROR(VLOOKUP(A265,'Order Details'!$J$1:$M$108,3,0),0)</f>
        <v>0</v>
      </c>
    </row>
    <row r="266" spans="1:9" x14ac:dyDescent="0.3">
      <c r="A266">
        <v>10364</v>
      </c>
      <c r="B266" s="1">
        <v>38358</v>
      </c>
      <c r="C266" s="1">
        <v>38369</v>
      </c>
      <c r="D266" s="1">
        <v>38361</v>
      </c>
      <c r="E266" t="s">
        <v>1026</v>
      </c>
      <c r="F266" t="s">
        <v>18</v>
      </c>
      <c r="G266">
        <v>350</v>
      </c>
      <c r="H266">
        <f>IFERROR(VLOOKUP(Orders!A266,'Order Details'!$J$1:$M$108,2,0),0)</f>
        <v>0</v>
      </c>
      <c r="I266">
        <f>IFERROR(VLOOKUP(A266,'Order Details'!$J$1:$M$108,3,0),0)</f>
        <v>0</v>
      </c>
    </row>
    <row r="267" spans="1:9" x14ac:dyDescent="0.3">
      <c r="A267">
        <v>10365</v>
      </c>
      <c r="B267" s="1">
        <v>38359</v>
      </c>
      <c r="C267" s="1">
        <v>38370</v>
      </c>
      <c r="D267" s="1">
        <v>38363</v>
      </c>
      <c r="E267" t="s">
        <v>1026</v>
      </c>
      <c r="F267" t="s">
        <v>18</v>
      </c>
      <c r="G267">
        <v>320</v>
      </c>
      <c r="H267">
        <f>IFERROR(VLOOKUP(Orders!A267,'Order Details'!$J$1:$M$108,2,0),0)</f>
        <v>0</v>
      </c>
      <c r="I267">
        <f>IFERROR(VLOOKUP(A267,'Order Details'!$J$1:$M$108,3,0),0)</f>
        <v>0</v>
      </c>
    </row>
    <row r="268" spans="1:9" x14ac:dyDescent="0.3">
      <c r="A268">
        <v>10366</v>
      </c>
      <c r="B268" s="1">
        <v>38362</v>
      </c>
      <c r="C268" s="1">
        <v>38371</v>
      </c>
      <c r="D268" s="1">
        <v>38364</v>
      </c>
      <c r="E268" t="s">
        <v>1026</v>
      </c>
      <c r="F268" t="s">
        <v>18</v>
      </c>
      <c r="G268">
        <v>381</v>
      </c>
      <c r="H268">
        <f>IFERROR(VLOOKUP(Orders!A268,'Order Details'!$J$1:$M$108,2,0),0)</f>
        <v>0</v>
      </c>
      <c r="I268">
        <f>IFERROR(VLOOKUP(A268,'Order Details'!$J$1:$M$108,3,0),0)</f>
        <v>0</v>
      </c>
    </row>
    <row r="269" spans="1:9" x14ac:dyDescent="0.3">
      <c r="A269">
        <v>10367</v>
      </c>
      <c r="B269" s="1">
        <v>38364</v>
      </c>
      <c r="C269" s="1">
        <v>38373</v>
      </c>
      <c r="D269" s="1">
        <v>38368</v>
      </c>
      <c r="E269" t="s">
        <v>1037</v>
      </c>
      <c r="F269" t="s">
        <v>1060</v>
      </c>
      <c r="G269">
        <v>205</v>
      </c>
      <c r="H269">
        <f>IFERROR(VLOOKUP(Orders!A269,'Order Details'!$J$1:$M$108,2,0),0)</f>
        <v>0</v>
      </c>
      <c r="I269">
        <f>IFERROR(VLOOKUP(A269,'Order Details'!$J$1:$M$108,3,0),0)</f>
        <v>0</v>
      </c>
    </row>
    <row r="270" spans="1:9" x14ac:dyDescent="0.3">
      <c r="A270">
        <v>10368</v>
      </c>
      <c r="B270" s="1">
        <v>38371</v>
      </c>
      <c r="C270" s="1">
        <v>38379</v>
      </c>
      <c r="D270" s="1">
        <v>38376</v>
      </c>
      <c r="E270" t="s">
        <v>1026</v>
      </c>
      <c r="F270" t="s">
        <v>1050</v>
      </c>
      <c r="G270">
        <v>124</v>
      </c>
      <c r="H270">
        <f>IFERROR(VLOOKUP(Orders!A270,'Order Details'!$J$1:$M$108,2,0),0)</f>
        <v>0</v>
      </c>
      <c r="I270">
        <f>IFERROR(VLOOKUP(A270,'Order Details'!$J$1:$M$108,3,0),0)</f>
        <v>0</v>
      </c>
    </row>
    <row r="271" spans="1:9" x14ac:dyDescent="0.3">
      <c r="A271">
        <v>10369</v>
      </c>
      <c r="B271" s="1">
        <v>38372</v>
      </c>
      <c r="C271" s="1">
        <v>38380</v>
      </c>
      <c r="D271" s="1">
        <v>38376</v>
      </c>
      <c r="E271" t="s">
        <v>1026</v>
      </c>
      <c r="F271" t="s">
        <v>18</v>
      </c>
      <c r="G271">
        <v>379</v>
      </c>
      <c r="H271">
        <f>IFERROR(VLOOKUP(Orders!A271,'Order Details'!$J$1:$M$108,2,0),0)</f>
        <v>0</v>
      </c>
      <c r="I271">
        <f>IFERROR(VLOOKUP(A271,'Order Details'!$J$1:$M$108,3,0),0)</f>
        <v>0</v>
      </c>
    </row>
    <row r="272" spans="1:9" x14ac:dyDescent="0.3">
      <c r="A272">
        <v>10370</v>
      </c>
      <c r="B272" s="1">
        <v>38372</v>
      </c>
      <c r="C272" s="1">
        <v>38384</v>
      </c>
      <c r="D272" s="1">
        <v>38377</v>
      </c>
      <c r="E272" t="s">
        <v>1026</v>
      </c>
      <c r="F272" t="s">
        <v>18</v>
      </c>
      <c r="G272">
        <v>276</v>
      </c>
      <c r="H272">
        <f>IFERROR(VLOOKUP(Orders!A272,'Order Details'!$J$1:$M$108,2,0),0)</f>
        <v>0</v>
      </c>
      <c r="I272">
        <f>IFERROR(VLOOKUP(A272,'Order Details'!$J$1:$M$108,3,0),0)</f>
        <v>0</v>
      </c>
    </row>
    <row r="273" spans="1:9" x14ac:dyDescent="0.3">
      <c r="A273">
        <v>10371</v>
      </c>
      <c r="B273" s="1">
        <v>38375</v>
      </c>
      <c r="C273" s="1">
        <v>38386</v>
      </c>
      <c r="D273" s="1">
        <v>38377</v>
      </c>
      <c r="E273" t="s">
        <v>1026</v>
      </c>
      <c r="F273" t="s">
        <v>18</v>
      </c>
      <c r="G273">
        <v>124</v>
      </c>
      <c r="H273">
        <f>IFERROR(VLOOKUP(Orders!A273,'Order Details'!$J$1:$M$108,2,0),0)</f>
        <v>0</v>
      </c>
      <c r="I273">
        <f>IFERROR(VLOOKUP(A273,'Order Details'!$J$1:$M$108,3,0),0)</f>
        <v>0</v>
      </c>
    </row>
    <row r="274" spans="1:9" x14ac:dyDescent="0.3">
      <c r="A274">
        <v>10372</v>
      </c>
      <c r="B274" s="1">
        <v>38378</v>
      </c>
      <c r="C274" s="1">
        <v>38388</v>
      </c>
      <c r="D274" s="1">
        <v>38380</v>
      </c>
      <c r="E274" t="s">
        <v>1026</v>
      </c>
      <c r="F274" t="s">
        <v>18</v>
      </c>
      <c r="G274">
        <v>398</v>
      </c>
      <c r="H274">
        <f>IFERROR(VLOOKUP(Orders!A274,'Order Details'!$J$1:$M$108,2,0),0)</f>
        <v>0</v>
      </c>
      <c r="I274">
        <f>IFERROR(VLOOKUP(A274,'Order Details'!$J$1:$M$108,3,0),0)</f>
        <v>0</v>
      </c>
    </row>
    <row r="275" spans="1:9" x14ac:dyDescent="0.3">
      <c r="A275">
        <v>10373</v>
      </c>
      <c r="B275" s="1">
        <v>38383</v>
      </c>
      <c r="C275" s="1">
        <v>38391</v>
      </c>
      <c r="D275" s="1">
        <v>38389</v>
      </c>
      <c r="E275" t="s">
        <v>1026</v>
      </c>
      <c r="F275" t="s">
        <v>18</v>
      </c>
      <c r="G275">
        <v>311</v>
      </c>
      <c r="H275">
        <f>IFERROR(VLOOKUP(Orders!A275,'Order Details'!$J$1:$M$108,2,0),0)</f>
        <v>0</v>
      </c>
      <c r="I275">
        <f>IFERROR(VLOOKUP(A275,'Order Details'!$J$1:$M$108,3,0),0)</f>
        <v>0</v>
      </c>
    </row>
    <row r="276" spans="1:9" x14ac:dyDescent="0.3">
      <c r="A276">
        <v>10374</v>
      </c>
      <c r="B276" s="1">
        <v>38385</v>
      </c>
      <c r="C276" s="1">
        <v>38392</v>
      </c>
      <c r="D276" s="1">
        <v>38386</v>
      </c>
      <c r="E276" t="s">
        <v>1026</v>
      </c>
      <c r="F276" t="s">
        <v>18</v>
      </c>
      <c r="G276">
        <v>333</v>
      </c>
      <c r="H276">
        <f>IFERROR(VLOOKUP(Orders!A276,'Order Details'!$J$1:$M$108,2,0),0)</f>
        <v>0</v>
      </c>
      <c r="I276">
        <f>IFERROR(VLOOKUP(A276,'Order Details'!$J$1:$M$108,3,0),0)</f>
        <v>0</v>
      </c>
    </row>
    <row r="277" spans="1:9" x14ac:dyDescent="0.3">
      <c r="A277">
        <v>10375</v>
      </c>
      <c r="B277" s="1">
        <v>38386</v>
      </c>
      <c r="C277" s="1">
        <v>38393</v>
      </c>
      <c r="D277" s="1">
        <v>38389</v>
      </c>
      <c r="E277" t="s">
        <v>1026</v>
      </c>
      <c r="F277" t="s">
        <v>18</v>
      </c>
      <c r="G277">
        <v>119</v>
      </c>
      <c r="H277">
        <f>IFERROR(VLOOKUP(Orders!A277,'Order Details'!$J$1:$M$108,2,0),0)</f>
        <v>0</v>
      </c>
      <c r="I277">
        <f>IFERROR(VLOOKUP(A277,'Order Details'!$J$1:$M$108,3,0),0)</f>
        <v>0</v>
      </c>
    </row>
    <row r="278" spans="1:9" x14ac:dyDescent="0.3">
      <c r="A278">
        <v>10376</v>
      </c>
      <c r="B278" s="1">
        <v>38391</v>
      </c>
      <c r="C278" s="1">
        <v>38401</v>
      </c>
      <c r="D278" s="1">
        <v>38396</v>
      </c>
      <c r="E278" t="s">
        <v>1026</v>
      </c>
      <c r="F278" t="s">
        <v>18</v>
      </c>
      <c r="G278">
        <v>219</v>
      </c>
      <c r="H278">
        <f>IFERROR(VLOOKUP(Orders!A278,'Order Details'!$J$1:$M$108,2,0),0)</f>
        <v>0</v>
      </c>
      <c r="I278">
        <f>IFERROR(VLOOKUP(A278,'Order Details'!$J$1:$M$108,3,0),0)</f>
        <v>0</v>
      </c>
    </row>
    <row r="279" spans="1:9" x14ac:dyDescent="0.3">
      <c r="A279">
        <v>10377</v>
      </c>
      <c r="B279" s="1">
        <v>38392</v>
      </c>
      <c r="C279" s="1">
        <v>38404</v>
      </c>
      <c r="D279" s="1">
        <v>38395</v>
      </c>
      <c r="E279" t="s">
        <v>1026</v>
      </c>
      <c r="F279" t="s">
        <v>1042</v>
      </c>
      <c r="G279">
        <v>186</v>
      </c>
      <c r="H279">
        <f>IFERROR(VLOOKUP(Orders!A279,'Order Details'!$J$1:$M$108,2,0),0)</f>
        <v>0</v>
      </c>
      <c r="I279">
        <f>IFERROR(VLOOKUP(A279,'Order Details'!$J$1:$M$108,3,0),0)</f>
        <v>0</v>
      </c>
    </row>
    <row r="280" spans="1:9" x14ac:dyDescent="0.3">
      <c r="A280">
        <v>10378</v>
      </c>
      <c r="B280" s="1">
        <v>38393</v>
      </c>
      <c r="C280" s="1">
        <v>38401</v>
      </c>
      <c r="D280" s="1">
        <v>38394</v>
      </c>
      <c r="E280" t="s">
        <v>1026</v>
      </c>
      <c r="F280" t="s">
        <v>18</v>
      </c>
      <c r="G280">
        <v>141</v>
      </c>
      <c r="H280">
        <f>IFERROR(VLOOKUP(Orders!A280,'Order Details'!$J$1:$M$108,2,0),0)</f>
        <v>0</v>
      </c>
      <c r="I280">
        <f>IFERROR(VLOOKUP(A280,'Order Details'!$J$1:$M$108,3,0),0)</f>
        <v>0</v>
      </c>
    </row>
    <row r="281" spans="1:9" x14ac:dyDescent="0.3">
      <c r="A281">
        <v>10379</v>
      </c>
      <c r="B281" s="1">
        <v>38393</v>
      </c>
      <c r="C281" s="1">
        <v>38401</v>
      </c>
      <c r="D281" s="1">
        <v>38394</v>
      </c>
      <c r="E281" t="s">
        <v>1026</v>
      </c>
      <c r="F281" t="s">
        <v>18</v>
      </c>
      <c r="G281">
        <v>141</v>
      </c>
      <c r="H281">
        <f>IFERROR(VLOOKUP(Orders!A281,'Order Details'!$J$1:$M$108,2,0),0)</f>
        <v>0</v>
      </c>
      <c r="I281">
        <f>IFERROR(VLOOKUP(A281,'Order Details'!$J$1:$M$108,3,0),0)</f>
        <v>0</v>
      </c>
    </row>
    <row r="282" spans="1:9" x14ac:dyDescent="0.3">
      <c r="A282">
        <v>10380</v>
      </c>
      <c r="B282" s="1">
        <v>38399</v>
      </c>
      <c r="C282" s="1">
        <v>38407</v>
      </c>
      <c r="D282" s="1">
        <v>38401</v>
      </c>
      <c r="E282" t="s">
        <v>1026</v>
      </c>
      <c r="F282" t="s">
        <v>18</v>
      </c>
      <c r="G282">
        <v>141</v>
      </c>
      <c r="H282">
        <f>IFERROR(VLOOKUP(Orders!A282,'Order Details'!$J$1:$M$108,2,0),0)</f>
        <v>0</v>
      </c>
      <c r="I282">
        <f>IFERROR(VLOOKUP(A282,'Order Details'!$J$1:$M$108,3,0),0)</f>
        <v>0</v>
      </c>
    </row>
    <row r="283" spans="1:9" x14ac:dyDescent="0.3">
      <c r="A283">
        <v>10381</v>
      </c>
      <c r="B283" s="1">
        <v>38400</v>
      </c>
      <c r="C283" s="1">
        <v>38408</v>
      </c>
      <c r="D283" s="1">
        <v>38401</v>
      </c>
      <c r="E283" t="s">
        <v>1026</v>
      </c>
      <c r="F283" t="s">
        <v>18</v>
      </c>
      <c r="G283">
        <v>321</v>
      </c>
      <c r="H283">
        <f>IFERROR(VLOOKUP(Orders!A283,'Order Details'!$J$1:$M$108,2,0),0)</f>
        <v>0</v>
      </c>
      <c r="I283">
        <f>IFERROR(VLOOKUP(A283,'Order Details'!$J$1:$M$108,3,0),0)</f>
        <v>0</v>
      </c>
    </row>
    <row r="284" spans="1:9" x14ac:dyDescent="0.3">
      <c r="A284">
        <v>10382</v>
      </c>
      <c r="B284" s="1">
        <v>38400</v>
      </c>
      <c r="C284" s="1">
        <v>38406</v>
      </c>
      <c r="D284" s="1">
        <v>38401</v>
      </c>
      <c r="E284" t="s">
        <v>1026</v>
      </c>
      <c r="F284" t="s">
        <v>1043</v>
      </c>
      <c r="G284">
        <v>124</v>
      </c>
      <c r="H284">
        <f>IFERROR(VLOOKUP(Orders!A284,'Order Details'!$J$1:$M$108,2,0),0)</f>
        <v>0</v>
      </c>
      <c r="I284">
        <f>IFERROR(VLOOKUP(A284,'Order Details'!$J$1:$M$108,3,0),0)</f>
        <v>0</v>
      </c>
    </row>
    <row r="285" spans="1:9" x14ac:dyDescent="0.3">
      <c r="A285">
        <v>10383</v>
      </c>
      <c r="B285" s="1">
        <v>38405</v>
      </c>
      <c r="C285" s="1">
        <v>38413</v>
      </c>
      <c r="D285" s="1">
        <v>38408</v>
      </c>
      <c r="E285" t="s">
        <v>1026</v>
      </c>
      <c r="F285" t="s">
        <v>18</v>
      </c>
      <c r="G285">
        <v>141</v>
      </c>
      <c r="H285">
        <f>IFERROR(VLOOKUP(Orders!A285,'Order Details'!$J$1:$M$108,2,0),0)</f>
        <v>0</v>
      </c>
      <c r="I285">
        <f>IFERROR(VLOOKUP(A285,'Order Details'!$J$1:$M$108,3,0),0)</f>
        <v>0</v>
      </c>
    </row>
    <row r="286" spans="1:9" x14ac:dyDescent="0.3">
      <c r="A286">
        <v>10384</v>
      </c>
      <c r="B286" s="1">
        <v>38406</v>
      </c>
      <c r="C286" s="1">
        <v>38417</v>
      </c>
      <c r="D286" s="1">
        <v>38410</v>
      </c>
      <c r="E286" t="s">
        <v>1026</v>
      </c>
      <c r="F286" t="s">
        <v>18</v>
      </c>
      <c r="G286">
        <v>321</v>
      </c>
      <c r="H286">
        <f>IFERROR(VLOOKUP(Orders!A286,'Order Details'!$J$1:$M$108,2,0),0)</f>
        <v>0</v>
      </c>
      <c r="I286">
        <f>IFERROR(VLOOKUP(A286,'Order Details'!$J$1:$M$108,3,0),0)</f>
        <v>0</v>
      </c>
    </row>
    <row r="287" spans="1:9" x14ac:dyDescent="0.3">
      <c r="A287">
        <v>10385</v>
      </c>
      <c r="B287" s="1">
        <v>38411</v>
      </c>
      <c r="C287" s="1">
        <v>38420</v>
      </c>
      <c r="D287" s="1">
        <v>38412</v>
      </c>
      <c r="E287" t="s">
        <v>1026</v>
      </c>
      <c r="F287" t="s">
        <v>18</v>
      </c>
      <c r="G287">
        <v>124</v>
      </c>
      <c r="H287">
        <f>IFERROR(VLOOKUP(Orders!A287,'Order Details'!$J$1:$M$108,2,0),0)</f>
        <v>0</v>
      </c>
      <c r="I287">
        <f>IFERROR(VLOOKUP(A287,'Order Details'!$J$1:$M$108,3,0),0)</f>
        <v>0</v>
      </c>
    </row>
    <row r="288" spans="1:9" x14ac:dyDescent="0.3">
      <c r="A288">
        <v>10386</v>
      </c>
      <c r="B288" s="1">
        <v>38412</v>
      </c>
      <c r="C288" s="1">
        <v>38420</v>
      </c>
      <c r="D288" s="1">
        <v>38417</v>
      </c>
      <c r="E288" t="s">
        <v>1037</v>
      </c>
      <c r="F288" t="s">
        <v>1061</v>
      </c>
      <c r="G288">
        <v>141</v>
      </c>
      <c r="H288">
        <f>IFERROR(VLOOKUP(Orders!A288,'Order Details'!$J$1:$M$108,2,0),0)</f>
        <v>0</v>
      </c>
      <c r="I288">
        <f>IFERROR(VLOOKUP(A288,'Order Details'!$J$1:$M$108,3,0),0)</f>
        <v>0</v>
      </c>
    </row>
    <row r="289" spans="1:9" x14ac:dyDescent="0.3">
      <c r="A289">
        <v>10387</v>
      </c>
      <c r="B289" s="1">
        <v>38413</v>
      </c>
      <c r="C289" s="1">
        <v>38420</v>
      </c>
      <c r="D289" s="1">
        <v>38417</v>
      </c>
      <c r="E289" t="s">
        <v>1026</v>
      </c>
      <c r="F289" t="s">
        <v>1045</v>
      </c>
      <c r="G289">
        <v>148</v>
      </c>
      <c r="H289">
        <f>IFERROR(VLOOKUP(Orders!A289,'Order Details'!$J$1:$M$108,2,0),0)</f>
        <v>0</v>
      </c>
      <c r="I289">
        <f>IFERROR(VLOOKUP(A289,'Order Details'!$J$1:$M$108,3,0),0)</f>
        <v>0</v>
      </c>
    </row>
    <row r="290" spans="1:9" x14ac:dyDescent="0.3">
      <c r="A290">
        <v>10388</v>
      </c>
      <c r="B290" s="1">
        <v>38414</v>
      </c>
      <c r="C290" s="1">
        <v>38422</v>
      </c>
      <c r="D290" s="1">
        <v>38420</v>
      </c>
      <c r="E290" t="s">
        <v>1026</v>
      </c>
      <c r="F290" t="s">
        <v>18</v>
      </c>
      <c r="G290">
        <v>462</v>
      </c>
      <c r="H290">
        <f>IFERROR(VLOOKUP(Orders!A290,'Order Details'!$J$1:$M$108,2,0),0)</f>
        <v>0</v>
      </c>
      <c r="I290">
        <f>IFERROR(VLOOKUP(A290,'Order Details'!$J$1:$M$108,3,0),0)</f>
        <v>0</v>
      </c>
    </row>
    <row r="291" spans="1:9" x14ac:dyDescent="0.3">
      <c r="A291">
        <v>10389</v>
      </c>
      <c r="B291" s="1">
        <v>38414</v>
      </c>
      <c r="C291" s="1">
        <v>38420</v>
      </c>
      <c r="D291" s="1">
        <v>38419</v>
      </c>
      <c r="E291" t="s">
        <v>1026</v>
      </c>
      <c r="F291" t="s">
        <v>18</v>
      </c>
      <c r="G291">
        <v>448</v>
      </c>
      <c r="H291">
        <f>IFERROR(VLOOKUP(Orders!A291,'Order Details'!$J$1:$M$108,2,0),0)</f>
        <v>0</v>
      </c>
      <c r="I291">
        <f>IFERROR(VLOOKUP(A291,'Order Details'!$J$1:$M$108,3,0),0)</f>
        <v>0</v>
      </c>
    </row>
    <row r="292" spans="1:9" x14ac:dyDescent="0.3">
      <c r="A292">
        <v>10390</v>
      </c>
      <c r="B292" s="1">
        <v>38415</v>
      </c>
      <c r="C292" s="1">
        <v>38422</v>
      </c>
      <c r="D292" s="1">
        <v>38418</v>
      </c>
      <c r="E292" t="s">
        <v>1026</v>
      </c>
      <c r="F292" t="s">
        <v>1036</v>
      </c>
      <c r="G292">
        <v>124</v>
      </c>
      <c r="H292">
        <f>IFERROR(VLOOKUP(Orders!A292,'Order Details'!$J$1:$M$108,2,0),0)</f>
        <v>0</v>
      </c>
      <c r="I292">
        <f>IFERROR(VLOOKUP(A292,'Order Details'!$J$1:$M$108,3,0),0)</f>
        <v>0</v>
      </c>
    </row>
    <row r="293" spans="1:9" x14ac:dyDescent="0.3">
      <c r="A293">
        <v>10391</v>
      </c>
      <c r="B293" s="1">
        <v>38420</v>
      </c>
      <c r="C293" s="1">
        <v>38431</v>
      </c>
      <c r="D293" s="1">
        <v>38426</v>
      </c>
      <c r="E293" t="s">
        <v>1026</v>
      </c>
      <c r="F293" t="s">
        <v>18</v>
      </c>
      <c r="G293">
        <v>276</v>
      </c>
      <c r="H293">
        <f>IFERROR(VLOOKUP(Orders!A293,'Order Details'!$J$1:$M$108,2,0),0)</f>
        <v>0</v>
      </c>
      <c r="I293">
        <f>IFERROR(VLOOKUP(A293,'Order Details'!$J$1:$M$108,3,0),0)</f>
        <v>0</v>
      </c>
    </row>
    <row r="294" spans="1:9" x14ac:dyDescent="0.3">
      <c r="A294">
        <v>10392</v>
      </c>
      <c r="B294" s="1">
        <v>38421</v>
      </c>
      <c r="C294" s="1">
        <v>38429</v>
      </c>
      <c r="D294" s="1">
        <v>38423</v>
      </c>
      <c r="E294" t="s">
        <v>1026</v>
      </c>
      <c r="F294" t="s">
        <v>18</v>
      </c>
      <c r="G294">
        <v>452</v>
      </c>
      <c r="H294">
        <f>IFERROR(VLOOKUP(Orders!A294,'Order Details'!$J$1:$M$108,2,0),0)</f>
        <v>0</v>
      </c>
      <c r="I294">
        <f>IFERROR(VLOOKUP(A294,'Order Details'!$J$1:$M$108,3,0),0)</f>
        <v>0</v>
      </c>
    </row>
    <row r="295" spans="1:9" x14ac:dyDescent="0.3">
      <c r="A295">
        <v>10393</v>
      </c>
      <c r="B295" s="1">
        <v>38422</v>
      </c>
      <c r="C295" s="1">
        <v>38433</v>
      </c>
      <c r="D295" s="1">
        <v>38425</v>
      </c>
      <c r="E295" t="s">
        <v>1026</v>
      </c>
      <c r="F295" t="s">
        <v>1036</v>
      </c>
      <c r="G295">
        <v>323</v>
      </c>
      <c r="H295">
        <f>IFERROR(VLOOKUP(Orders!A295,'Order Details'!$J$1:$M$108,2,0),0)</f>
        <v>0</v>
      </c>
      <c r="I295">
        <f>IFERROR(VLOOKUP(A295,'Order Details'!$J$1:$M$108,3,0),0)</f>
        <v>0</v>
      </c>
    </row>
    <row r="296" spans="1:9" x14ac:dyDescent="0.3">
      <c r="A296">
        <v>10394</v>
      </c>
      <c r="B296" s="1">
        <v>38426</v>
      </c>
      <c r="C296" s="1">
        <v>38436</v>
      </c>
      <c r="D296" s="1">
        <v>38430</v>
      </c>
      <c r="E296" t="s">
        <v>1026</v>
      </c>
      <c r="F296" t="s">
        <v>18</v>
      </c>
      <c r="G296">
        <v>141</v>
      </c>
      <c r="H296">
        <f>IFERROR(VLOOKUP(Orders!A296,'Order Details'!$J$1:$M$108,2,0),0)</f>
        <v>0</v>
      </c>
      <c r="I296">
        <f>IFERROR(VLOOKUP(A296,'Order Details'!$J$1:$M$108,3,0),0)</f>
        <v>0</v>
      </c>
    </row>
    <row r="297" spans="1:9" x14ac:dyDescent="0.3">
      <c r="A297">
        <v>10395</v>
      </c>
      <c r="B297" s="1">
        <v>38428</v>
      </c>
      <c r="C297" s="1">
        <v>38435</v>
      </c>
      <c r="D297" s="1">
        <v>38434</v>
      </c>
      <c r="E297" t="s">
        <v>1026</v>
      </c>
      <c r="F297" t="s">
        <v>1047</v>
      </c>
      <c r="G297">
        <v>250</v>
      </c>
      <c r="H297">
        <f>IFERROR(VLOOKUP(Orders!A297,'Order Details'!$J$1:$M$108,2,0),0)</f>
        <v>0</v>
      </c>
      <c r="I297">
        <f>IFERROR(VLOOKUP(A297,'Order Details'!$J$1:$M$108,3,0),0)</f>
        <v>0</v>
      </c>
    </row>
    <row r="298" spans="1:9" x14ac:dyDescent="0.3">
      <c r="A298">
        <v>10396</v>
      </c>
      <c r="B298" s="1">
        <v>38434</v>
      </c>
      <c r="C298" s="1">
        <v>38444</v>
      </c>
      <c r="D298" s="1">
        <v>38439</v>
      </c>
      <c r="E298" t="s">
        <v>1026</v>
      </c>
      <c r="F298" t="s">
        <v>18</v>
      </c>
      <c r="G298">
        <v>124</v>
      </c>
      <c r="H298">
        <f>IFERROR(VLOOKUP(Orders!A298,'Order Details'!$J$1:$M$108,2,0),0)</f>
        <v>0</v>
      </c>
      <c r="I298">
        <f>IFERROR(VLOOKUP(A298,'Order Details'!$J$1:$M$108,3,0),0)</f>
        <v>0</v>
      </c>
    </row>
    <row r="299" spans="1:9" x14ac:dyDescent="0.3">
      <c r="A299">
        <v>10397</v>
      </c>
      <c r="B299" s="1">
        <v>38439</v>
      </c>
      <c r="C299" s="1">
        <v>38451</v>
      </c>
      <c r="D299" s="1">
        <v>38443</v>
      </c>
      <c r="E299" t="s">
        <v>1026</v>
      </c>
      <c r="F299" t="s">
        <v>18</v>
      </c>
      <c r="G299">
        <v>242</v>
      </c>
      <c r="H299">
        <f>IFERROR(VLOOKUP(Orders!A299,'Order Details'!$J$1:$M$108,2,0),0)</f>
        <v>0</v>
      </c>
      <c r="I299">
        <f>IFERROR(VLOOKUP(A299,'Order Details'!$J$1:$M$108,3,0),0)</f>
        <v>0</v>
      </c>
    </row>
    <row r="300" spans="1:9" x14ac:dyDescent="0.3">
      <c r="A300">
        <v>10398</v>
      </c>
      <c r="B300" s="1">
        <v>38441</v>
      </c>
      <c r="C300" s="1">
        <v>38451</v>
      </c>
      <c r="D300" s="1">
        <v>38442</v>
      </c>
      <c r="E300" t="s">
        <v>1026</v>
      </c>
      <c r="F300" t="s">
        <v>18</v>
      </c>
      <c r="G300">
        <v>353</v>
      </c>
      <c r="H300">
        <f>IFERROR(VLOOKUP(Orders!A300,'Order Details'!$J$1:$M$108,2,0),0)</f>
        <v>0</v>
      </c>
      <c r="I300">
        <f>IFERROR(VLOOKUP(A300,'Order Details'!$J$1:$M$108,3,0),0)</f>
        <v>0</v>
      </c>
    </row>
    <row r="301" spans="1:9" x14ac:dyDescent="0.3">
      <c r="A301">
        <v>10399</v>
      </c>
      <c r="B301" s="1">
        <v>38443</v>
      </c>
      <c r="C301" s="1">
        <v>38454</v>
      </c>
      <c r="D301" s="1">
        <v>38445</v>
      </c>
      <c r="E301" t="s">
        <v>1026</v>
      </c>
      <c r="F301" t="s">
        <v>18</v>
      </c>
      <c r="G301">
        <v>496</v>
      </c>
      <c r="H301">
        <f>IFERROR(VLOOKUP(Orders!A301,'Order Details'!$J$1:$M$108,2,0),0)</f>
        <v>0</v>
      </c>
      <c r="I301">
        <f>IFERROR(VLOOKUP(A301,'Order Details'!$J$1:$M$108,3,0),0)</f>
        <v>0</v>
      </c>
    </row>
    <row r="302" spans="1:9" x14ac:dyDescent="0.3">
      <c r="A302">
        <v>10400</v>
      </c>
      <c r="B302" s="1">
        <v>38443</v>
      </c>
      <c r="C302" s="1">
        <v>38453</v>
      </c>
      <c r="D302" s="1">
        <v>38446</v>
      </c>
      <c r="E302" t="s">
        <v>1026</v>
      </c>
      <c r="F302" t="s">
        <v>1053</v>
      </c>
      <c r="G302">
        <v>450</v>
      </c>
      <c r="H302">
        <f>IFERROR(VLOOKUP(Orders!A302,'Order Details'!$J$1:$M$108,2,0),0)</f>
        <v>0</v>
      </c>
      <c r="I302">
        <f>IFERROR(VLOOKUP(A302,'Order Details'!$J$1:$M$108,3,0),0)</f>
        <v>0</v>
      </c>
    </row>
    <row r="303" spans="1:9" x14ac:dyDescent="0.3">
      <c r="A303">
        <v>10401</v>
      </c>
      <c r="B303" s="1">
        <v>38445</v>
      </c>
      <c r="C303" s="1">
        <v>38456</v>
      </c>
      <c r="D303" t="s">
        <v>18</v>
      </c>
      <c r="E303" t="s">
        <v>1058</v>
      </c>
      <c r="F303" t="s">
        <v>1062</v>
      </c>
      <c r="G303">
        <v>328</v>
      </c>
      <c r="H303">
        <f>IFERROR(VLOOKUP(Orders!A303,'Order Details'!$J$1:$M$108,2,0),0)</f>
        <v>0</v>
      </c>
      <c r="I303">
        <f>IFERROR(VLOOKUP(A303,'Order Details'!$J$1:$M$108,3,0),0)</f>
        <v>0</v>
      </c>
    </row>
    <row r="304" spans="1:9" x14ac:dyDescent="0.3">
      <c r="A304">
        <v>10402</v>
      </c>
      <c r="B304" s="1">
        <v>38449</v>
      </c>
      <c r="C304" s="1">
        <v>38456</v>
      </c>
      <c r="D304" s="1">
        <v>38454</v>
      </c>
      <c r="E304" t="s">
        <v>1026</v>
      </c>
      <c r="F304" t="s">
        <v>18</v>
      </c>
      <c r="G304">
        <v>406</v>
      </c>
      <c r="H304">
        <f>IFERROR(VLOOKUP(Orders!A304,'Order Details'!$J$1:$M$108,2,0),0)</f>
        <v>0</v>
      </c>
      <c r="I304">
        <f>IFERROR(VLOOKUP(A304,'Order Details'!$J$1:$M$108,3,0),0)</f>
        <v>0</v>
      </c>
    </row>
    <row r="305" spans="1:9" x14ac:dyDescent="0.3">
      <c r="A305">
        <v>10403</v>
      </c>
      <c r="B305" s="1">
        <v>38450</v>
      </c>
      <c r="C305" s="1">
        <v>38460</v>
      </c>
      <c r="D305" s="1">
        <v>38453</v>
      </c>
      <c r="E305" t="s">
        <v>1026</v>
      </c>
      <c r="F305" t="s">
        <v>18</v>
      </c>
      <c r="G305">
        <v>201</v>
      </c>
      <c r="H305">
        <f>IFERROR(VLOOKUP(Orders!A305,'Order Details'!$J$1:$M$108,2,0),0)</f>
        <v>0</v>
      </c>
      <c r="I305">
        <f>IFERROR(VLOOKUP(A305,'Order Details'!$J$1:$M$108,3,0),0)</f>
        <v>0</v>
      </c>
    </row>
    <row r="306" spans="1:9" x14ac:dyDescent="0.3">
      <c r="A306">
        <v>10404</v>
      </c>
      <c r="B306" s="1">
        <v>38450</v>
      </c>
      <c r="C306" s="1">
        <v>38456</v>
      </c>
      <c r="D306" s="1">
        <v>38453</v>
      </c>
      <c r="E306" t="s">
        <v>1026</v>
      </c>
      <c r="F306" t="s">
        <v>18</v>
      </c>
      <c r="G306">
        <v>323</v>
      </c>
      <c r="H306">
        <f>IFERROR(VLOOKUP(Orders!A306,'Order Details'!$J$1:$M$108,2,0),0)</f>
        <v>0</v>
      </c>
      <c r="I306">
        <f>IFERROR(VLOOKUP(A306,'Order Details'!$J$1:$M$108,3,0),0)</f>
        <v>0</v>
      </c>
    </row>
    <row r="307" spans="1:9" x14ac:dyDescent="0.3">
      <c r="A307">
        <v>10405</v>
      </c>
      <c r="B307" s="1">
        <v>38456</v>
      </c>
      <c r="C307" s="1">
        <v>38466</v>
      </c>
      <c r="D307" s="1">
        <v>38462</v>
      </c>
      <c r="E307" t="s">
        <v>1026</v>
      </c>
      <c r="F307" t="s">
        <v>18</v>
      </c>
      <c r="G307">
        <v>209</v>
      </c>
      <c r="H307">
        <f>IFERROR(VLOOKUP(Orders!A307,'Order Details'!$J$1:$M$108,2,0),0)</f>
        <v>0</v>
      </c>
      <c r="I307">
        <f>IFERROR(VLOOKUP(A307,'Order Details'!$J$1:$M$108,3,0),0)</f>
        <v>0</v>
      </c>
    </row>
    <row r="308" spans="1:9" x14ac:dyDescent="0.3">
      <c r="A308">
        <v>10406</v>
      </c>
      <c r="B308" s="1">
        <v>38457</v>
      </c>
      <c r="C308" s="1">
        <v>38467</v>
      </c>
      <c r="D308" s="1">
        <v>38463</v>
      </c>
      <c r="E308" t="s">
        <v>1063</v>
      </c>
      <c r="F308" t="s">
        <v>1064</v>
      </c>
      <c r="G308">
        <v>145</v>
      </c>
      <c r="H308">
        <f>IFERROR(VLOOKUP(Orders!A308,'Order Details'!$J$1:$M$108,2,0),0)</f>
        <v>0</v>
      </c>
      <c r="I308">
        <f>IFERROR(VLOOKUP(A308,'Order Details'!$J$1:$M$108,3,0),0)</f>
        <v>0</v>
      </c>
    </row>
    <row r="309" spans="1:9" x14ac:dyDescent="0.3">
      <c r="A309">
        <v>10407</v>
      </c>
      <c r="B309" s="1">
        <v>38464</v>
      </c>
      <c r="C309" s="1">
        <v>38476</v>
      </c>
      <c r="D309" t="s">
        <v>18</v>
      </c>
      <c r="E309" t="s">
        <v>1058</v>
      </c>
      <c r="F309" t="s">
        <v>1062</v>
      </c>
      <c r="G309">
        <v>450</v>
      </c>
      <c r="H309">
        <f>IFERROR(VLOOKUP(Orders!A309,'Order Details'!$J$1:$M$108,2,0),0)</f>
        <v>0</v>
      </c>
      <c r="I309">
        <f>IFERROR(VLOOKUP(A309,'Order Details'!$J$1:$M$108,3,0),0)</f>
        <v>0</v>
      </c>
    </row>
    <row r="310" spans="1:9" x14ac:dyDescent="0.3">
      <c r="A310">
        <v>10408</v>
      </c>
      <c r="B310" s="1">
        <v>38464</v>
      </c>
      <c r="C310" s="1">
        <v>38471</v>
      </c>
      <c r="D310" s="1">
        <v>38469</v>
      </c>
      <c r="E310" t="s">
        <v>1026</v>
      </c>
      <c r="F310" t="s">
        <v>18</v>
      </c>
      <c r="G310">
        <v>398</v>
      </c>
      <c r="H310">
        <f>IFERROR(VLOOKUP(Orders!A310,'Order Details'!$J$1:$M$108,2,0),0)</f>
        <v>0</v>
      </c>
      <c r="I310">
        <f>IFERROR(VLOOKUP(A310,'Order Details'!$J$1:$M$108,3,0),0)</f>
        <v>0</v>
      </c>
    </row>
    <row r="311" spans="1:9" x14ac:dyDescent="0.3">
      <c r="A311">
        <v>10409</v>
      </c>
      <c r="B311" s="1">
        <v>38465</v>
      </c>
      <c r="C311" s="1">
        <v>38477</v>
      </c>
      <c r="D311" s="1">
        <v>38466</v>
      </c>
      <c r="E311" t="s">
        <v>1026</v>
      </c>
      <c r="F311" t="s">
        <v>18</v>
      </c>
      <c r="G311">
        <v>166</v>
      </c>
      <c r="H311">
        <f>IFERROR(VLOOKUP(Orders!A311,'Order Details'!$J$1:$M$108,2,0),0)</f>
        <v>0</v>
      </c>
      <c r="I311">
        <f>IFERROR(VLOOKUP(A311,'Order Details'!$J$1:$M$108,3,0),0)</f>
        <v>0</v>
      </c>
    </row>
    <row r="312" spans="1:9" x14ac:dyDescent="0.3">
      <c r="A312">
        <v>10410</v>
      </c>
      <c r="B312" s="1">
        <v>38471</v>
      </c>
      <c r="C312" s="1">
        <v>38482</v>
      </c>
      <c r="D312" s="1">
        <v>38472</v>
      </c>
      <c r="E312" t="s">
        <v>1026</v>
      </c>
      <c r="F312" t="s">
        <v>18</v>
      </c>
      <c r="G312">
        <v>357</v>
      </c>
      <c r="H312">
        <f>IFERROR(VLOOKUP(Orders!A312,'Order Details'!$J$1:$M$108,2,0),0)</f>
        <v>0</v>
      </c>
      <c r="I312">
        <f>IFERROR(VLOOKUP(A312,'Order Details'!$J$1:$M$108,3,0),0)</f>
        <v>0</v>
      </c>
    </row>
    <row r="313" spans="1:9" x14ac:dyDescent="0.3">
      <c r="A313">
        <v>10411</v>
      </c>
      <c r="B313" s="1">
        <v>38473</v>
      </c>
      <c r="C313" s="1">
        <v>38480</v>
      </c>
      <c r="D313" s="1">
        <v>38478</v>
      </c>
      <c r="E313" t="s">
        <v>1026</v>
      </c>
      <c r="F313" t="s">
        <v>18</v>
      </c>
      <c r="G313">
        <v>233</v>
      </c>
      <c r="H313">
        <f>IFERROR(VLOOKUP(Orders!A313,'Order Details'!$J$1:$M$108,2,0),0)</f>
        <v>0</v>
      </c>
      <c r="I313">
        <f>IFERROR(VLOOKUP(A313,'Order Details'!$J$1:$M$108,3,0),0)</f>
        <v>0</v>
      </c>
    </row>
    <row r="314" spans="1:9" x14ac:dyDescent="0.3">
      <c r="A314">
        <v>10412</v>
      </c>
      <c r="B314" s="1">
        <v>38475</v>
      </c>
      <c r="C314" s="1">
        <v>38485</v>
      </c>
      <c r="D314" s="1">
        <v>38477</v>
      </c>
      <c r="E314" t="s">
        <v>1026</v>
      </c>
      <c r="F314" t="s">
        <v>18</v>
      </c>
      <c r="G314">
        <v>141</v>
      </c>
      <c r="H314">
        <f>IFERROR(VLOOKUP(Orders!A314,'Order Details'!$J$1:$M$108,2,0),0)</f>
        <v>0</v>
      </c>
      <c r="I314">
        <f>IFERROR(VLOOKUP(A314,'Order Details'!$J$1:$M$108,3,0),0)</f>
        <v>0</v>
      </c>
    </row>
    <row r="315" spans="1:9" x14ac:dyDescent="0.3">
      <c r="A315">
        <v>10413</v>
      </c>
      <c r="B315" s="1">
        <v>38477</v>
      </c>
      <c r="C315" s="1">
        <v>38486</v>
      </c>
      <c r="D315" s="1">
        <v>38481</v>
      </c>
      <c r="E315" t="s">
        <v>1026</v>
      </c>
      <c r="F315" t="s">
        <v>1053</v>
      </c>
      <c r="G315">
        <v>175</v>
      </c>
      <c r="H315">
        <f>IFERROR(VLOOKUP(Orders!A315,'Order Details'!$J$1:$M$108,2,0),0)</f>
        <v>0</v>
      </c>
      <c r="I315">
        <f>IFERROR(VLOOKUP(A315,'Order Details'!$J$1:$M$108,3,0),0)</f>
        <v>0</v>
      </c>
    </row>
    <row r="316" spans="1:9" x14ac:dyDescent="0.3">
      <c r="A316">
        <v>10414</v>
      </c>
      <c r="B316" s="1">
        <v>38478</v>
      </c>
      <c r="C316" s="1">
        <v>38485</v>
      </c>
      <c r="D316" t="s">
        <v>18</v>
      </c>
      <c r="E316" t="s">
        <v>1058</v>
      </c>
      <c r="F316" t="s">
        <v>1062</v>
      </c>
      <c r="G316">
        <v>362</v>
      </c>
      <c r="H316">
        <f>IFERROR(VLOOKUP(Orders!A316,'Order Details'!$J$1:$M$108,2,0),0)</f>
        <v>0</v>
      </c>
      <c r="I316">
        <f>IFERROR(VLOOKUP(A316,'Order Details'!$J$1:$M$108,3,0),0)</f>
        <v>0</v>
      </c>
    </row>
    <row r="317" spans="1:9" x14ac:dyDescent="0.3">
      <c r="A317">
        <v>10415</v>
      </c>
      <c r="B317" s="1">
        <v>38481</v>
      </c>
      <c r="C317" s="1">
        <v>38492</v>
      </c>
      <c r="D317" s="1">
        <v>38484</v>
      </c>
      <c r="E317" t="s">
        <v>1063</v>
      </c>
      <c r="F317" t="s">
        <v>1065</v>
      </c>
      <c r="G317">
        <v>471</v>
      </c>
      <c r="H317">
        <f>IFERROR(VLOOKUP(Orders!A317,'Order Details'!$J$1:$M$108,2,0),0)</f>
        <v>0</v>
      </c>
      <c r="I317">
        <f>IFERROR(VLOOKUP(A317,'Order Details'!$J$1:$M$108,3,0),0)</f>
        <v>0</v>
      </c>
    </row>
    <row r="318" spans="1:9" x14ac:dyDescent="0.3">
      <c r="A318">
        <v>10416</v>
      </c>
      <c r="B318" s="1">
        <v>38482</v>
      </c>
      <c r="C318" s="1">
        <v>38488</v>
      </c>
      <c r="D318" s="1">
        <v>38486</v>
      </c>
      <c r="E318" t="s">
        <v>1026</v>
      </c>
      <c r="F318" t="s">
        <v>18</v>
      </c>
      <c r="G318">
        <v>386</v>
      </c>
      <c r="H318">
        <f>IFERROR(VLOOKUP(Orders!A318,'Order Details'!$J$1:$M$108,2,0),0)</f>
        <v>0</v>
      </c>
      <c r="I318">
        <f>IFERROR(VLOOKUP(A318,'Order Details'!$J$1:$M$108,3,0),0)</f>
        <v>0</v>
      </c>
    </row>
    <row r="319" spans="1:9" x14ac:dyDescent="0.3">
      <c r="A319">
        <v>10417</v>
      </c>
      <c r="B319" s="1">
        <v>38485</v>
      </c>
      <c r="C319" s="1">
        <v>38491</v>
      </c>
      <c r="D319" s="1">
        <v>38491</v>
      </c>
      <c r="E319" t="s">
        <v>1063</v>
      </c>
      <c r="F319" t="s">
        <v>1066</v>
      </c>
      <c r="G319">
        <v>141</v>
      </c>
      <c r="H319">
        <f>IFERROR(VLOOKUP(Orders!A319,'Order Details'!$J$1:$M$108,2,0),0)</f>
        <v>0</v>
      </c>
      <c r="I319">
        <f>IFERROR(VLOOKUP(A319,'Order Details'!$J$1:$M$108,3,0),0)</f>
        <v>0</v>
      </c>
    </row>
    <row r="320" spans="1:9" x14ac:dyDescent="0.3">
      <c r="A320">
        <v>10418</v>
      </c>
      <c r="B320" s="1">
        <v>38488</v>
      </c>
      <c r="C320" s="1">
        <v>38496</v>
      </c>
      <c r="D320" s="1">
        <v>38492</v>
      </c>
      <c r="E320" t="s">
        <v>1026</v>
      </c>
      <c r="F320" t="s">
        <v>18</v>
      </c>
      <c r="G320">
        <v>412</v>
      </c>
      <c r="H320">
        <f>IFERROR(VLOOKUP(Orders!A320,'Order Details'!$J$1:$M$108,2,0),0)</f>
        <v>0</v>
      </c>
      <c r="I320">
        <f>IFERROR(VLOOKUP(A320,'Order Details'!$J$1:$M$108,3,0),0)</f>
        <v>0</v>
      </c>
    </row>
    <row r="321" spans="1:9" x14ac:dyDescent="0.3">
      <c r="A321">
        <v>10419</v>
      </c>
      <c r="B321" s="1">
        <v>38489</v>
      </c>
      <c r="C321" s="1">
        <v>38500</v>
      </c>
      <c r="D321" s="1">
        <v>38491</v>
      </c>
      <c r="E321" t="s">
        <v>1026</v>
      </c>
      <c r="F321" t="s">
        <v>18</v>
      </c>
      <c r="G321">
        <v>382</v>
      </c>
      <c r="H321">
        <f>IFERROR(VLOOKUP(Orders!A321,'Order Details'!$J$1:$M$108,2,0),0)</f>
        <v>0</v>
      </c>
      <c r="I321">
        <f>IFERROR(VLOOKUP(A321,'Order Details'!$J$1:$M$108,3,0),0)</f>
        <v>0</v>
      </c>
    </row>
    <row r="322" spans="1:9" x14ac:dyDescent="0.3">
      <c r="A322">
        <v>10420</v>
      </c>
      <c r="B322" s="1">
        <v>38501</v>
      </c>
      <c r="C322" s="1">
        <v>38510</v>
      </c>
      <c r="D322" t="s">
        <v>18</v>
      </c>
      <c r="E322" t="s">
        <v>1067</v>
      </c>
      <c r="F322" t="s">
        <v>18</v>
      </c>
      <c r="G322">
        <v>282</v>
      </c>
      <c r="H322">
        <f>IFERROR(VLOOKUP(Orders!A322,'Order Details'!$J$1:$M$108,2,0),0)</f>
        <v>0</v>
      </c>
      <c r="I322">
        <f>IFERROR(VLOOKUP(A322,'Order Details'!$J$1:$M$108,3,0),0)</f>
        <v>0</v>
      </c>
    </row>
    <row r="323" spans="1:9" x14ac:dyDescent="0.3">
      <c r="A323">
        <v>10421</v>
      </c>
      <c r="B323" s="1">
        <v>38501</v>
      </c>
      <c r="C323" s="1">
        <v>38509</v>
      </c>
      <c r="D323" t="s">
        <v>18</v>
      </c>
      <c r="E323" t="s">
        <v>1067</v>
      </c>
      <c r="F323" t="s">
        <v>1068</v>
      </c>
      <c r="G323">
        <v>124</v>
      </c>
      <c r="H323">
        <f>IFERROR(VLOOKUP(Orders!A323,'Order Details'!$J$1:$M$108,2,0),0)</f>
        <v>0</v>
      </c>
      <c r="I323">
        <f>IFERROR(VLOOKUP(A323,'Order Details'!$J$1:$M$108,3,0),0)</f>
        <v>0</v>
      </c>
    </row>
    <row r="324" spans="1:9" x14ac:dyDescent="0.3">
      <c r="A324">
        <v>10422</v>
      </c>
      <c r="B324" s="1">
        <v>38502</v>
      </c>
      <c r="C324" s="1">
        <v>38514</v>
      </c>
      <c r="D324" t="s">
        <v>18</v>
      </c>
      <c r="E324" t="s">
        <v>1067</v>
      </c>
      <c r="F324" t="s">
        <v>18</v>
      </c>
      <c r="G324">
        <v>157</v>
      </c>
      <c r="H324">
        <f>IFERROR(VLOOKUP(Orders!A324,'Order Details'!$J$1:$M$108,2,0),0)</f>
        <v>0</v>
      </c>
      <c r="I324">
        <f>IFERROR(VLOOKUP(A324,'Order Details'!$J$1:$M$108,3,0),0)</f>
        <v>0</v>
      </c>
    </row>
    <row r="325" spans="1:9" x14ac:dyDescent="0.3">
      <c r="A325">
        <v>10423</v>
      </c>
      <c r="B325" s="1">
        <v>38502</v>
      </c>
      <c r="C325" s="1">
        <v>38508</v>
      </c>
      <c r="D325" t="s">
        <v>18</v>
      </c>
      <c r="E325" t="s">
        <v>1067</v>
      </c>
      <c r="F325" t="s">
        <v>18</v>
      </c>
      <c r="G325">
        <v>314</v>
      </c>
      <c r="H325">
        <f>IFERROR(VLOOKUP(Orders!A325,'Order Details'!$J$1:$M$108,2,0),0)</f>
        <v>0</v>
      </c>
      <c r="I325">
        <f>IFERROR(VLOOKUP(A325,'Order Details'!$J$1:$M$108,3,0),0)</f>
        <v>0</v>
      </c>
    </row>
    <row r="326" spans="1:9" x14ac:dyDescent="0.3">
      <c r="A326">
        <v>10424</v>
      </c>
      <c r="B326" s="1">
        <v>38503</v>
      </c>
      <c r="C326" s="1">
        <v>38511</v>
      </c>
      <c r="D326" t="s">
        <v>18</v>
      </c>
      <c r="E326" t="s">
        <v>1067</v>
      </c>
      <c r="F326" t="s">
        <v>18</v>
      </c>
      <c r="G326">
        <v>141</v>
      </c>
      <c r="H326">
        <f>IFERROR(VLOOKUP(Orders!A326,'Order Details'!$J$1:$M$108,2,0),0)</f>
        <v>0</v>
      </c>
      <c r="I326">
        <f>IFERROR(VLOOKUP(A326,'Order Details'!$J$1:$M$108,3,0),0)</f>
        <v>0</v>
      </c>
    </row>
    <row r="327" spans="1:9" x14ac:dyDescent="0.3">
      <c r="A327">
        <v>10425</v>
      </c>
      <c r="B327" s="1">
        <v>38503</v>
      </c>
      <c r="C327" s="1">
        <v>38510</v>
      </c>
      <c r="D327" t="s">
        <v>18</v>
      </c>
      <c r="E327" t="s">
        <v>1067</v>
      </c>
      <c r="F327" t="s">
        <v>18</v>
      </c>
      <c r="G327">
        <v>119</v>
      </c>
      <c r="H327">
        <f>IFERROR(VLOOKUP(Orders!A327,'Order Details'!$J$1:$M$108,2,0),0)</f>
        <v>0</v>
      </c>
      <c r="I327">
        <f>IFERROR(VLOOKUP(A327,'Order Details'!$J$1:$M$108,3,0),0)</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1"/>
  <sheetViews>
    <sheetView zoomScale="74" workbookViewId="0">
      <selection activeCell="L2" sqref="L2"/>
    </sheetView>
  </sheetViews>
  <sheetFormatPr defaultRowHeight="14.4" x14ac:dyDescent="0.3"/>
  <cols>
    <col min="1" max="1" width="12" bestFit="1" customWidth="1"/>
    <col min="2" max="2" width="11.5546875" bestFit="1" customWidth="1"/>
    <col min="3" max="3" width="14.44140625" bestFit="1" customWidth="1"/>
    <col min="5" max="5" width="15.44140625" bestFit="1" customWidth="1"/>
    <col min="10" max="10" width="12.5546875" bestFit="1" customWidth="1"/>
    <col min="11" max="11" width="14.44140625" bestFit="1" customWidth="1"/>
    <col min="12" max="12" width="21.77734375" bestFit="1" customWidth="1"/>
    <col min="13" max="13" width="18.88671875" bestFit="1" customWidth="1"/>
  </cols>
  <sheetData>
    <row r="1" spans="1:13" x14ac:dyDescent="0.3">
      <c r="A1" t="s">
        <v>1020</v>
      </c>
      <c r="B1" t="s">
        <v>1069</v>
      </c>
      <c r="C1" t="s">
        <v>1070</v>
      </c>
      <c r="D1" t="s">
        <v>1071</v>
      </c>
      <c r="E1" t="s">
        <v>1072</v>
      </c>
      <c r="F1" t="s">
        <v>1309</v>
      </c>
      <c r="J1" s="17" t="s">
        <v>1306</v>
      </c>
      <c r="K1" t="s">
        <v>1310</v>
      </c>
      <c r="L1" t="s">
        <v>1311</v>
      </c>
      <c r="M1" t="s">
        <v>1317</v>
      </c>
    </row>
    <row r="2" spans="1:13" x14ac:dyDescent="0.3">
      <c r="A2">
        <v>10100</v>
      </c>
      <c r="B2" t="s">
        <v>1073</v>
      </c>
      <c r="C2">
        <v>30</v>
      </c>
      <c r="D2">
        <v>136</v>
      </c>
      <c r="E2">
        <v>3</v>
      </c>
      <c r="F2">
        <f>D2*C2</f>
        <v>4080</v>
      </c>
      <c r="J2" s="18">
        <v>10100</v>
      </c>
      <c r="K2" s="19">
        <v>10223.829999999998</v>
      </c>
      <c r="L2" s="19">
        <v>151</v>
      </c>
      <c r="M2" s="19">
        <v>75.460000000000008</v>
      </c>
    </row>
    <row r="3" spans="1:13" x14ac:dyDescent="0.3">
      <c r="A3">
        <v>10100</v>
      </c>
      <c r="B3" t="s">
        <v>1074</v>
      </c>
      <c r="C3">
        <v>50</v>
      </c>
      <c r="D3">
        <v>55.09</v>
      </c>
      <c r="E3">
        <v>2</v>
      </c>
      <c r="F3">
        <f t="shared" ref="F3:F66" si="0">D3*C3</f>
        <v>2754.5</v>
      </c>
      <c r="J3" s="18">
        <v>10101</v>
      </c>
      <c r="K3" s="19">
        <v>10549.01</v>
      </c>
      <c r="L3" s="19">
        <v>142</v>
      </c>
      <c r="M3" s="19">
        <v>88</v>
      </c>
    </row>
    <row r="4" spans="1:13" x14ac:dyDescent="0.3">
      <c r="A4">
        <v>10100</v>
      </c>
      <c r="B4" t="s">
        <v>1075</v>
      </c>
      <c r="C4">
        <v>22</v>
      </c>
      <c r="D4">
        <v>75.459999999999994</v>
      </c>
      <c r="E4">
        <v>4</v>
      </c>
      <c r="F4">
        <f t="shared" si="0"/>
        <v>1660.12</v>
      </c>
      <c r="J4" s="18">
        <v>10102</v>
      </c>
      <c r="K4" s="19">
        <v>5494.78</v>
      </c>
      <c r="L4" s="19">
        <v>80</v>
      </c>
      <c r="M4" s="19">
        <v>69.34</v>
      </c>
    </row>
    <row r="5" spans="1:13" x14ac:dyDescent="0.3">
      <c r="A5">
        <v>10100</v>
      </c>
      <c r="B5" t="s">
        <v>1076</v>
      </c>
      <c r="C5">
        <v>49</v>
      </c>
      <c r="D5">
        <v>35.29</v>
      </c>
      <c r="E5">
        <v>1</v>
      </c>
      <c r="F5">
        <f t="shared" si="0"/>
        <v>1729.21</v>
      </c>
      <c r="J5" s="18">
        <v>10103</v>
      </c>
      <c r="K5" s="19">
        <v>50218.950000000004</v>
      </c>
      <c r="L5" s="19">
        <v>541</v>
      </c>
      <c r="M5" s="19">
        <v>95.023124999999979</v>
      </c>
    </row>
    <row r="6" spans="1:13" x14ac:dyDescent="0.3">
      <c r="A6">
        <v>10101</v>
      </c>
      <c r="B6" t="s">
        <v>1077</v>
      </c>
      <c r="C6">
        <v>25</v>
      </c>
      <c r="D6">
        <v>108.06</v>
      </c>
      <c r="E6">
        <v>4</v>
      </c>
      <c r="F6">
        <f t="shared" si="0"/>
        <v>2701.5</v>
      </c>
      <c r="J6" s="18">
        <v>10104</v>
      </c>
      <c r="K6" s="19">
        <v>40206.199999999997</v>
      </c>
      <c r="L6" s="19">
        <v>443</v>
      </c>
      <c r="M6" s="19">
        <v>96.299230769230761</v>
      </c>
    </row>
    <row r="7" spans="1:13" x14ac:dyDescent="0.3">
      <c r="A7">
        <v>10101</v>
      </c>
      <c r="B7" t="s">
        <v>1078</v>
      </c>
      <c r="C7">
        <v>26</v>
      </c>
      <c r="D7">
        <v>167.06</v>
      </c>
      <c r="E7">
        <v>1</v>
      </c>
      <c r="F7">
        <f t="shared" si="0"/>
        <v>4343.5600000000004</v>
      </c>
      <c r="J7" s="18">
        <v>10105</v>
      </c>
      <c r="K7" s="19">
        <v>53959.21</v>
      </c>
      <c r="L7" s="19">
        <v>545</v>
      </c>
      <c r="M7" s="19">
        <v>98.647333333333336</v>
      </c>
    </row>
    <row r="8" spans="1:13" x14ac:dyDescent="0.3">
      <c r="A8">
        <v>10101</v>
      </c>
      <c r="B8" t="s">
        <v>1079</v>
      </c>
      <c r="C8">
        <v>45</v>
      </c>
      <c r="D8">
        <v>32.53</v>
      </c>
      <c r="E8">
        <v>3</v>
      </c>
      <c r="F8">
        <f t="shared" si="0"/>
        <v>1463.8500000000001</v>
      </c>
      <c r="J8" s="18">
        <v>10106</v>
      </c>
      <c r="K8" s="19">
        <v>52151.810000000005</v>
      </c>
      <c r="L8" s="19">
        <v>675</v>
      </c>
      <c r="M8" s="19">
        <v>79.293333333333351</v>
      </c>
    </row>
    <row r="9" spans="1:13" x14ac:dyDescent="0.3">
      <c r="A9">
        <v>10101</v>
      </c>
      <c r="B9" t="s">
        <v>1080</v>
      </c>
      <c r="C9">
        <v>46</v>
      </c>
      <c r="D9">
        <v>44.35</v>
      </c>
      <c r="E9">
        <v>2</v>
      </c>
      <c r="F9">
        <f t="shared" si="0"/>
        <v>2040.1000000000001</v>
      </c>
      <c r="J9" s="18">
        <v>10107</v>
      </c>
      <c r="K9" s="19">
        <v>22292.620000000003</v>
      </c>
      <c r="L9" s="19">
        <v>229</v>
      </c>
      <c r="M9" s="19">
        <v>99.15124999999999</v>
      </c>
    </row>
    <row r="10" spans="1:13" x14ac:dyDescent="0.3">
      <c r="A10">
        <v>10102</v>
      </c>
      <c r="B10" t="s">
        <v>1081</v>
      </c>
      <c r="C10">
        <v>39</v>
      </c>
      <c r="D10">
        <v>95.55</v>
      </c>
      <c r="E10">
        <v>2</v>
      </c>
      <c r="F10">
        <f t="shared" si="0"/>
        <v>3726.45</v>
      </c>
      <c r="J10" s="18">
        <v>10108</v>
      </c>
      <c r="K10" s="19">
        <v>51001.219999999994</v>
      </c>
      <c r="L10" s="19">
        <v>561</v>
      </c>
      <c r="M10" s="19">
        <v>89.553749999999994</v>
      </c>
    </row>
    <row r="11" spans="1:13" x14ac:dyDescent="0.3">
      <c r="A11">
        <v>10102</v>
      </c>
      <c r="B11" t="s">
        <v>1082</v>
      </c>
      <c r="C11">
        <v>41</v>
      </c>
      <c r="D11">
        <v>43.13</v>
      </c>
      <c r="E11">
        <v>1</v>
      </c>
      <c r="F11">
        <f t="shared" si="0"/>
        <v>1768.3300000000002</v>
      </c>
      <c r="J11" s="18">
        <v>10109</v>
      </c>
      <c r="K11" s="19">
        <v>25833.14</v>
      </c>
      <c r="L11" s="19">
        <v>212</v>
      </c>
      <c r="M11" s="19">
        <v>116.815</v>
      </c>
    </row>
    <row r="12" spans="1:13" x14ac:dyDescent="0.3">
      <c r="A12">
        <v>10103</v>
      </c>
      <c r="B12" t="s">
        <v>1083</v>
      </c>
      <c r="C12">
        <v>26</v>
      </c>
      <c r="D12">
        <v>214.3</v>
      </c>
      <c r="E12">
        <v>11</v>
      </c>
      <c r="F12">
        <f t="shared" si="0"/>
        <v>5571.8</v>
      </c>
      <c r="J12" s="18">
        <v>10110</v>
      </c>
      <c r="K12" s="19">
        <v>48425.69</v>
      </c>
      <c r="L12" s="19">
        <v>570</v>
      </c>
      <c r="M12" s="19">
        <v>83.654374999999987</v>
      </c>
    </row>
    <row r="13" spans="1:13" x14ac:dyDescent="0.3">
      <c r="A13">
        <v>10103</v>
      </c>
      <c r="B13" t="s">
        <v>1084</v>
      </c>
      <c r="C13">
        <v>42</v>
      </c>
      <c r="D13">
        <v>119.67</v>
      </c>
      <c r="E13">
        <v>4</v>
      </c>
      <c r="F13">
        <f t="shared" si="0"/>
        <v>5026.1400000000003</v>
      </c>
      <c r="J13" s="18">
        <v>10111</v>
      </c>
      <c r="K13" s="19">
        <v>16537.850000000002</v>
      </c>
      <c r="L13" s="19">
        <v>217</v>
      </c>
      <c r="M13" s="19">
        <v>76.693333333333328</v>
      </c>
    </row>
    <row r="14" spans="1:13" x14ac:dyDescent="0.3">
      <c r="A14">
        <v>10103</v>
      </c>
      <c r="B14" t="s">
        <v>1085</v>
      </c>
      <c r="C14">
        <v>27</v>
      </c>
      <c r="D14">
        <v>121.64</v>
      </c>
      <c r="E14">
        <v>8</v>
      </c>
      <c r="F14">
        <f t="shared" si="0"/>
        <v>3284.28</v>
      </c>
      <c r="J14" s="18">
        <v>10112</v>
      </c>
      <c r="K14" s="19">
        <v>7674.9400000000005</v>
      </c>
      <c r="L14" s="19">
        <v>52</v>
      </c>
      <c r="M14" s="19">
        <v>141.13</v>
      </c>
    </row>
    <row r="15" spans="1:13" x14ac:dyDescent="0.3">
      <c r="A15">
        <v>10103</v>
      </c>
      <c r="B15" t="s">
        <v>1086</v>
      </c>
      <c r="C15">
        <v>35</v>
      </c>
      <c r="D15">
        <v>94.5</v>
      </c>
      <c r="E15">
        <v>10</v>
      </c>
      <c r="F15">
        <f t="shared" si="0"/>
        <v>3307.5</v>
      </c>
      <c r="J15" s="18">
        <v>10113</v>
      </c>
      <c r="K15" s="19">
        <v>11044.300000000001</v>
      </c>
      <c r="L15" s="19">
        <v>143</v>
      </c>
      <c r="M15" s="19">
        <v>81.30749999999999</v>
      </c>
    </row>
    <row r="16" spans="1:13" x14ac:dyDescent="0.3">
      <c r="A16">
        <v>10103</v>
      </c>
      <c r="B16" t="s">
        <v>1087</v>
      </c>
      <c r="C16">
        <v>22</v>
      </c>
      <c r="D16">
        <v>58.34</v>
      </c>
      <c r="E16">
        <v>2</v>
      </c>
      <c r="F16">
        <f t="shared" si="0"/>
        <v>1283.48</v>
      </c>
      <c r="J16" s="18">
        <v>10114</v>
      </c>
      <c r="K16" s="19">
        <v>33383.140000000007</v>
      </c>
      <c r="L16" s="19">
        <v>351</v>
      </c>
      <c r="M16" s="19">
        <v>90.972000000000008</v>
      </c>
    </row>
    <row r="17" spans="1:13" x14ac:dyDescent="0.3">
      <c r="A17">
        <v>10103</v>
      </c>
      <c r="B17" t="s">
        <v>1088</v>
      </c>
      <c r="C17">
        <v>27</v>
      </c>
      <c r="D17">
        <v>92.19</v>
      </c>
      <c r="E17">
        <v>12</v>
      </c>
      <c r="F17">
        <f t="shared" si="0"/>
        <v>2489.13</v>
      </c>
      <c r="J17" s="18">
        <v>10115</v>
      </c>
      <c r="K17" s="19">
        <v>21665.980000000003</v>
      </c>
      <c r="L17" s="19">
        <v>210</v>
      </c>
      <c r="M17" s="19">
        <v>103.19800000000001</v>
      </c>
    </row>
    <row r="18" spans="1:13" x14ac:dyDescent="0.3">
      <c r="A18">
        <v>10103</v>
      </c>
      <c r="B18" t="s">
        <v>1089</v>
      </c>
      <c r="C18">
        <v>35</v>
      </c>
      <c r="D18">
        <v>61.84</v>
      </c>
      <c r="E18">
        <v>14</v>
      </c>
      <c r="F18">
        <f t="shared" si="0"/>
        <v>2164.4</v>
      </c>
      <c r="J18" s="18">
        <v>10116</v>
      </c>
      <c r="K18" s="19">
        <v>1627.56</v>
      </c>
      <c r="L18" s="19">
        <v>27</v>
      </c>
      <c r="M18" s="19">
        <v>60.28</v>
      </c>
    </row>
    <row r="19" spans="1:13" x14ac:dyDescent="0.3">
      <c r="A19">
        <v>10103</v>
      </c>
      <c r="B19" t="s">
        <v>1090</v>
      </c>
      <c r="C19">
        <v>25</v>
      </c>
      <c r="D19">
        <v>86.92</v>
      </c>
      <c r="E19">
        <v>13</v>
      </c>
      <c r="F19">
        <f t="shared" si="0"/>
        <v>2173</v>
      </c>
      <c r="J19" s="18">
        <v>10117</v>
      </c>
      <c r="K19" s="19">
        <v>44380.15</v>
      </c>
      <c r="L19" s="19">
        <v>402</v>
      </c>
      <c r="M19" s="19">
        <v>108.95583333333336</v>
      </c>
    </row>
    <row r="20" spans="1:13" x14ac:dyDescent="0.3">
      <c r="A20">
        <v>10103</v>
      </c>
      <c r="B20" t="s">
        <v>1091</v>
      </c>
      <c r="C20">
        <v>46</v>
      </c>
      <c r="D20">
        <v>86.31</v>
      </c>
      <c r="E20">
        <v>16</v>
      </c>
      <c r="F20">
        <f t="shared" si="0"/>
        <v>3970.26</v>
      </c>
      <c r="J20" s="18">
        <v>10118</v>
      </c>
      <c r="K20" s="19">
        <v>3101.4</v>
      </c>
      <c r="L20" s="19">
        <v>36</v>
      </c>
      <c r="M20" s="19">
        <v>86.15</v>
      </c>
    </row>
    <row r="21" spans="1:13" x14ac:dyDescent="0.3">
      <c r="A21">
        <v>10103</v>
      </c>
      <c r="B21" t="s">
        <v>1092</v>
      </c>
      <c r="C21">
        <v>36</v>
      </c>
      <c r="D21">
        <v>98.07</v>
      </c>
      <c r="E21">
        <v>5</v>
      </c>
      <c r="F21">
        <f t="shared" si="0"/>
        <v>3530.5199999999995</v>
      </c>
      <c r="J21" s="18">
        <v>10119</v>
      </c>
      <c r="K21" s="19">
        <v>35826.33</v>
      </c>
      <c r="L21" s="19">
        <v>442</v>
      </c>
      <c r="M21" s="19">
        <v>77.2457142857143</v>
      </c>
    </row>
    <row r="22" spans="1:13" x14ac:dyDescent="0.3">
      <c r="A22">
        <v>10103</v>
      </c>
      <c r="B22" t="s">
        <v>1093</v>
      </c>
      <c r="C22">
        <v>41</v>
      </c>
      <c r="D22">
        <v>40.75</v>
      </c>
      <c r="E22">
        <v>9</v>
      </c>
      <c r="F22">
        <f t="shared" si="0"/>
        <v>1670.75</v>
      </c>
      <c r="J22" s="18">
        <v>10120</v>
      </c>
      <c r="K22" s="19">
        <v>45864.03</v>
      </c>
      <c r="L22" s="19">
        <v>525</v>
      </c>
      <c r="M22" s="19">
        <v>88.178000000000011</v>
      </c>
    </row>
    <row r="23" spans="1:13" x14ac:dyDescent="0.3">
      <c r="A23">
        <v>10103</v>
      </c>
      <c r="B23" t="s">
        <v>1094</v>
      </c>
      <c r="C23">
        <v>36</v>
      </c>
      <c r="D23">
        <v>107.34</v>
      </c>
      <c r="E23">
        <v>1</v>
      </c>
      <c r="F23">
        <f t="shared" si="0"/>
        <v>3864.2400000000002</v>
      </c>
      <c r="J23" s="18">
        <v>10121</v>
      </c>
      <c r="K23" s="19">
        <v>16700.47</v>
      </c>
      <c r="L23" s="19">
        <v>185</v>
      </c>
      <c r="M23" s="19">
        <v>87.833999999999989</v>
      </c>
    </row>
    <row r="24" spans="1:13" x14ac:dyDescent="0.3">
      <c r="A24">
        <v>10103</v>
      </c>
      <c r="B24" t="s">
        <v>1095</v>
      </c>
      <c r="C24">
        <v>25</v>
      </c>
      <c r="D24">
        <v>88.62</v>
      </c>
      <c r="E24">
        <v>15</v>
      </c>
      <c r="F24">
        <f t="shared" si="0"/>
        <v>2215.5</v>
      </c>
      <c r="J24" s="18">
        <v>10122</v>
      </c>
      <c r="K24" s="19">
        <v>50824.659999999996</v>
      </c>
      <c r="L24" s="19">
        <v>545</v>
      </c>
      <c r="M24" s="19">
        <v>94.015882352941148</v>
      </c>
    </row>
    <row r="25" spans="1:13" x14ac:dyDescent="0.3">
      <c r="A25">
        <v>10103</v>
      </c>
      <c r="B25" t="s">
        <v>1096</v>
      </c>
      <c r="C25">
        <v>31</v>
      </c>
      <c r="D25">
        <v>92.46</v>
      </c>
      <c r="E25">
        <v>3</v>
      </c>
      <c r="F25">
        <f t="shared" si="0"/>
        <v>2866.2599999999998</v>
      </c>
      <c r="J25" s="18">
        <v>10123</v>
      </c>
      <c r="K25" s="19">
        <v>14571.44</v>
      </c>
      <c r="L25" s="19">
        <v>156</v>
      </c>
      <c r="M25" s="19">
        <v>99.02</v>
      </c>
    </row>
    <row r="26" spans="1:13" x14ac:dyDescent="0.3">
      <c r="A26">
        <v>10103</v>
      </c>
      <c r="B26" t="s">
        <v>1097</v>
      </c>
      <c r="C26">
        <v>45</v>
      </c>
      <c r="D26">
        <v>63.35</v>
      </c>
      <c r="E26">
        <v>7</v>
      </c>
      <c r="F26">
        <f t="shared" si="0"/>
        <v>2850.75</v>
      </c>
      <c r="J26" s="18">
        <v>10124</v>
      </c>
      <c r="K26" s="19">
        <v>32641.980000000003</v>
      </c>
      <c r="L26" s="19">
        <v>448</v>
      </c>
      <c r="M26" s="19">
        <v>75.11615384615385</v>
      </c>
    </row>
    <row r="27" spans="1:13" x14ac:dyDescent="0.3">
      <c r="A27">
        <v>10103</v>
      </c>
      <c r="B27" t="s">
        <v>1098</v>
      </c>
      <c r="C27">
        <v>42</v>
      </c>
      <c r="D27">
        <v>94.07</v>
      </c>
      <c r="E27">
        <v>6</v>
      </c>
      <c r="F27">
        <f t="shared" si="0"/>
        <v>3950.9399999999996</v>
      </c>
      <c r="J27" s="18">
        <v>10125</v>
      </c>
      <c r="K27" s="19">
        <v>7565.08</v>
      </c>
      <c r="L27" s="19">
        <v>66</v>
      </c>
      <c r="M27" s="19">
        <v>113.88</v>
      </c>
    </row>
    <row r="28" spans="1:13" x14ac:dyDescent="0.3">
      <c r="A28">
        <v>10104</v>
      </c>
      <c r="B28" t="s">
        <v>1099</v>
      </c>
      <c r="C28">
        <v>34</v>
      </c>
      <c r="D28">
        <v>131.44</v>
      </c>
      <c r="E28">
        <v>1</v>
      </c>
      <c r="F28">
        <f t="shared" si="0"/>
        <v>4468.96</v>
      </c>
      <c r="J28" s="18">
        <v>10126</v>
      </c>
      <c r="K28" s="19">
        <v>57131.92</v>
      </c>
      <c r="L28" s="19">
        <v>617</v>
      </c>
      <c r="M28" s="19">
        <v>95.512352941176474</v>
      </c>
    </row>
    <row r="29" spans="1:13" x14ac:dyDescent="0.3">
      <c r="A29">
        <v>10104</v>
      </c>
      <c r="B29" t="s">
        <v>1100</v>
      </c>
      <c r="C29">
        <v>41</v>
      </c>
      <c r="D29">
        <v>111.39</v>
      </c>
      <c r="E29">
        <v>9</v>
      </c>
      <c r="F29">
        <f t="shared" si="0"/>
        <v>4566.99</v>
      </c>
      <c r="J29" s="18">
        <v>10127</v>
      </c>
      <c r="K29" s="19">
        <v>58841.35</v>
      </c>
      <c r="L29" s="19">
        <v>540</v>
      </c>
      <c r="M29" s="19">
        <v>106.75933333333333</v>
      </c>
    </row>
    <row r="30" spans="1:13" x14ac:dyDescent="0.3">
      <c r="A30">
        <v>10104</v>
      </c>
      <c r="B30" t="s">
        <v>1101</v>
      </c>
      <c r="C30">
        <v>24</v>
      </c>
      <c r="D30">
        <v>135.9</v>
      </c>
      <c r="E30">
        <v>8</v>
      </c>
      <c r="F30">
        <f t="shared" si="0"/>
        <v>3261.6000000000004</v>
      </c>
      <c r="J30" s="18">
        <v>10128</v>
      </c>
      <c r="K30" s="19">
        <v>13884.99</v>
      </c>
      <c r="L30" s="19">
        <v>157</v>
      </c>
      <c r="M30" s="19">
        <v>87.715000000000003</v>
      </c>
    </row>
    <row r="31" spans="1:13" x14ac:dyDescent="0.3">
      <c r="A31">
        <v>10104</v>
      </c>
      <c r="B31" t="s">
        <v>1102</v>
      </c>
      <c r="C31">
        <v>29</v>
      </c>
      <c r="D31">
        <v>122.73</v>
      </c>
      <c r="E31">
        <v>12</v>
      </c>
      <c r="F31">
        <f t="shared" si="0"/>
        <v>3559.17</v>
      </c>
      <c r="J31" s="18">
        <v>10129</v>
      </c>
      <c r="K31" s="19">
        <v>29429.14</v>
      </c>
      <c r="L31" s="19">
        <v>349</v>
      </c>
      <c r="M31" s="19">
        <v>83.803333333333342</v>
      </c>
    </row>
    <row r="32" spans="1:13" x14ac:dyDescent="0.3">
      <c r="A32">
        <v>10104</v>
      </c>
      <c r="B32" t="s">
        <v>1103</v>
      </c>
      <c r="C32">
        <v>23</v>
      </c>
      <c r="D32">
        <v>165.95</v>
      </c>
      <c r="E32">
        <v>13</v>
      </c>
      <c r="F32">
        <f t="shared" si="0"/>
        <v>3816.85</v>
      </c>
      <c r="J32" s="18">
        <v>10130</v>
      </c>
      <c r="K32" s="19">
        <v>6036.9599999999991</v>
      </c>
      <c r="L32" s="19">
        <v>73</v>
      </c>
      <c r="M32" s="19">
        <v>84.169999999999987</v>
      </c>
    </row>
    <row r="33" spans="1:13" x14ac:dyDescent="0.3">
      <c r="A33">
        <v>10104</v>
      </c>
      <c r="B33" t="s">
        <v>1104</v>
      </c>
      <c r="C33">
        <v>38</v>
      </c>
      <c r="D33">
        <v>119.2</v>
      </c>
      <c r="E33">
        <v>3</v>
      </c>
      <c r="F33">
        <f t="shared" si="0"/>
        <v>4529.6000000000004</v>
      </c>
      <c r="J33" s="18">
        <v>10131</v>
      </c>
      <c r="K33" s="19">
        <v>17032.29</v>
      </c>
      <c r="L33" s="19">
        <v>244</v>
      </c>
      <c r="M33" s="19">
        <v>72.208749999999995</v>
      </c>
    </row>
    <row r="34" spans="1:13" x14ac:dyDescent="0.3">
      <c r="A34">
        <v>10104</v>
      </c>
      <c r="B34" t="s">
        <v>1105</v>
      </c>
      <c r="C34">
        <v>35</v>
      </c>
      <c r="D34">
        <v>52.02</v>
      </c>
      <c r="E34">
        <v>6</v>
      </c>
      <c r="F34">
        <f t="shared" si="0"/>
        <v>1820.7</v>
      </c>
      <c r="J34" s="18">
        <v>10132</v>
      </c>
      <c r="K34" s="19">
        <v>2880</v>
      </c>
      <c r="L34" s="19">
        <v>36</v>
      </c>
      <c r="M34" s="19">
        <v>80</v>
      </c>
    </row>
    <row r="35" spans="1:13" x14ac:dyDescent="0.3">
      <c r="A35">
        <v>10104</v>
      </c>
      <c r="B35" t="s">
        <v>1106</v>
      </c>
      <c r="C35">
        <v>44</v>
      </c>
      <c r="D35">
        <v>30.41</v>
      </c>
      <c r="E35">
        <v>10</v>
      </c>
      <c r="F35">
        <f t="shared" si="0"/>
        <v>1338.04</v>
      </c>
      <c r="J35" s="18">
        <v>10133</v>
      </c>
      <c r="K35" s="19">
        <v>22366.04</v>
      </c>
      <c r="L35" s="19">
        <v>286</v>
      </c>
      <c r="M35" s="19">
        <v>78.561250000000001</v>
      </c>
    </row>
    <row r="36" spans="1:13" x14ac:dyDescent="0.3">
      <c r="A36">
        <v>10104</v>
      </c>
      <c r="B36" t="s">
        <v>1107</v>
      </c>
      <c r="C36">
        <v>26</v>
      </c>
      <c r="D36">
        <v>106.45</v>
      </c>
      <c r="E36">
        <v>5</v>
      </c>
      <c r="F36">
        <f t="shared" si="0"/>
        <v>2767.7000000000003</v>
      </c>
      <c r="J36" s="18">
        <v>10134</v>
      </c>
      <c r="K36" s="19">
        <v>23419.47</v>
      </c>
      <c r="L36" s="19">
        <v>227</v>
      </c>
      <c r="M36" s="19">
        <v>106.84714285714286</v>
      </c>
    </row>
    <row r="37" spans="1:13" x14ac:dyDescent="0.3">
      <c r="A37">
        <v>10104</v>
      </c>
      <c r="B37" t="s">
        <v>1108</v>
      </c>
      <c r="C37">
        <v>35</v>
      </c>
      <c r="D37">
        <v>51.95</v>
      </c>
      <c r="E37">
        <v>11</v>
      </c>
      <c r="F37">
        <f t="shared" si="0"/>
        <v>1818.25</v>
      </c>
      <c r="J37" s="18">
        <v>10135</v>
      </c>
      <c r="K37" s="19">
        <v>55601.840000000004</v>
      </c>
      <c r="L37" s="19">
        <v>607</v>
      </c>
      <c r="M37" s="19">
        <v>87.932941176470578</v>
      </c>
    </row>
    <row r="38" spans="1:13" x14ac:dyDescent="0.3">
      <c r="A38">
        <v>10104</v>
      </c>
      <c r="B38" t="s">
        <v>1109</v>
      </c>
      <c r="C38">
        <v>49</v>
      </c>
      <c r="D38">
        <v>56.55</v>
      </c>
      <c r="E38">
        <v>4</v>
      </c>
      <c r="F38">
        <f t="shared" si="0"/>
        <v>2770.95</v>
      </c>
      <c r="J38" s="18">
        <v>10136</v>
      </c>
      <c r="K38" s="19">
        <v>14232.7</v>
      </c>
      <c r="L38" s="19">
        <v>102</v>
      </c>
      <c r="M38" s="19">
        <v>135.91</v>
      </c>
    </row>
    <row r="39" spans="1:13" x14ac:dyDescent="0.3">
      <c r="A39">
        <v>10104</v>
      </c>
      <c r="B39" t="s">
        <v>1110</v>
      </c>
      <c r="C39">
        <v>33</v>
      </c>
      <c r="D39">
        <v>114.59</v>
      </c>
      <c r="E39">
        <v>7</v>
      </c>
      <c r="F39">
        <f t="shared" si="0"/>
        <v>3781.4700000000003</v>
      </c>
      <c r="J39" s="18">
        <v>10137</v>
      </c>
      <c r="K39" s="19">
        <v>13920.26</v>
      </c>
      <c r="L39" s="19">
        <v>138</v>
      </c>
      <c r="M39" s="19">
        <v>96.385000000000005</v>
      </c>
    </row>
    <row r="40" spans="1:13" x14ac:dyDescent="0.3">
      <c r="A40">
        <v>10104</v>
      </c>
      <c r="B40" t="s">
        <v>1111</v>
      </c>
      <c r="C40">
        <v>32</v>
      </c>
      <c r="D40">
        <v>53.31</v>
      </c>
      <c r="E40">
        <v>2</v>
      </c>
      <c r="F40">
        <f t="shared" si="0"/>
        <v>1705.92</v>
      </c>
      <c r="J40" s="18">
        <v>10138</v>
      </c>
      <c r="K40" s="19">
        <v>32077.440000000002</v>
      </c>
      <c r="L40" s="19">
        <v>420</v>
      </c>
      <c r="M40" s="19">
        <v>74.6223076923077</v>
      </c>
    </row>
    <row r="41" spans="1:13" x14ac:dyDescent="0.3">
      <c r="A41">
        <v>10105</v>
      </c>
      <c r="B41" t="s">
        <v>1112</v>
      </c>
      <c r="C41">
        <v>50</v>
      </c>
      <c r="D41">
        <v>127.84</v>
      </c>
      <c r="E41">
        <v>2</v>
      </c>
      <c r="F41">
        <f t="shared" si="0"/>
        <v>6392</v>
      </c>
      <c r="J41" s="18">
        <v>10139</v>
      </c>
      <c r="K41" s="19">
        <v>24013.519999999997</v>
      </c>
      <c r="L41" s="19">
        <v>266</v>
      </c>
      <c r="M41" s="19">
        <v>89.27000000000001</v>
      </c>
    </row>
    <row r="42" spans="1:13" x14ac:dyDescent="0.3">
      <c r="A42">
        <v>10105</v>
      </c>
      <c r="B42" t="s">
        <v>1113</v>
      </c>
      <c r="C42">
        <v>41</v>
      </c>
      <c r="D42">
        <v>205.72</v>
      </c>
      <c r="E42">
        <v>15</v>
      </c>
      <c r="F42">
        <f t="shared" si="0"/>
        <v>8434.52</v>
      </c>
      <c r="J42" s="18">
        <v>10140</v>
      </c>
      <c r="K42" s="19">
        <v>38675.130000000005</v>
      </c>
      <c r="L42" s="19">
        <v>385</v>
      </c>
      <c r="M42" s="19">
        <v>99.452727272727273</v>
      </c>
    </row>
    <row r="43" spans="1:13" x14ac:dyDescent="0.3">
      <c r="A43">
        <v>10105</v>
      </c>
      <c r="B43" t="s">
        <v>1114</v>
      </c>
      <c r="C43">
        <v>29</v>
      </c>
      <c r="D43">
        <v>141.88</v>
      </c>
      <c r="E43">
        <v>14</v>
      </c>
      <c r="F43">
        <f t="shared" si="0"/>
        <v>4114.5199999999995</v>
      </c>
      <c r="J43" s="18">
        <v>10141</v>
      </c>
      <c r="K43" s="19">
        <v>29716.860000000004</v>
      </c>
      <c r="L43" s="19">
        <v>290</v>
      </c>
      <c r="M43" s="19">
        <v>95.28</v>
      </c>
    </row>
    <row r="44" spans="1:13" x14ac:dyDescent="0.3">
      <c r="A44">
        <v>10105</v>
      </c>
      <c r="B44" t="s">
        <v>1115</v>
      </c>
      <c r="C44">
        <v>22</v>
      </c>
      <c r="D44">
        <v>136.59</v>
      </c>
      <c r="E44">
        <v>11</v>
      </c>
      <c r="F44">
        <f t="shared" si="0"/>
        <v>3004.98</v>
      </c>
      <c r="J44" s="18">
        <v>10142</v>
      </c>
      <c r="K44" s="19">
        <v>56052.560000000012</v>
      </c>
      <c r="L44" s="19">
        <v>577</v>
      </c>
      <c r="M44" s="19">
        <v>98.173124999999999</v>
      </c>
    </row>
    <row r="45" spans="1:13" x14ac:dyDescent="0.3">
      <c r="A45">
        <v>10105</v>
      </c>
      <c r="B45" t="s">
        <v>1116</v>
      </c>
      <c r="C45">
        <v>38</v>
      </c>
      <c r="D45">
        <v>87.73</v>
      </c>
      <c r="E45">
        <v>13</v>
      </c>
      <c r="F45">
        <f t="shared" si="0"/>
        <v>3333.7400000000002</v>
      </c>
      <c r="J45" s="18">
        <v>10143</v>
      </c>
      <c r="K45" s="19">
        <v>41016.749999999993</v>
      </c>
      <c r="L45" s="19">
        <v>524</v>
      </c>
      <c r="M45" s="19">
        <v>76.718125000000015</v>
      </c>
    </row>
    <row r="46" spans="1:13" x14ac:dyDescent="0.3">
      <c r="A46">
        <v>10105</v>
      </c>
      <c r="B46" t="s">
        <v>1117</v>
      </c>
      <c r="C46">
        <v>41</v>
      </c>
      <c r="D46">
        <v>75.48</v>
      </c>
      <c r="E46">
        <v>10</v>
      </c>
      <c r="F46">
        <f t="shared" si="0"/>
        <v>3094.6800000000003</v>
      </c>
      <c r="J46" s="18">
        <v>10144</v>
      </c>
      <c r="K46" s="19">
        <v>1128.1999999999998</v>
      </c>
      <c r="L46" s="19">
        <v>20</v>
      </c>
      <c r="M46" s="19">
        <v>56.41</v>
      </c>
    </row>
    <row r="47" spans="1:13" x14ac:dyDescent="0.3">
      <c r="A47">
        <v>10105</v>
      </c>
      <c r="B47" t="s">
        <v>1118</v>
      </c>
      <c r="C47">
        <v>43</v>
      </c>
      <c r="D47">
        <v>117.97</v>
      </c>
      <c r="E47">
        <v>9</v>
      </c>
      <c r="F47">
        <f t="shared" si="0"/>
        <v>5072.71</v>
      </c>
      <c r="J47" s="18">
        <v>10145</v>
      </c>
      <c r="K47" s="19">
        <v>50342.74</v>
      </c>
      <c r="L47" s="19">
        <v>563</v>
      </c>
      <c r="M47" s="19">
        <v>88.260625000000019</v>
      </c>
    </row>
    <row r="48" spans="1:13" x14ac:dyDescent="0.3">
      <c r="A48">
        <v>10105</v>
      </c>
      <c r="B48" t="s">
        <v>1119</v>
      </c>
      <c r="C48">
        <v>44</v>
      </c>
      <c r="D48">
        <v>73.459999999999994</v>
      </c>
      <c r="E48">
        <v>4</v>
      </c>
      <c r="F48">
        <f t="shared" si="0"/>
        <v>3232.24</v>
      </c>
      <c r="J48" s="18">
        <v>10146</v>
      </c>
      <c r="K48" s="19">
        <v>6631.36</v>
      </c>
      <c r="L48" s="19">
        <v>76</v>
      </c>
      <c r="M48" s="19">
        <v>95.62</v>
      </c>
    </row>
    <row r="49" spans="1:13" x14ac:dyDescent="0.3">
      <c r="A49">
        <v>10105</v>
      </c>
      <c r="B49" t="s">
        <v>1120</v>
      </c>
      <c r="C49">
        <v>50</v>
      </c>
      <c r="D49">
        <v>75.47</v>
      </c>
      <c r="E49">
        <v>1</v>
      </c>
      <c r="F49">
        <f t="shared" si="0"/>
        <v>3773.5</v>
      </c>
      <c r="J49" s="18">
        <v>10147</v>
      </c>
      <c r="K49" s="19">
        <v>32680.31</v>
      </c>
      <c r="L49" s="19">
        <v>341</v>
      </c>
      <c r="M49" s="19">
        <v>90.681818181818187</v>
      </c>
    </row>
    <row r="50" spans="1:13" x14ac:dyDescent="0.3">
      <c r="A50">
        <v>10105</v>
      </c>
      <c r="B50" t="s">
        <v>1121</v>
      </c>
      <c r="C50">
        <v>41</v>
      </c>
      <c r="D50">
        <v>54</v>
      </c>
      <c r="E50">
        <v>5</v>
      </c>
      <c r="F50">
        <f t="shared" si="0"/>
        <v>2214</v>
      </c>
      <c r="J50" s="18">
        <v>10148</v>
      </c>
      <c r="K50" s="19">
        <v>41554.729999999996</v>
      </c>
      <c r="L50" s="19">
        <v>430</v>
      </c>
      <c r="M50" s="19">
        <v>98.20714285714287</v>
      </c>
    </row>
    <row r="51" spans="1:13" x14ac:dyDescent="0.3">
      <c r="A51">
        <v>10105</v>
      </c>
      <c r="B51" t="s">
        <v>1122</v>
      </c>
      <c r="C51">
        <v>29</v>
      </c>
      <c r="D51">
        <v>86.61</v>
      </c>
      <c r="E51">
        <v>12</v>
      </c>
      <c r="F51">
        <f t="shared" si="0"/>
        <v>2511.69</v>
      </c>
      <c r="J51" s="18">
        <v>10149</v>
      </c>
      <c r="K51" s="19">
        <v>29997.090000000004</v>
      </c>
      <c r="L51" s="19">
        <v>367</v>
      </c>
      <c r="M51" s="19">
        <v>84.13818181818182</v>
      </c>
    </row>
    <row r="52" spans="1:13" x14ac:dyDescent="0.3">
      <c r="A52">
        <v>10105</v>
      </c>
      <c r="B52" t="s">
        <v>1123</v>
      </c>
      <c r="C52">
        <v>31</v>
      </c>
      <c r="D52">
        <v>60.72</v>
      </c>
      <c r="E52">
        <v>3</v>
      </c>
      <c r="F52">
        <f t="shared" si="0"/>
        <v>1882.32</v>
      </c>
      <c r="J52" s="18">
        <v>10150</v>
      </c>
      <c r="K52" s="19">
        <v>38350.149999999994</v>
      </c>
      <c r="L52" s="19">
        <v>380</v>
      </c>
      <c r="M52" s="19">
        <v>99.718181818181804</v>
      </c>
    </row>
    <row r="53" spans="1:13" x14ac:dyDescent="0.3">
      <c r="A53">
        <v>10105</v>
      </c>
      <c r="B53" t="s">
        <v>1124</v>
      </c>
      <c r="C53">
        <v>39</v>
      </c>
      <c r="D53">
        <v>92.16</v>
      </c>
      <c r="E53">
        <v>6</v>
      </c>
      <c r="F53">
        <f t="shared" si="0"/>
        <v>3594.24</v>
      </c>
      <c r="J53" s="18">
        <v>10151</v>
      </c>
      <c r="K53" s="19">
        <v>32723.040000000001</v>
      </c>
      <c r="L53" s="19">
        <v>342</v>
      </c>
      <c r="M53" s="19">
        <v>97.608999999999995</v>
      </c>
    </row>
    <row r="54" spans="1:13" x14ac:dyDescent="0.3">
      <c r="A54">
        <v>10105</v>
      </c>
      <c r="B54" t="s">
        <v>1125</v>
      </c>
      <c r="C54">
        <v>22</v>
      </c>
      <c r="D54">
        <v>99.31</v>
      </c>
      <c r="E54">
        <v>7</v>
      </c>
      <c r="F54">
        <f t="shared" si="0"/>
        <v>2184.8200000000002</v>
      </c>
      <c r="J54" s="18">
        <v>10152</v>
      </c>
      <c r="K54" s="19">
        <v>9821.32</v>
      </c>
      <c r="L54" s="19">
        <v>116</v>
      </c>
      <c r="M54" s="19">
        <v>84.11</v>
      </c>
    </row>
    <row r="55" spans="1:13" x14ac:dyDescent="0.3">
      <c r="A55">
        <v>10105</v>
      </c>
      <c r="B55" t="s">
        <v>1126</v>
      </c>
      <c r="C55">
        <v>25</v>
      </c>
      <c r="D55">
        <v>44.77</v>
      </c>
      <c r="E55">
        <v>8</v>
      </c>
      <c r="F55">
        <f t="shared" si="0"/>
        <v>1119.25</v>
      </c>
      <c r="J55" s="18">
        <v>10153</v>
      </c>
      <c r="K55" s="19">
        <v>44939.85</v>
      </c>
      <c r="L55" s="19">
        <v>458</v>
      </c>
      <c r="M55" s="19">
        <v>100.36</v>
      </c>
    </row>
    <row r="56" spans="1:13" x14ac:dyDescent="0.3">
      <c r="A56">
        <v>10106</v>
      </c>
      <c r="B56" t="s">
        <v>1127</v>
      </c>
      <c r="C56">
        <v>36</v>
      </c>
      <c r="D56">
        <v>134.04</v>
      </c>
      <c r="E56">
        <v>12</v>
      </c>
      <c r="F56">
        <f t="shared" si="0"/>
        <v>4825.4399999999996</v>
      </c>
      <c r="J56" s="18">
        <v>10154</v>
      </c>
      <c r="K56" s="19">
        <v>4465.8500000000004</v>
      </c>
      <c r="L56" s="19">
        <v>67</v>
      </c>
      <c r="M56" s="19">
        <v>67.25</v>
      </c>
    </row>
    <row r="57" spans="1:13" x14ac:dyDescent="0.3">
      <c r="A57">
        <v>10106</v>
      </c>
      <c r="B57" t="s">
        <v>1128</v>
      </c>
      <c r="C57">
        <v>34</v>
      </c>
      <c r="D57">
        <v>81.099999999999994</v>
      </c>
      <c r="E57">
        <v>2</v>
      </c>
      <c r="F57">
        <f t="shared" si="0"/>
        <v>2757.3999999999996</v>
      </c>
      <c r="J57" s="18">
        <v>10155</v>
      </c>
      <c r="K57" s="19">
        <v>37602.480000000003</v>
      </c>
      <c r="L57" s="19">
        <v>454</v>
      </c>
      <c r="M57" s="19">
        <v>83.447692307692321</v>
      </c>
    </row>
    <row r="58" spans="1:13" x14ac:dyDescent="0.3">
      <c r="A58">
        <v>10106</v>
      </c>
      <c r="B58" t="s">
        <v>1129</v>
      </c>
      <c r="C58">
        <v>41</v>
      </c>
      <c r="D58">
        <v>80.86</v>
      </c>
      <c r="E58">
        <v>18</v>
      </c>
      <c r="F58">
        <f t="shared" si="0"/>
        <v>3315.2599999999998</v>
      </c>
      <c r="J58" s="18">
        <v>10156</v>
      </c>
      <c r="K58" s="19">
        <v>4599.5200000000004</v>
      </c>
      <c r="L58" s="19">
        <v>68</v>
      </c>
      <c r="M58" s="19">
        <v>60.64</v>
      </c>
    </row>
    <row r="59" spans="1:13" x14ac:dyDescent="0.3">
      <c r="A59">
        <v>10106</v>
      </c>
      <c r="B59" t="s">
        <v>1130</v>
      </c>
      <c r="C59">
        <v>41</v>
      </c>
      <c r="D59">
        <v>94.22</v>
      </c>
      <c r="E59">
        <v>17</v>
      </c>
      <c r="F59">
        <f t="shared" si="0"/>
        <v>3863.02</v>
      </c>
      <c r="J59" s="18">
        <v>10157</v>
      </c>
      <c r="K59" s="19">
        <v>17746.260000000002</v>
      </c>
      <c r="L59" s="19">
        <v>216</v>
      </c>
      <c r="M59" s="19">
        <v>79.186666666666667</v>
      </c>
    </row>
    <row r="60" spans="1:13" x14ac:dyDescent="0.3">
      <c r="A60">
        <v>10106</v>
      </c>
      <c r="B60" t="s">
        <v>1131</v>
      </c>
      <c r="C60">
        <v>28</v>
      </c>
      <c r="D60">
        <v>107.23</v>
      </c>
      <c r="E60">
        <v>4</v>
      </c>
      <c r="F60">
        <f t="shared" si="0"/>
        <v>3002.44</v>
      </c>
      <c r="J60" s="18">
        <v>10158</v>
      </c>
      <c r="K60" s="19">
        <v>1491.38</v>
      </c>
      <c r="L60" s="19">
        <v>22</v>
      </c>
      <c r="M60" s="19">
        <v>67.790000000000006</v>
      </c>
    </row>
    <row r="61" spans="1:13" x14ac:dyDescent="0.3">
      <c r="A61">
        <v>10106</v>
      </c>
      <c r="B61" t="s">
        <v>1132</v>
      </c>
      <c r="C61">
        <v>49</v>
      </c>
      <c r="D61">
        <v>65.77</v>
      </c>
      <c r="E61">
        <v>13</v>
      </c>
      <c r="F61">
        <f t="shared" si="0"/>
        <v>3222.73</v>
      </c>
      <c r="J61" s="18">
        <v>10159</v>
      </c>
      <c r="K61" s="19">
        <v>54682.679999999993</v>
      </c>
      <c r="L61" s="19">
        <v>585</v>
      </c>
      <c r="M61" s="19">
        <v>93.722222222222214</v>
      </c>
    </row>
    <row r="62" spans="1:13" x14ac:dyDescent="0.3">
      <c r="A62">
        <v>10106</v>
      </c>
      <c r="B62" t="s">
        <v>1133</v>
      </c>
      <c r="C62">
        <v>31</v>
      </c>
      <c r="D62">
        <v>55.89</v>
      </c>
      <c r="E62">
        <v>14</v>
      </c>
      <c r="F62">
        <f t="shared" si="0"/>
        <v>1732.59</v>
      </c>
      <c r="J62" s="18">
        <v>10160</v>
      </c>
      <c r="K62" s="19">
        <v>20452.5</v>
      </c>
      <c r="L62" s="19">
        <v>231</v>
      </c>
      <c r="M62" s="19">
        <v>93.693333333333328</v>
      </c>
    </row>
    <row r="63" spans="1:13" x14ac:dyDescent="0.3">
      <c r="A63">
        <v>10106</v>
      </c>
      <c r="B63" t="s">
        <v>1134</v>
      </c>
      <c r="C63">
        <v>50</v>
      </c>
      <c r="D63">
        <v>55.96</v>
      </c>
      <c r="E63">
        <v>11</v>
      </c>
      <c r="F63">
        <f t="shared" si="0"/>
        <v>2798</v>
      </c>
      <c r="J63" s="18">
        <v>10161</v>
      </c>
      <c r="K63" s="19">
        <v>36164.46</v>
      </c>
      <c r="L63" s="19">
        <v>358</v>
      </c>
      <c r="M63" s="19">
        <v>96.883333333333326</v>
      </c>
    </row>
    <row r="64" spans="1:13" x14ac:dyDescent="0.3">
      <c r="A64">
        <v>10106</v>
      </c>
      <c r="B64" t="s">
        <v>1135</v>
      </c>
      <c r="C64">
        <v>26</v>
      </c>
      <c r="D64">
        <v>71</v>
      </c>
      <c r="E64">
        <v>3</v>
      </c>
      <c r="F64">
        <f t="shared" si="0"/>
        <v>1846</v>
      </c>
      <c r="J64" s="18">
        <v>10162</v>
      </c>
      <c r="K64" s="19">
        <v>30876.439999999995</v>
      </c>
      <c r="L64" s="19">
        <v>391</v>
      </c>
      <c r="M64" s="19">
        <v>78.293999999999997</v>
      </c>
    </row>
    <row r="65" spans="1:13" x14ac:dyDescent="0.3">
      <c r="A65">
        <v>10106</v>
      </c>
      <c r="B65" t="s">
        <v>1136</v>
      </c>
      <c r="C65">
        <v>33</v>
      </c>
      <c r="D65">
        <v>65.349999999999994</v>
      </c>
      <c r="E65">
        <v>5</v>
      </c>
      <c r="F65">
        <f t="shared" si="0"/>
        <v>2156.5499999999997</v>
      </c>
      <c r="J65" s="18">
        <v>10163</v>
      </c>
      <c r="K65" s="19">
        <v>22042.37</v>
      </c>
      <c r="L65" s="19">
        <v>225</v>
      </c>
      <c r="M65" s="19">
        <v>108.63166666666666</v>
      </c>
    </row>
    <row r="66" spans="1:13" x14ac:dyDescent="0.3">
      <c r="A66">
        <v>10106</v>
      </c>
      <c r="B66" t="s">
        <v>1137</v>
      </c>
      <c r="C66">
        <v>39</v>
      </c>
      <c r="D66">
        <v>35.78</v>
      </c>
      <c r="E66">
        <v>6</v>
      </c>
      <c r="F66">
        <f t="shared" si="0"/>
        <v>1395.42</v>
      </c>
      <c r="J66" s="18">
        <v>10164</v>
      </c>
      <c r="K66" s="19">
        <v>27121.899999999998</v>
      </c>
      <c r="L66" s="19">
        <v>288</v>
      </c>
      <c r="M66" s="19">
        <v>94.856249999999989</v>
      </c>
    </row>
    <row r="67" spans="1:13" x14ac:dyDescent="0.3">
      <c r="A67">
        <v>10106</v>
      </c>
      <c r="B67" t="s">
        <v>1138</v>
      </c>
      <c r="C67">
        <v>31</v>
      </c>
      <c r="D67">
        <v>91.34</v>
      </c>
      <c r="E67">
        <v>7</v>
      </c>
      <c r="F67">
        <f t="shared" ref="F67:F130" si="1">D67*C67</f>
        <v>2831.54</v>
      </c>
      <c r="J67" s="18">
        <v>10165</v>
      </c>
      <c r="K67" s="19">
        <v>67392.849999999991</v>
      </c>
      <c r="L67" s="19">
        <v>670</v>
      </c>
      <c r="M67" s="19">
        <v>99.71888888888887</v>
      </c>
    </row>
    <row r="68" spans="1:13" x14ac:dyDescent="0.3">
      <c r="A68">
        <v>10106</v>
      </c>
      <c r="B68" t="s">
        <v>1139</v>
      </c>
      <c r="C68">
        <v>30</v>
      </c>
      <c r="D68">
        <v>85.09</v>
      </c>
      <c r="E68">
        <v>16</v>
      </c>
      <c r="F68">
        <f t="shared" si="1"/>
        <v>2552.7000000000003</v>
      </c>
      <c r="J68" s="18">
        <v>10166</v>
      </c>
      <c r="K68" s="19">
        <v>9977.8499999999985</v>
      </c>
      <c r="L68" s="19">
        <v>98</v>
      </c>
      <c r="M68" s="19">
        <v>95.219999999999985</v>
      </c>
    </row>
    <row r="69" spans="1:13" x14ac:dyDescent="0.3">
      <c r="A69">
        <v>10106</v>
      </c>
      <c r="B69" t="s">
        <v>1140</v>
      </c>
      <c r="C69">
        <v>34</v>
      </c>
      <c r="D69">
        <v>99.72</v>
      </c>
      <c r="E69">
        <v>9</v>
      </c>
      <c r="F69">
        <f t="shared" si="1"/>
        <v>3390.48</v>
      </c>
      <c r="J69" s="18">
        <v>10167</v>
      </c>
      <c r="K69" s="19">
        <v>44167.090000000004</v>
      </c>
      <c r="L69" s="19">
        <v>550</v>
      </c>
      <c r="M69" s="19">
        <v>79.476250000000007</v>
      </c>
    </row>
    <row r="70" spans="1:13" x14ac:dyDescent="0.3">
      <c r="A70">
        <v>10106</v>
      </c>
      <c r="B70" t="s">
        <v>1141</v>
      </c>
      <c r="C70">
        <v>32</v>
      </c>
      <c r="D70">
        <v>113.9</v>
      </c>
      <c r="E70">
        <v>1</v>
      </c>
      <c r="F70">
        <f t="shared" si="1"/>
        <v>3644.8</v>
      </c>
      <c r="J70" s="18">
        <v>10168</v>
      </c>
      <c r="K70" s="19">
        <v>50743.65</v>
      </c>
      <c r="L70" s="19">
        <v>642</v>
      </c>
      <c r="M70" s="19">
        <v>81.805555555555557</v>
      </c>
    </row>
    <row r="71" spans="1:13" x14ac:dyDescent="0.3">
      <c r="A71">
        <v>10106</v>
      </c>
      <c r="B71" t="s">
        <v>1142</v>
      </c>
      <c r="C71">
        <v>44</v>
      </c>
      <c r="D71">
        <v>76</v>
      </c>
      <c r="E71">
        <v>8</v>
      </c>
      <c r="F71">
        <f t="shared" si="1"/>
        <v>3344</v>
      </c>
      <c r="J71" s="18">
        <v>10169</v>
      </c>
      <c r="K71" s="19">
        <v>38547.189999999995</v>
      </c>
      <c r="L71" s="19">
        <v>444</v>
      </c>
      <c r="M71" s="19">
        <v>86.976923076923086</v>
      </c>
    </row>
    <row r="72" spans="1:13" x14ac:dyDescent="0.3">
      <c r="A72">
        <v>10106</v>
      </c>
      <c r="B72" t="s">
        <v>1143</v>
      </c>
      <c r="C72">
        <v>48</v>
      </c>
      <c r="D72">
        <v>70.33</v>
      </c>
      <c r="E72">
        <v>10</v>
      </c>
      <c r="F72">
        <f t="shared" si="1"/>
        <v>3375.84</v>
      </c>
      <c r="J72" s="18">
        <v>10170</v>
      </c>
      <c r="K72" s="19">
        <v>15130.97</v>
      </c>
      <c r="L72" s="19">
        <v>142</v>
      </c>
      <c r="M72" s="19">
        <v>102.55500000000001</v>
      </c>
    </row>
    <row r="73" spans="1:13" x14ac:dyDescent="0.3">
      <c r="A73">
        <v>10106</v>
      </c>
      <c r="B73" t="s">
        <v>1144</v>
      </c>
      <c r="C73">
        <v>48</v>
      </c>
      <c r="D73">
        <v>43.7</v>
      </c>
      <c r="E73">
        <v>15</v>
      </c>
      <c r="F73">
        <f t="shared" si="1"/>
        <v>2097.6000000000004</v>
      </c>
      <c r="J73" s="18">
        <v>10171</v>
      </c>
      <c r="K73" s="19">
        <v>16909.84</v>
      </c>
      <c r="L73" s="19">
        <v>145</v>
      </c>
      <c r="M73" s="19">
        <v>115.795</v>
      </c>
    </row>
    <row r="74" spans="1:13" x14ac:dyDescent="0.3">
      <c r="A74">
        <v>10107</v>
      </c>
      <c r="B74" t="s">
        <v>1145</v>
      </c>
      <c r="C74">
        <v>30</v>
      </c>
      <c r="D74">
        <v>81.349999999999994</v>
      </c>
      <c r="E74">
        <v>2</v>
      </c>
      <c r="F74">
        <f t="shared" si="1"/>
        <v>2440.5</v>
      </c>
      <c r="J74" s="18">
        <v>10172</v>
      </c>
      <c r="K74" s="19">
        <v>24879.08</v>
      </c>
      <c r="L74" s="19">
        <v>263</v>
      </c>
      <c r="M74" s="19">
        <v>89.602499999999992</v>
      </c>
    </row>
    <row r="75" spans="1:13" x14ac:dyDescent="0.3">
      <c r="A75">
        <v>10107</v>
      </c>
      <c r="B75" t="s">
        <v>1146</v>
      </c>
      <c r="C75">
        <v>39</v>
      </c>
      <c r="D75">
        <v>105.86</v>
      </c>
      <c r="E75">
        <v>5</v>
      </c>
      <c r="F75">
        <f t="shared" si="1"/>
        <v>4128.54</v>
      </c>
      <c r="J75" s="18">
        <v>10173</v>
      </c>
      <c r="K75" s="19">
        <v>37723.789999999994</v>
      </c>
      <c r="L75" s="19">
        <v>480</v>
      </c>
      <c r="M75" s="19">
        <v>81.935000000000002</v>
      </c>
    </row>
    <row r="76" spans="1:13" x14ac:dyDescent="0.3">
      <c r="A76">
        <v>10107</v>
      </c>
      <c r="B76" t="s">
        <v>1147</v>
      </c>
      <c r="C76">
        <v>27</v>
      </c>
      <c r="D76">
        <v>172.36</v>
      </c>
      <c r="E76">
        <v>4</v>
      </c>
      <c r="F76">
        <f t="shared" si="1"/>
        <v>4653.72</v>
      </c>
      <c r="J76" s="18">
        <v>10174</v>
      </c>
      <c r="K76" s="19">
        <v>23936.53</v>
      </c>
      <c r="L76" s="19">
        <v>220</v>
      </c>
      <c r="M76" s="19">
        <v>114.876</v>
      </c>
    </row>
    <row r="77" spans="1:13" x14ac:dyDescent="0.3">
      <c r="A77">
        <v>10107</v>
      </c>
      <c r="B77" t="s">
        <v>1148</v>
      </c>
      <c r="C77">
        <v>21</v>
      </c>
      <c r="D77">
        <v>122</v>
      </c>
      <c r="E77">
        <v>1</v>
      </c>
      <c r="F77">
        <f t="shared" si="1"/>
        <v>2562</v>
      </c>
      <c r="J77" s="18">
        <v>10175</v>
      </c>
      <c r="K77" s="19">
        <v>37455.769999999997</v>
      </c>
      <c r="L77" s="19">
        <v>432</v>
      </c>
      <c r="M77" s="19">
        <v>89.575833333333321</v>
      </c>
    </row>
    <row r="78" spans="1:13" x14ac:dyDescent="0.3">
      <c r="A78">
        <v>10107</v>
      </c>
      <c r="B78" t="s">
        <v>1149</v>
      </c>
      <c r="C78">
        <v>29</v>
      </c>
      <c r="D78">
        <v>52.7</v>
      </c>
      <c r="E78">
        <v>6</v>
      </c>
      <c r="F78">
        <f t="shared" si="1"/>
        <v>1528.3000000000002</v>
      </c>
      <c r="J78" s="18">
        <v>10176</v>
      </c>
      <c r="K78" s="19">
        <v>38524.29</v>
      </c>
      <c r="L78" s="19">
        <v>325</v>
      </c>
      <c r="M78" s="19">
        <v>113.35599999999999</v>
      </c>
    </row>
    <row r="79" spans="1:13" x14ac:dyDescent="0.3">
      <c r="A79">
        <v>10107</v>
      </c>
      <c r="B79" t="s">
        <v>1150</v>
      </c>
      <c r="C79">
        <v>25</v>
      </c>
      <c r="D79">
        <v>96.92</v>
      </c>
      <c r="E79">
        <v>3</v>
      </c>
      <c r="F79">
        <f t="shared" si="1"/>
        <v>2423</v>
      </c>
      <c r="J79" s="18">
        <v>10177</v>
      </c>
      <c r="K79" s="19">
        <v>31428.210000000006</v>
      </c>
      <c r="L79" s="19">
        <v>377</v>
      </c>
      <c r="M79" s="19">
        <v>82.663636363636357</v>
      </c>
    </row>
    <row r="80" spans="1:13" x14ac:dyDescent="0.3">
      <c r="A80">
        <v>10107</v>
      </c>
      <c r="B80" t="s">
        <v>1151</v>
      </c>
      <c r="C80">
        <v>38</v>
      </c>
      <c r="D80">
        <v>73.12</v>
      </c>
      <c r="E80">
        <v>7</v>
      </c>
      <c r="F80">
        <f t="shared" si="1"/>
        <v>2778.5600000000004</v>
      </c>
      <c r="J80" s="18">
        <v>10178</v>
      </c>
      <c r="K80" s="19">
        <v>33818.340000000004</v>
      </c>
      <c r="L80" s="19">
        <v>413</v>
      </c>
      <c r="M80" s="19">
        <v>82.495833333333323</v>
      </c>
    </row>
    <row r="81" spans="1:13" x14ac:dyDescent="0.3">
      <c r="A81">
        <v>10107</v>
      </c>
      <c r="B81" t="s">
        <v>1152</v>
      </c>
      <c r="C81">
        <v>20</v>
      </c>
      <c r="D81">
        <v>88.9</v>
      </c>
      <c r="E81">
        <v>8</v>
      </c>
      <c r="F81">
        <f t="shared" si="1"/>
        <v>1778</v>
      </c>
      <c r="J81" s="18">
        <v>10179</v>
      </c>
      <c r="K81" s="19">
        <v>22963.600000000002</v>
      </c>
      <c r="L81" s="19">
        <v>288</v>
      </c>
      <c r="M81" s="19">
        <v>78.093333333333334</v>
      </c>
    </row>
    <row r="82" spans="1:13" x14ac:dyDescent="0.3">
      <c r="A82">
        <v>10108</v>
      </c>
      <c r="B82" t="s">
        <v>1153</v>
      </c>
      <c r="C82">
        <v>33</v>
      </c>
      <c r="D82">
        <v>165.38</v>
      </c>
      <c r="E82">
        <v>6</v>
      </c>
      <c r="F82">
        <f t="shared" si="1"/>
        <v>5457.54</v>
      </c>
      <c r="J82" s="18">
        <v>10180</v>
      </c>
      <c r="K82" s="19">
        <v>42783.80999999999</v>
      </c>
      <c r="L82" s="19">
        <v>458</v>
      </c>
      <c r="M82" s="19">
        <v>87.617857142857147</v>
      </c>
    </row>
    <row r="83" spans="1:13" x14ac:dyDescent="0.3">
      <c r="A83">
        <v>10108</v>
      </c>
      <c r="B83" t="s">
        <v>1154</v>
      </c>
      <c r="C83">
        <v>45</v>
      </c>
      <c r="D83">
        <v>96.3</v>
      </c>
      <c r="E83">
        <v>4</v>
      </c>
      <c r="F83">
        <f t="shared" si="1"/>
        <v>4333.5</v>
      </c>
      <c r="J83" s="18">
        <v>10181</v>
      </c>
      <c r="K83" s="19">
        <v>55069.549999999988</v>
      </c>
      <c r="L83" s="19">
        <v>522</v>
      </c>
      <c r="M83" s="19">
        <v>103.55235294117648</v>
      </c>
    </row>
    <row r="84" spans="1:13" x14ac:dyDescent="0.3">
      <c r="A84">
        <v>10108</v>
      </c>
      <c r="B84" t="s">
        <v>1155</v>
      </c>
      <c r="C84">
        <v>39</v>
      </c>
      <c r="D84">
        <v>75.81</v>
      </c>
      <c r="E84">
        <v>7</v>
      </c>
      <c r="F84">
        <f t="shared" si="1"/>
        <v>2956.59</v>
      </c>
      <c r="J84" s="18">
        <v>10182</v>
      </c>
      <c r="K84" s="19">
        <v>45084.38</v>
      </c>
      <c r="L84" s="19">
        <v>571</v>
      </c>
      <c r="M84" s="19">
        <v>80.025294117647064</v>
      </c>
    </row>
    <row r="85" spans="1:13" x14ac:dyDescent="0.3">
      <c r="A85">
        <v>10108</v>
      </c>
      <c r="B85" t="s">
        <v>1156</v>
      </c>
      <c r="C85">
        <v>36</v>
      </c>
      <c r="D85">
        <v>107.1</v>
      </c>
      <c r="E85">
        <v>3</v>
      </c>
      <c r="F85">
        <f t="shared" si="1"/>
        <v>3855.6</v>
      </c>
      <c r="J85" s="18">
        <v>10183</v>
      </c>
      <c r="K85" s="19">
        <v>34606.28</v>
      </c>
      <c r="L85" s="19">
        <v>391</v>
      </c>
      <c r="M85" s="19">
        <v>95.324999999999989</v>
      </c>
    </row>
    <row r="86" spans="1:13" x14ac:dyDescent="0.3">
      <c r="A86">
        <v>10108</v>
      </c>
      <c r="B86" t="s">
        <v>1157</v>
      </c>
      <c r="C86">
        <v>38</v>
      </c>
      <c r="D86">
        <v>67.760000000000005</v>
      </c>
      <c r="E86">
        <v>2</v>
      </c>
      <c r="F86">
        <f t="shared" si="1"/>
        <v>2574.88</v>
      </c>
      <c r="J86" s="18">
        <v>10184</v>
      </c>
      <c r="K86" s="19">
        <v>47513.19</v>
      </c>
      <c r="L86" s="19">
        <v>519</v>
      </c>
      <c r="M86" s="19">
        <v>92.723846153846139</v>
      </c>
    </row>
    <row r="87" spans="1:13" x14ac:dyDescent="0.3">
      <c r="A87">
        <v>10108</v>
      </c>
      <c r="B87" t="s">
        <v>1158</v>
      </c>
      <c r="C87">
        <v>26</v>
      </c>
      <c r="D87">
        <v>73.17</v>
      </c>
      <c r="E87">
        <v>9</v>
      </c>
      <c r="F87">
        <f t="shared" si="1"/>
        <v>1902.42</v>
      </c>
      <c r="J87" s="18">
        <v>10185</v>
      </c>
      <c r="K87" s="19">
        <v>52548.49</v>
      </c>
      <c r="L87" s="19">
        <v>520</v>
      </c>
      <c r="M87" s="19">
        <v>100.324375</v>
      </c>
    </row>
    <row r="88" spans="1:13" x14ac:dyDescent="0.3">
      <c r="A88">
        <v>10108</v>
      </c>
      <c r="B88" t="s">
        <v>1159</v>
      </c>
      <c r="C88">
        <v>29</v>
      </c>
      <c r="D88">
        <v>132.29</v>
      </c>
      <c r="E88">
        <v>8</v>
      </c>
      <c r="F88">
        <f t="shared" si="1"/>
        <v>3836.41</v>
      </c>
      <c r="J88" s="18">
        <v>10186</v>
      </c>
      <c r="K88" s="19">
        <v>22275.73</v>
      </c>
      <c r="L88" s="19">
        <v>267</v>
      </c>
      <c r="M88" s="19">
        <v>81.081111111111113</v>
      </c>
    </row>
    <row r="89" spans="1:13" x14ac:dyDescent="0.3">
      <c r="A89">
        <v>10108</v>
      </c>
      <c r="B89" t="s">
        <v>1160</v>
      </c>
      <c r="C89">
        <v>43</v>
      </c>
      <c r="D89">
        <v>52.84</v>
      </c>
      <c r="E89">
        <v>12</v>
      </c>
      <c r="F89">
        <f t="shared" si="1"/>
        <v>2272.1200000000003</v>
      </c>
      <c r="J89" s="18">
        <v>10187</v>
      </c>
      <c r="K89" s="19">
        <v>28287.73</v>
      </c>
      <c r="L89" s="19">
        <v>395</v>
      </c>
      <c r="M89" s="19">
        <v>71.079000000000008</v>
      </c>
    </row>
    <row r="90" spans="1:13" x14ac:dyDescent="0.3">
      <c r="A90">
        <v>10108</v>
      </c>
      <c r="B90" t="s">
        <v>1161</v>
      </c>
      <c r="C90">
        <v>44</v>
      </c>
      <c r="D90">
        <v>139.87</v>
      </c>
      <c r="E90">
        <v>11</v>
      </c>
      <c r="F90">
        <f t="shared" si="1"/>
        <v>6154.2800000000007</v>
      </c>
      <c r="J90" s="18">
        <v>10188</v>
      </c>
      <c r="K90" s="19">
        <v>29954.91</v>
      </c>
      <c r="L90" s="19">
        <v>301</v>
      </c>
      <c r="M90" s="19">
        <v>97.143749999999997</v>
      </c>
    </row>
    <row r="91" spans="1:13" x14ac:dyDescent="0.3">
      <c r="A91">
        <v>10108</v>
      </c>
      <c r="B91" t="s">
        <v>1162</v>
      </c>
      <c r="C91">
        <v>35</v>
      </c>
      <c r="D91">
        <v>64.41</v>
      </c>
      <c r="E91">
        <v>15</v>
      </c>
      <c r="F91">
        <f t="shared" si="1"/>
        <v>2254.35</v>
      </c>
      <c r="J91" s="18">
        <v>10189</v>
      </c>
      <c r="K91" s="19">
        <v>3879.96</v>
      </c>
      <c r="L91" s="19">
        <v>28</v>
      </c>
      <c r="M91" s="19">
        <v>138.57</v>
      </c>
    </row>
    <row r="92" spans="1:13" x14ac:dyDescent="0.3">
      <c r="A92">
        <v>10108</v>
      </c>
      <c r="B92" t="s">
        <v>1163</v>
      </c>
      <c r="C92">
        <v>30</v>
      </c>
      <c r="D92">
        <v>60.01</v>
      </c>
      <c r="E92">
        <v>5</v>
      </c>
      <c r="F92">
        <f t="shared" si="1"/>
        <v>1800.3</v>
      </c>
      <c r="J92" s="18">
        <v>10190</v>
      </c>
      <c r="K92" s="19">
        <v>10721.86</v>
      </c>
      <c r="L92" s="19">
        <v>170</v>
      </c>
      <c r="M92" s="19">
        <v>63.704999999999998</v>
      </c>
    </row>
    <row r="93" spans="1:13" x14ac:dyDescent="0.3">
      <c r="A93">
        <v>10108</v>
      </c>
      <c r="B93" t="s">
        <v>1164</v>
      </c>
      <c r="C93">
        <v>40</v>
      </c>
      <c r="D93">
        <v>132</v>
      </c>
      <c r="E93">
        <v>1</v>
      </c>
      <c r="F93">
        <f t="shared" si="1"/>
        <v>5280</v>
      </c>
      <c r="J93" s="18">
        <v>10191</v>
      </c>
      <c r="K93" s="19">
        <v>27988.47</v>
      </c>
      <c r="L93" s="19">
        <v>317</v>
      </c>
      <c r="M93" s="19">
        <v>94.862222222222215</v>
      </c>
    </row>
    <row r="94" spans="1:13" x14ac:dyDescent="0.3">
      <c r="A94">
        <v>10108</v>
      </c>
      <c r="B94" t="s">
        <v>1165</v>
      </c>
      <c r="C94">
        <v>31</v>
      </c>
      <c r="D94">
        <v>67.099999999999994</v>
      </c>
      <c r="E94">
        <v>10</v>
      </c>
      <c r="F94">
        <f t="shared" si="1"/>
        <v>2080.1</v>
      </c>
      <c r="J94" s="18">
        <v>10192</v>
      </c>
      <c r="K94" s="19">
        <v>55425.77</v>
      </c>
      <c r="L94" s="19">
        <v>585</v>
      </c>
      <c r="M94" s="19">
        <v>96.317499999999995</v>
      </c>
    </row>
    <row r="95" spans="1:13" x14ac:dyDescent="0.3">
      <c r="A95">
        <v>10108</v>
      </c>
      <c r="B95" t="s">
        <v>1166</v>
      </c>
      <c r="C95">
        <v>27</v>
      </c>
      <c r="D95">
        <v>36.21</v>
      </c>
      <c r="E95">
        <v>13</v>
      </c>
      <c r="F95">
        <f t="shared" si="1"/>
        <v>977.67000000000007</v>
      </c>
      <c r="J95" s="18">
        <v>10193</v>
      </c>
      <c r="K95" s="19">
        <v>35505.629999999997</v>
      </c>
      <c r="L95" s="19">
        <v>447</v>
      </c>
      <c r="M95" s="19">
        <v>80.903750000000002</v>
      </c>
    </row>
    <row r="96" spans="1:13" x14ac:dyDescent="0.3">
      <c r="A96">
        <v>10108</v>
      </c>
      <c r="B96" t="s">
        <v>1167</v>
      </c>
      <c r="C96">
        <v>31</v>
      </c>
      <c r="D96">
        <v>87.76</v>
      </c>
      <c r="E96">
        <v>16</v>
      </c>
      <c r="F96">
        <f t="shared" si="1"/>
        <v>2720.56</v>
      </c>
      <c r="J96" s="18">
        <v>10194</v>
      </c>
      <c r="K96" s="19">
        <v>39712.1</v>
      </c>
      <c r="L96" s="19">
        <v>396</v>
      </c>
      <c r="M96" s="19">
        <v>100.97636363636364</v>
      </c>
    </row>
    <row r="97" spans="1:13" x14ac:dyDescent="0.3">
      <c r="A97">
        <v>10108</v>
      </c>
      <c r="B97" t="s">
        <v>1168</v>
      </c>
      <c r="C97">
        <v>34</v>
      </c>
      <c r="D97">
        <v>74.849999999999994</v>
      </c>
      <c r="E97">
        <v>14</v>
      </c>
      <c r="F97">
        <f t="shared" si="1"/>
        <v>2544.8999999999996</v>
      </c>
      <c r="J97" s="18">
        <v>10195</v>
      </c>
      <c r="K97" s="19">
        <v>36092.400000000009</v>
      </c>
      <c r="L97" s="19">
        <v>385</v>
      </c>
      <c r="M97" s="19">
        <v>91.146000000000001</v>
      </c>
    </row>
    <row r="98" spans="1:13" x14ac:dyDescent="0.3">
      <c r="A98">
        <v>10109</v>
      </c>
      <c r="B98" t="s">
        <v>1169</v>
      </c>
      <c r="C98">
        <v>26</v>
      </c>
      <c r="D98">
        <v>117.48</v>
      </c>
      <c r="E98">
        <v>4</v>
      </c>
      <c r="F98">
        <f t="shared" si="1"/>
        <v>3054.48</v>
      </c>
      <c r="J98" s="18">
        <v>10196</v>
      </c>
      <c r="K98" s="19">
        <v>38139.18</v>
      </c>
      <c r="L98" s="19">
        <v>316</v>
      </c>
      <c r="M98" s="19">
        <v>122.32375</v>
      </c>
    </row>
    <row r="99" spans="1:13" x14ac:dyDescent="0.3">
      <c r="A99">
        <v>10109</v>
      </c>
      <c r="B99" t="s">
        <v>1170</v>
      </c>
      <c r="C99">
        <v>38</v>
      </c>
      <c r="D99">
        <v>137.97999999999999</v>
      </c>
      <c r="E99">
        <v>3</v>
      </c>
      <c r="F99">
        <f t="shared" si="1"/>
        <v>5243.24</v>
      </c>
      <c r="J99" s="18">
        <v>10197</v>
      </c>
      <c r="K99" s="19">
        <v>40473.859999999993</v>
      </c>
      <c r="L99" s="19">
        <v>503</v>
      </c>
      <c r="M99" s="19">
        <v>79.223571428571418</v>
      </c>
    </row>
    <row r="100" spans="1:13" x14ac:dyDescent="0.3">
      <c r="A100">
        <v>10109</v>
      </c>
      <c r="B100" t="s">
        <v>1171</v>
      </c>
      <c r="C100">
        <v>26</v>
      </c>
      <c r="D100">
        <v>126.72</v>
      </c>
      <c r="E100">
        <v>1</v>
      </c>
      <c r="F100">
        <f t="shared" si="1"/>
        <v>3294.72</v>
      </c>
      <c r="J100" s="18">
        <v>10198</v>
      </c>
      <c r="K100" s="19">
        <v>20644.240000000002</v>
      </c>
      <c r="L100" s="19">
        <v>242</v>
      </c>
      <c r="M100" s="19">
        <v>84.476666666666674</v>
      </c>
    </row>
    <row r="101" spans="1:13" x14ac:dyDescent="0.3">
      <c r="A101">
        <v>10109</v>
      </c>
      <c r="B101" t="s">
        <v>1103</v>
      </c>
      <c r="C101">
        <v>46</v>
      </c>
      <c r="D101">
        <v>160.87</v>
      </c>
      <c r="E101">
        <v>5</v>
      </c>
      <c r="F101">
        <f t="shared" si="1"/>
        <v>7400.02</v>
      </c>
      <c r="J101" s="18">
        <v>10199</v>
      </c>
      <c r="K101" s="19">
        <v>7678.25</v>
      </c>
      <c r="L101" s="19">
        <v>115</v>
      </c>
      <c r="M101" s="19">
        <v>63.220000000000006</v>
      </c>
    </row>
    <row r="102" spans="1:13" x14ac:dyDescent="0.3">
      <c r="A102">
        <v>10109</v>
      </c>
      <c r="B102" t="s">
        <v>1172</v>
      </c>
      <c r="C102">
        <v>47</v>
      </c>
      <c r="D102">
        <v>125.74</v>
      </c>
      <c r="E102">
        <v>2</v>
      </c>
      <c r="F102">
        <f t="shared" si="1"/>
        <v>5909.78</v>
      </c>
      <c r="J102" s="18">
        <v>10200</v>
      </c>
      <c r="K102" s="19">
        <v>17193.059999999998</v>
      </c>
      <c r="L102" s="19">
        <v>201</v>
      </c>
      <c r="M102" s="19">
        <v>84.256666666666675</v>
      </c>
    </row>
    <row r="103" spans="1:13" x14ac:dyDescent="0.3">
      <c r="A103">
        <v>10109</v>
      </c>
      <c r="B103" t="s">
        <v>1173</v>
      </c>
      <c r="C103">
        <v>29</v>
      </c>
      <c r="D103">
        <v>32.1</v>
      </c>
      <c r="E103">
        <v>6</v>
      </c>
      <c r="F103">
        <f t="shared" si="1"/>
        <v>930.90000000000009</v>
      </c>
      <c r="J103" s="18">
        <v>10201</v>
      </c>
      <c r="K103" s="19">
        <v>23923.93</v>
      </c>
      <c r="L103" s="19">
        <v>214</v>
      </c>
      <c r="M103" s="19">
        <v>103.62428571428572</v>
      </c>
    </row>
    <row r="104" spans="1:13" x14ac:dyDescent="0.3">
      <c r="A104">
        <v>10110</v>
      </c>
      <c r="B104" t="s">
        <v>1174</v>
      </c>
      <c r="C104">
        <v>37</v>
      </c>
      <c r="D104">
        <v>118.22</v>
      </c>
      <c r="E104">
        <v>16</v>
      </c>
      <c r="F104">
        <f t="shared" si="1"/>
        <v>4374.1400000000003</v>
      </c>
      <c r="J104" s="18">
        <v>10202</v>
      </c>
      <c r="K104" s="19">
        <v>20220.04</v>
      </c>
      <c r="L104" s="19">
        <v>271</v>
      </c>
      <c r="M104" s="19">
        <v>72.337142857142865</v>
      </c>
    </row>
    <row r="105" spans="1:13" x14ac:dyDescent="0.3">
      <c r="A105">
        <v>10110</v>
      </c>
      <c r="B105" t="s">
        <v>1073</v>
      </c>
      <c r="C105">
        <v>42</v>
      </c>
      <c r="D105">
        <v>153</v>
      </c>
      <c r="E105">
        <v>7</v>
      </c>
      <c r="F105">
        <f t="shared" si="1"/>
        <v>6426</v>
      </c>
      <c r="J105" s="18">
        <v>10203</v>
      </c>
      <c r="K105" s="19">
        <v>40062.53</v>
      </c>
      <c r="L105" s="19">
        <v>391</v>
      </c>
      <c r="M105" s="19">
        <v>100.72000000000001</v>
      </c>
    </row>
    <row r="106" spans="1:13" x14ac:dyDescent="0.3">
      <c r="A106">
        <v>10110</v>
      </c>
      <c r="B106" t="s">
        <v>1074</v>
      </c>
      <c r="C106">
        <v>32</v>
      </c>
      <c r="D106">
        <v>51.46</v>
      </c>
      <c r="E106">
        <v>6</v>
      </c>
      <c r="F106">
        <f t="shared" si="1"/>
        <v>1646.72</v>
      </c>
      <c r="J106" s="18">
        <v>10204</v>
      </c>
      <c r="K106" s="19">
        <v>58793.530000000013</v>
      </c>
      <c r="L106" s="19">
        <v>619</v>
      </c>
      <c r="M106" s="19">
        <v>95.27823529411765</v>
      </c>
    </row>
    <row r="107" spans="1:13" x14ac:dyDescent="0.3">
      <c r="A107">
        <v>10110</v>
      </c>
      <c r="B107" t="s">
        <v>1077</v>
      </c>
      <c r="C107">
        <v>33</v>
      </c>
      <c r="D107">
        <v>115.69</v>
      </c>
      <c r="E107">
        <v>4</v>
      </c>
      <c r="F107">
        <f t="shared" si="1"/>
        <v>3817.77</v>
      </c>
      <c r="J107" s="18">
        <v>10205</v>
      </c>
      <c r="K107" s="19">
        <v>13059.16</v>
      </c>
      <c r="L107" s="19">
        <v>180</v>
      </c>
      <c r="M107" s="19">
        <v>69.489999999999995</v>
      </c>
    </row>
    <row r="108" spans="1:13" x14ac:dyDescent="0.3">
      <c r="A108">
        <v>10110</v>
      </c>
      <c r="B108" t="s">
        <v>1078</v>
      </c>
      <c r="C108">
        <v>31</v>
      </c>
      <c r="D108">
        <v>163.69</v>
      </c>
      <c r="E108">
        <v>1</v>
      </c>
      <c r="F108">
        <f t="shared" si="1"/>
        <v>5074.3900000000003</v>
      </c>
      <c r="J108" s="18" t="s">
        <v>1307</v>
      </c>
      <c r="K108" s="19">
        <v>3136746.7099999995</v>
      </c>
      <c r="L108" s="19">
        <v>34603</v>
      </c>
      <c r="M108" s="19">
        <v>90.604500000000044</v>
      </c>
    </row>
    <row r="109" spans="1:13" x14ac:dyDescent="0.3">
      <c r="A109">
        <v>10110</v>
      </c>
      <c r="B109" t="s">
        <v>1075</v>
      </c>
      <c r="C109">
        <v>28</v>
      </c>
      <c r="D109">
        <v>81.91</v>
      </c>
      <c r="E109">
        <v>8</v>
      </c>
      <c r="F109">
        <f t="shared" si="1"/>
        <v>2293.48</v>
      </c>
    </row>
    <row r="110" spans="1:13" x14ac:dyDescent="0.3">
      <c r="A110">
        <v>10110</v>
      </c>
      <c r="B110" t="s">
        <v>1175</v>
      </c>
      <c r="C110">
        <v>42</v>
      </c>
      <c r="D110">
        <v>62</v>
      </c>
      <c r="E110">
        <v>9</v>
      </c>
      <c r="F110">
        <f t="shared" si="1"/>
        <v>2604</v>
      </c>
    </row>
    <row r="111" spans="1:13" x14ac:dyDescent="0.3">
      <c r="A111">
        <v>10110</v>
      </c>
      <c r="B111" t="s">
        <v>1176</v>
      </c>
      <c r="C111">
        <v>36</v>
      </c>
      <c r="D111">
        <v>72.02</v>
      </c>
      <c r="E111">
        <v>13</v>
      </c>
      <c r="F111">
        <f t="shared" si="1"/>
        <v>2592.7199999999998</v>
      </c>
    </row>
    <row r="112" spans="1:13" x14ac:dyDescent="0.3">
      <c r="A112">
        <v>10110</v>
      </c>
      <c r="B112" t="s">
        <v>1177</v>
      </c>
      <c r="C112">
        <v>29</v>
      </c>
      <c r="D112">
        <v>43.27</v>
      </c>
      <c r="E112">
        <v>15</v>
      </c>
      <c r="F112">
        <f t="shared" si="1"/>
        <v>1254.8300000000002</v>
      </c>
    </row>
    <row r="113" spans="1:6" x14ac:dyDescent="0.3">
      <c r="A113">
        <v>10110</v>
      </c>
      <c r="B113" t="s">
        <v>1079</v>
      </c>
      <c r="C113">
        <v>20</v>
      </c>
      <c r="D113">
        <v>28.88</v>
      </c>
      <c r="E113">
        <v>3</v>
      </c>
      <c r="F113">
        <f t="shared" si="1"/>
        <v>577.6</v>
      </c>
    </row>
    <row r="114" spans="1:6" x14ac:dyDescent="0.3">
      <c r="A114">
        <v>10110</v>
      </c>
      <c r="B114" t="s">
        <v>1080</v>
      </c>
      <c r="C114">
        <v>39</v>
      </c>
      <c r="D114">
        <v>40.770000000000003</v>
      </c>
      <c r="E114">
        <v>2</v>
      </c>
      <c r="F114">
        <f t="shared" si="1"/>
        <v>1590.0300000000002</v>
      </c>
    </row>
    <row r="115" spans="1:6" x14ac:dyDescent="0.3">
      <c r="A115">
        <v>10110</v>
      </c>
      <c r="B115" t="s">
        <v>1178</v>
      </c>
      <c r="C115">
        <v>43</v>
      </c>
      <c r="D115">
        <v>82.69</v>
      </c>
      <c r="E115">
        <v>11</v>
      </c>
      <c r="F115">
        <f t="shared" si="1"/>
        <v>3555.67</v>
      </c>
    </row>
    <row r="116" spans="1:6" x14ac:dyDescent="0.3">
      <c r="A116">
        <v>10110</v>
      </c>
      <c r="B116" t="s">
        <v>1179</v>
      </c>
      <c r="C116">
        <v>46</v>
      </c>
      <c r="D116">
        <v>112.74</v>
      </c>
      <c r="E116">
        <v>10</v>
      </c>
      <c r="F116">
        <f t="shared" si="1"/>
        <v>5186.04</v>
      </c>
    </row>
    <row r="117" spans="1:6" x14ac:dyDescent="0.3">
      <c r="A117">
        <v>10110</v>
      </c>
      <c r="B117" t="s">
        <v>1180</v>
      </c>
      <c r="C117">
        <v>27</v>
      </c>
      <c r="D117">
        <v>80.47</v>
      </c>
      <c r="E117">
        <v>12</v>
      </c>
      <c r="F117">
        <f t="shared" si="1"/>
        <v>2172.69</v>
      </c>
    </row>
    <row r="118" spans="1:6" x14ac:dyDescent="0.3">
      <c r="A118">
        <v>10110</v>
      </c>
      <c r="B118" t="s">
        <v>1181</v>
      </c>
      <c r="C118">
        <v>37</v>
      </c>
      <c r="D118">
        <v>96.37</v>
      </c>
      <c r="E118">
        <v>14</v>
      </c>
      <c r="F118">
        <f t="shared" si="1"/>
        <v>3565.69</v>
      </c>
    </row>
    <row r="119" spans="1:6" x14ac:dyDescent="0.3">
      <c r="A119">
        <v>10110</v>
      </c>
      <c r="B119" t="s">
        <v>1076</v>
      </c>
      <c r="C119">
        <v>48</v>
      </c>
      <c r="D119">
        <v>35.29</v>
      </c>
      <c r="E119">
        <v>5</v>
      </c>
      <c r="F119">
        <f t="shared" si="1"/>
        <v>1693.92</v>
      </c>
    </row>
    <row r="120" spans="1:6" x14ac:dyDescent="0.3">
      <c r="A120">
        <v>10111</v>
      </c>
      <c r="B120" t="s">
        <v>1081</v>
      </c>
      <c r="C120">
        <v>33</v>
      </c>
      <c r="D120">
        <v>87.33</v>
      </c>
      <c r="E120">
        <v>6</v>
      </c>
      <c r="F120">
        <f t="shared" si="1"/>
        <v>2881.89</v>
      </c>
    </row>
    <row r="121" spans="1:6" x14ac:dyDescent="0.3">
      <c r="A121">
        <v>10111</v>
      </c>
      <c r="B121" t="s">
        <v>1082</v>
      </c>
      <c r="C121">
        <v>48</v>
      </c>
      <c r="D121">
        <v>48.52</v>
      </c>
      <c r="E121">
        <v>5</v>
      </c>
      <c r="F121">
        <f t="shared" si="1"/>
        <v>2328.96</v>
      </c>
    </row>
    <row r="122" spans="1:6" x14ac:dyDescent="0.3">
      <c r="A122">
        <v>10111</v>
      </c>
      <c r="B122" t="s">
        <v>1089</v>
      </c>
      <c r="C122">
        <v>28</v>
      </c>
      <c r="D122">
        <v>53.09</v>
      </c>
      <c r="E122">
        <v>2</v>
      </c>
      <c r="F122">
        <f t="shared" si="1"/>
        <v>1486.52</v>
      </c>
    </row>
    <row r="123" spans="1:6" x14ac:dyDescent="0.3">
      <c r="A123">
        <v>10111</v>
      </c>
      <c r="B123" t="s">
        <v>1090</v>
      </c>
      <c r="C123">
        <v>43</v>
      </c>
      <c r="D123">
        <v>94.25</v>
      </c>
      <c r="E123">
        <v>1</v>
      </c>
      <c r="F123">
        <f t="shared" si="1"/>
        <v>4052.75</v>
      </c>
    </row>
    <row r="124" spans="1:6" x14ac:dyDescent="0.3">
      <c r="A124">
        <v>10111</v>
      </c>
      <c r="B124" t="s">
        <v>1091</v>
      </c>
      <c r="C124">
        <v>39</v>
      </c>
      <c r="D124">
        <v>91.27</v>
      </c>
      <c r="E124">
        <v>4</v>
      </c>
      <c r="F124">
        <f t="shared" si="1"/>
        <v>3559.5299999999997</v>
      </c>
    </row>
    <row r="125" spans="1:6" x14ac:dyDescent="0.3">
      <c r="A125">
        <v>10111</v>
      </c>
      <c r="B125" t="s">
        <v>1095</v>
      </c>
      <c r="C125">
        <v>26</v>
      </c>
      <c r="D125">
        <v>85.7</v>
      </c>
      <c r="E125">
        <v>3</v>
      </c>
      <c r="F125">
        <f t="shared" si="1"/>
        <v>2228.2000000000003</v>
      </c>
    </row>
    <row r="126" spans="1:6" x14ac:dyDescent="0.3">
      <c r="A126">
        <v>10112</v>
      </c>
      <c r="B126" t="s">
        <v>1083</v>
      </c>
      <c r="C126">
        <v>29</v>
      </c>
      <c r="D126">
        <v>197.16</v>
      </c>
      <c r="E126">
        <v>1</v>
      </c>
      <c r="F126">
        <f t="shared" si="1"/>
        <v>5717.64</v>
      </c>
    </row>
    <row r="127" spans="1:6" x14ac:dyDescent="0.3">
      <c r="A127">
        <v>10112</v>
      </c>
      <c r="B127" t="s">
        <v>1088</v>
      </c>
      <c r="C127">
        <v>23</v>
      </c>
      <c r="D127">
        <v>85.1</v>
      </c>
      <c r="E127">
        <v>2</v>
      </c>
      <c r="F127">
        <f t="shared" si="1"/>
        <v>1957.3</v>
      </c>
    </row>
    <row r="128" spans="1:6" x14ac:dyDescent="0.3">
      <c r="A128">
        <v>10113</v>
      </c>
      <c r="B128" t="s">
        <v>1085</v>
      </c>
      <c r="C128">
        <v>21</v>
      </c>
      <c r="D128">
        <v>121.64</v>
      </c>
      <c r="E128">
        <v>2</v>
      </c>
      <c r="F128">
        <f t="shared" si="1"/>
        <v>2554.44</v>
      </c>
    </row>
    <row r="129" spans="1:6" x14ac:dyDescent="0.3">
      <c r="A129">
        <v>10113</v>
      </c>
      <c r="B129" t="s">
        <v>1086</v>
      </c>
      <c r="C129">
        <v>49</v>
      </c>
      <c r="D129">
        <v>101.5</v>
      </c>
      <c r="E129">
        <v>4</v>
      </c>
      <c r="F129">
        <f t="shared" si="1"/>
        <v>4973.5</v>
      </c>
    </row>
    <row r="130" spans="1:6" x14ac:dyDescent="0.3">
      <c r="A130">
        <v>10113</v>
      </c>
      <c r="B130" t="s">
        <v>1093</v>
      </c>
      <c r="C130">
        <v>50</v>
      </c>
      <c r="D130">
        <v>43.27</v>
      </c>
      <c r="E130">
        <v>3</v>
      </c>
      <c r="F130">
        <f t="shared" si="1"/>
        <v>2163.5</v>
      </c>
    </row>
    <row r="131" spans="1:6" x14ac:dyDescent="0.3">
      <c r="A131">
        <v>10113</v>
      </c>
      <c r="B131" t="s">
        <v>1097</v>
      </c>
      <c r="C131">
        <v>23</v>
      </c>
      <c r="D131">
        <v>58.82</v>
      </c>
      <c r="E131">
        <v>1</v>
      </c>
      <c r="F131">
        <f t="shared" ref="F131:F194" si="2">D131*C131</f>
        <v>1352.86</v>
      </c>
    </row>
    <row r="132" spans="1:6" x14ac:dyDescent="0.3">
      <c r="A132">
        <v>10114</v>
      </c>
      <c r="B132" t="s">
        <v>1084</v>
      </c>
      <c r="C132">
        <v>31</v>
      </c>
      <c r="D132">
        <v>128.53</v>
      </c>
      <c r="E132">
        <v>8</v>
      </c>
      <c r="F132">
        <f t="shared" si="2"/>
        <v>3984.43</v>
      </c>
    </row>
    <row r="133" spans="1:6" x14ac:dyDescent="0.3">
      <c r="A133">
        <v>10114</v>
      </c>
      <c r="B133" t="s">
        <v>1102</v>
      </c>
      <c r="C133">
        <v>39</v>
      </c>
      <c r="D133">
        <v>106.78</v>
      </c>
      <c r="E133">
        <v>3</v>
      </c>
      <c r="F133">
        <f t="shared" si="2"/>
        <v>4164.42</v>
      </c>
    </row>
    <row r="134" spans="1:6" x14ac:dyDescent="0.3">
      <c r="A134">
        <v>10114</v>
      </c>
      <c r="B134" t="s">
        <v>1087</v>
      </c>
      <c r="C134">
        <v>45</v>
      </c>
      <c r="D134">
        <v>53.48</v>
      </c>
      <c r="E134">
        <v>6</v>
      </c>
      <c r="F134">
        <f t="shared" si="2"/>
        <v>2406.6</v>
      </c>
    </row>
    <row r="135" spans="1:6" x14ac:dyDescent="0.3">
      <c r="A135">
        <v>10114</v>
      </c>
      <c r="B135" t="s">
        <v>1103</v>
      </c>
      <c r="C135">
        <v>48</v>
      </c>
      <c r="D135">
        <v>169.34</v>
      </c>
      <c r="E135">
        <v>4</v>
      </c>
      <c r="F135">
        <f t="shared" si="2"/>
        <v>8128.32</v>
      </c>
    </row>
    <row r="136" spans="1:6" x14ac:dyDescent="0.3">
      <c r="A136">
        <v>10114</v>
      </c>
      <c r="B136" t="s">
        <v>1092</v>
      </c>
      <c r="C136">
        <v>41</v>
      </c>
      <c r="D136">
        <v>105.34</v>
      </c>
      <c r="E136">
        <v>9</v>
      </c>
      <c r="F136">
        <f t="shared" si="2"/>
        <v>4318.9400000000005</v>
      </c>
    </row>
    <row r="137" spans="1:6" x14ac:dyDescent="0.3">
      <c r="A137">
        <v>10114</v>
      </c>
      <c r="B137" t="s">
        <v>1094</v>
      </c>
      <c r="C137">
        <v>21</v>
      </c>
      <c r="D137">
        <v>102.23</v>
      </c>
      <c r="E137">
        <v>5</v>
      </c>
      <c r="F137">
        <f t="shared" si="2"/>
        <v>2146.83</v>
      </c>
    </row>
    <row r="138" spans="1:6" x14ac:dyDescent="0.3">
      <c r="A138">
        <v>10114</v>
      </c>
      <c r="B138" t="s">
        <v>1106</v>
      </c>
      <c r="C138">
        <v>24</v>
      </c>
      <c r="D138">
        <v>28.64</v>
      </c>
      <c r="E138">
        <v>1</v>
      </c>
      <c r="F138">
        <f t="shared" si="2"/>
        <v>687.36</v>
      </c>
    </row>
    <row r="139" spans="1:6" x14ac:dyDescent="0.3">
      <c r="A139">
        <v>10114</v>
      </c>
      <c r="B139" t="s">
        <v>1096</v>
      </c>
      <c r="C139">
        <v>32</v>
      </c>
      <c r="D139">
        <v>88.61</v>
      </c>
      <c r="E139">
        <v>7</v>
      </c>
      <c r="F139">
        <f t="shared" si="2"/>
        <v>2835.52</v>
      </c>
    </row>
    <row r="140" spans="1:6" x14ac:dyDescent="0.3">
      <c r="A140">
        <v>10114</v>
      </c>
      <c r="B140" t="s">
        <v>1108</v>
      </c>
      <c r="C140">
        <v>28</v>
      </c>
      <c r="D140">
        <v>43.83</v>
      </c>
      <c r="E140">
        <v>2</v>
      </c>
      <c r="F140">
        <f t="shared" si="2"/>
        <v>1227.24</v>
      </c>
    </row>
    <row r="141" spans="1:6" x14ac:dyDescent="0.3">
      <c r="A141">
        <v>10114</v>
      </c>
      <c r="B141" t="s">
        <v>1098</v>
      </c>
      <c r="C141">
        <v>42</v>
      </c>
      <c r="D141">
        <v>82.94</v>
      </c>
      <c r="E141">
        <v>10</v>
      </c>
      <c r="F141">
        <f t="shared" si="2"/>
        <v>3483.48</v>
      </c>
    </row>
    <row r="142" spans="1:6" x14ac:dyDescent="0.3">
      <c r="A142">
        <v>10115</v>
      </c>
      <c r="B142" t="s">
        <v>1100</v>
      </c>
      <c r="C142">
        <v>46</v>
      </c>
      <c r="D142">
        <v>111.39</v>
      </c>
      <c r="E142">
        <v>5</v>
      </c>
      <c r="F142">
        <f t="shared" si="2"/>
        <v>5123.9399999999996</v>
      </c>
    </row>
    <row r="143" spans="1:6" x14ac:dyDescent="0.3">
      <c r="A143">
        <v>10115</v>
      </c>
      <c r="B143" t="s">
        <v>1101</v>
      </c>
      <c r="C143">
        <v>46</v>
      </c>
      <c r="D143">
        <v>140.81</v>
      </c>
      <c r="E143">
        <v>4</v>
      </c>
      <c r="F143">
        <f t="shared" si="2"/>
        <v>6477.26</v>
      </c>
    </row>
    <row r="144" spans="1:6" x14ac:dyDescent="0.3">
      <c r="A144">
        <v>10115</v>
      </c>
      <c r="B144" t="s">
        <v>1105</v>
      </c>
      <c r="C144">
        <v>47</v>
      </c>
      <c r="D144">
        <v>56.64</v>
      </c>
      <c r="E144">
        <v>2</v>
      </c>
      <c r="F144">
        <f t="shared" si="2"/>
        <v>2662.08</v>
      </c>
    </row>
    <row r="145" spans="1:6" x14ac:dyDescent="0.3">
      <c r="A145">
        <v>10115</v>
      </c>
      <c r="B145" t="s">
        <v>1107</v>
      </c>
      <c r="C145">
        <v>44</v>
      </c>
      <c r="D145">
        <v>106.45</v>
      </c>
      <c r="E145">
        <v>1</v>
      </c>
      <c r="F145">
        <f t="shared" si="2"/>
        <v>4683.8</v>
      </c>
    </row>
    <row r="146" spans="1:6" x14ac:dyDescent="0.3">
      <c r="A146">
        <v>10115</v>
      </c>
      <c r="B146" t="s">
        <v>1110</v>
      </c>
      <c r="C146">
        <v>27</v>
      </c>
      <c r="D146">
        <v>100.7</v>
      </c>
      <c r="E146">
        <v>3</v>
      </c>
      <c r="F146">
        <f t="shared" si="2"/>
        <v>2718.9</v>
      </c>
    </row>
    <row r="147" spans="1:6" x14ac:dyDescent="0.3">
      <c r="A147">
        <v>10116</v>
      </c>
      <c r="B147" t="s">
        <v>1109</v>
      </c>
      <c r="C147">
        <v>27</v>
      </c>
      <c r="D147">
        <v>60.28</v>
      </c>
      <c r="E147">
        <v>1</v>
      </c>
      <c r="F147">
        <f t="shared" si="2"/>
        <v>1627.56</v>
      </c>
    </row>
    <row r="148" spans="1:6" x14ac:dyDescent="0.3">
      <c r="A148">
        <v>10117</v>
      </c>
      <c r="B148" t="s">
        <v>1113</v>
      </c>
      <c r="C148">
        <v>33</v>
      </c>
      <c r="D148">
        <v>195.33</v>
      </c>
      <c r="E148">
        <v>9</v>
      </c>
      <c r="F148">
        <f t="shared" si="2"/>
        <v>6445.89</v>
      </c>
    </row>
    <row r="149" spans="1:6" x14ac:dyDescent="0.3">
      <c r="A149">
        <v>10117</v>
      </c>
      <c r="B149" t="s">
        <v>1099</v>
      </c>
      <c r="C149">
        <v>43</v>
      </c>
      <c r="D149">
        <v>148.06</v>
      </c>
      <c r="E149">
        <v>10</v>
      </c>
      <c r="F149">
        <f t="shared" si="2"/>
        <v>6366.58</v>
      </c>
    </row>
    <row r="150" spans="1:6" x14ac:dyDescent="0.3">
      <c r="A150">
        <v>10117</v>
      </c>
      <c r="B150" t="s">
        <v>1114</v>
      </c>
      <c r="C150">
        <v>39</v>
      </c>
      <c r="D150">
        <v>173.02</v>
      </c>
      <c r="E150">
        <v>8</v>
      </c>
      <c r="F150">
        <f t="shared" si="2"/>
        <v>6747.7800000000007</v>
      </c>
    </row>
    <row r="151" spans="1:6" x14ac:dyDescent="0.3">
      <c r="A151">
        <v>10117</v>
      </c>
      <c r="B151" t="s">
        <v>1115</v>
      </c>
      <c r="C151">
        <v>26</v>
      </c>
      <c r="D151">
        <v>121.57</v>
      </c>
      <c r="E151">
        <v>5</v>
      </c>
      <c r="F151">
        <f t="shared" si="2"/>
        <v>3160.8199999999997</v>
      </c>
    </row>
    <row r="152" spans="1:6" x14ac:dyDescent="0.3">
      <c r="A152">
        <v>10117</v>
      </c>
      <c r="B152" t="s">
        <v>1116</v>
      </c>
      <c r="C152">
        <v>21</v>
      </c>
      <c r="D152">
        <v>81.680000000000007</v>
      </c>
      <c r="E152">
        <v>7</v>
      </c>
      <c r="F152">
        <f t="shared" si="2"/>
        <v>1715.2800000000002</v>
      </c>
    </row>
    <row r="153" spans="1:6" x14ac:dyDescent="0.3">
      <c r="A153">
        <v>10117</v>
      </c>
      <c r="B153" t="s">
        <v>1104</v>
      </c>
      <c r="C153">
        <v>22</v>
      </c>
      <c r="D153">
        <v>122.08</v>
      </c>
      <c r="E153">
        <v>12</v>
      </c>
      <c r="F153">
        <f t="shared" si="2"/>
        <v>2685.7599999999998</v>
      </c>
    </row>
    <row r="154" spans="1:6" x14ac:dyDescent="0.3">
      <c r="A154">
        <v>10117</v>
      </c>
      <c r="B154" t="s">
        <v>1117</v>
      </c>
      <c r="C154">
        <v>23</v>
      </c>
      <c r="D154">
        <v>73.73</v>
      </c>
      <c r="E154">
        <v>4</v>
      </c>
      <c r="F154">
        <f t="shared" si="2"/>
        <v>1695.7900000000002</v>
      </c>
    </row>
    <row r="155" spans="1:6" x14ac:dyDescent="0.3">
      <c r="A155">
        <v>10117</v>
      </c>
      <c r="B155" t="s">
        <v>1118</v>
      </c>
      <c r="C155">
        <v>41</v>
      </c>
      <c r="D155">
        <v>119.2</v>
      </c>
      <c r="E155">
        <v>3</v>
      </c>
      <c r="F155">
        <f t="shared" si="2"/>
        <v>4887.2</v>
      </c>
    </row>
    <row r="156" spans="1:6" x14ac:dyDescent="0.3">
      <c r="A156">
        <v>10117</v>
      </c>
      <c r="B156" t="s">
        <v>1111</v>
      </c>
      <c r="C156">
        <v>21</v>
      </c>
      <c r="D156">
        <v>55.65</v>
      </c>
      <c r="E156">
        <v>11</v>
      </c>
      <c r="F156">
        <f t="shared" si="2"/>
        <v>1168.6499999999999</v>
      </c>
    </row>
    <row r="157" spans="1:6" x14ac:dyDescent="0.3">
      <c r="A157">
        <v>10117</v>
      </c>
      <c r="B157" t="s">
        <v>1122</v>
      </c>
      <c r="C157">
        <v>38</v>
      </c>
      <c r="D157">
        <v>75.349999999999994</v>
      </c>
      <c r="E157">
        <v>6</v>
      </c>
      <c r="F157">
        <f t="shared" si="2"/>
        <v>2863.2999999999997</v>
      </c>
    </row>
    <row r="158" spans="1:6" x14ac:dyDescent="0.3">
      <c r="A158">
        <v>10117</v>
      </c>
      <c r="B158" t="s">
        <v>1125</v>
      </c>
      <c r="C158">
        <v>45</v>
      </c>
      <c r="D158">
        <v>89.38</v>
      </c>
      <c r="E158">
        <v>1</v>
      </c>
      <c r="F158">
        <f t="shared" si="2"/>
        <v>4022.1</v>
      </c>
    </row>
    <row r="159" spans="1:6" x14ac:dyDescent="0.3">
      <c r="A159">
        <v>10117</v>
      </c>
      <c r="B159" t="s">
        <v>1126</v>
      </c>
      <c r="C159">
        <v>50</v>
      </c>
      <c r="D159">
        <v>52.42</v>
      </c>
      <c r="E159">
        <v>2</v>
      </c>
      <c r="F159">
        <f t="shared" si="2"/>
        <v>2621</v>
      </c>
    </row>
    <row r="160" spans="1:6" x14ac:dyDescent="0.3">
      <c r="A160">
        <v>10118</v>
      </c>
      <c r="B160" t="s">
        <v>1124</v>
      </c>
      <c r="C160">
        <v>36</v>
      </c>
      <c r="D160">
        <v>86.15</v>
      </c>
      <c r="E160">
        <v>1</v>
      </c>
      <c r="F160">
        <f t="shared" si="2"/>
        <v>3101.4</v>
      </c>
    </row>
    <row r="161" spans="1:6" x14ac:dyDescent="0.3">
      <c r="A161">
        <v>10119</v>
      </c>
      <c r="B161" t="s">
        <v>1112</v>
      </c>
      <c r="C161">
        <v>46</v>
      </c>
      <c r="D161">
        <v>112.88</v>
      </c>
      <c r="E161">
        <v>11</v>
      </c>
      <c r="F161">
        <f t="shared" si="2"/>
        <v>5192.4799999999996</v>
      </c>
    </row>
    <row r="162" spans="1:6" x14ac:dyDescent="0.3">
      <c r="A162">
        <v>10119</v>
      </c>
      <c r="B162" t="s">
        <v>1127</v>
      </c>
      <c r="C162">
        <v>43</v>
      </c>
      <c r="D162">
        <v>151.38</v>
      </c>
      <c r="E162">
        <v>3</v>
      </c>
      <c r="F162">
        <f t="shared" si="2"/>
        <v>6509.34</v>
      </c>
    </row>
    <row r="163" spans="1:6" x14ac:dyDescent="0.3">
      <c r="A163">
        <v>10119</v>
      </c>
      <c r="B163" t="s">
        <v>1129</v>
      </c>
      <c r="C163">
        <v>21</v>
      </c>
      <c r="D163">
        <v>74.84</v>
      </c>
      <c r="E163">
        <v>9</v>
      </c>
      <c r="F163">
        <f t="shared" si="2"/>
        <v>1571.64</v>
      </c>
    </row>
    <row r="164" spans="1:6" x14ac:dyDescent="0.3">
      <c r="A164">
        <v>10119</v>
      </c>
      <c r="B164" t="s">
        <v>1130</v>
      </c>
      <c r="C164">
        <v>27</v>
      </c>
      <c r="D164">
        <v>95.28</v>
      </c>
      <c r="E164">
        <v>8</v>
      </c>
      <c r="F164">
        <f t="shared" si="2"/>
        <v>2572.56</v>
      </c>
    </row>
    <row r="165" spans="1:6" x14ac:dyDescent="0.3">
      <c r="A165">
        <v>10119</v>
      </c>
      <c r="B165" t="s">
        <v>1132</v>
      </c>
      <c r="C165">
        <v>41</v>
      </c>
      <c r="D165">
        <v>64.400000000000006</v>
      </c>
      <c r="E165">
        <v>4</v>
      </c>
      <c r="F165">
        <f t="shared" si="2"/>
        <v>2640.4</v>
      </c>
    </row>
    <row r="166" spans="1:6" x14ac:dyDescent="0.3">
      <c r="A166">
        <v>10119</v>
      </c>
      <c r="B166" t="s">
        <v>1119</v>
      </c>
      <c r="C166">
        <v>35</v>
      </c>
      <c r="D166">
        <v>72.58</v>
      </c>
      <c r="E166">
        <v>13</v>
      </c>
      <c r="F166">
        <f t="shared" si="2"/>
        <v>2540.2999999999997</v>
      </c>
    </row>
    <row r="167" spans="1:6" x14ac:dyDescent="0.3">
      <c r="A167">
        <v>10119</v>
      </c>
      <c r="B167" t="s">
        <v>1133</v>
      </c>
      <c r="C167">
        <v>20</v>
      </c>
      <c r="D167">
        <v>63.12</v>
      </c>
      <c r="E167">
        <v>5</v>
      </c>
      <c r="F167">
        <f t="shared" si="2"/>
        <v>1262.3999999999999</v>
      </c>
    </row>
    <row r="168" spans="1:6" x14ac:dyDescent="0.3">
      <c r="A168">
        <v>10119</v>
      </c>
      <c r="B168" t="s">
        <v>1120</v>
      </c>
      <c r="C168">
        <v>35</v>
      </c>
      <c r="D168">
        <v>82.18</v>
      </c>
      <c r="E168">
        <v>10</v>
      </c>
      <c r="F168">
        <f t="shared" si="2"/>
        <v>2876.3</v>
      </c>
    </row>
    <row r="169" spans="1:6" x14ac:dyDescent="0.3">
      <c r="A169">
        <v>10119</v>
      </c>
      <c r="B169" t="s">
        <v>1134</v>
      </c>
      <c r="C169">
        <v>28</v>
      </c>
      <c r="D169">
        <v>62.1</v>
      </c>
      <c r="E169">
        <v>2</v>
      </c>
      <c r="F169">
        <f t="shared" si="2"/>
        <v>1738.8</v>
      </c>
    </row>
    <row r="170" spans="1:6" x14ac:dyDescent="0.3">
      <c r="A170">
        <v>10119</v>
      </c>
      <c r="B170" t="s">
        <v>1121</v>
      </c>
      <c r="C170">
        <v>25</v>
      </c>
      <c r="D170">
        <v>57.34</v>
      </c>
      <c r="E170">
        <v>14</v>
      </c>
      <c r="F170">
        <f t="shared" si="2"/>
        <v>1433.5</v>
      </c>
    </row>
    <row r="171" spans="1:6" x14ac:dyDescent="0.3">
      <c r="A171">
        <v>10119</v>
      </c>
      <c r="B171" t="s">
        <v>1139</v>
      </c>
      <c r="C171">
        <v>29</v>
      </c>
      <c r="D171">
        <v>74.23</v>
      </c>
      <c r="E171">
        <v>7</v>
      </c>
      <c r="F171">
        <f t="shared" si="2"/>
        <v>2152.67</v>
      </c>
    </row>
    <row r="172" spans="1:6" x14ac:dyDescent="0.3">
      <c r="A172">
        <v>10119</v>
      </c>
      <c r="B172" t="s">
        <v>1123</v>
      </c>
      <c r="C172">
        <v>38</v>
      </c>
      <c r="D172">
        <v>67.22</v>
      </c>
      <c r="E172">
        <v>12</v>
      </c>
      <c r="F172">
        <f t="shared" si="2"/>
        <v>2554.36</v>
      </c>
    </row>
    <row r="173" spans="1:6" x14ac:dyDescent="0.3">
      <c r="A173">
        <v>10119</v>
      </c>
      <c r="B173" t="s">
        <v>1143</v>
      </c>
      <c r="C173">
        <v>26</v>
      </c>
      <c r="D173">
        <v>63.67</v>
      </c>
      <c r="E173">
        <v>1</v>
      </c>
      <c r="F173">
        <f t="shared" si="2"/>
        <v>1655.42</v>
      </c>
    </row>
    <row r="174" spans="1:6" x14ac:dyDescent="0.3">
      <c r="A174">
        <v>10119</v>
      </c>
      <c r="B174" t="s">
        <v>1144</v>
      </c>
      <c r="C174">
        <v>28</v>
      </c>
      <c r="D174">
        <v>40.22</v>
      </c>
      <c r="E174">
        <v>6</v>
      </c>
      <c r="F174">
        <f t="shared" si="2"/>
        <v>1126.1599999999999</v>
      </c>
    </row>
    <row r="175" spans="1:6" x14ac:dyDescent="0.3">
      <c r="A175">
        <v>10120</v>
      </c>
      <c r="B175" t="s">
        <v>1146</v>
      </c>
      <c r="C175">
        <v>29</v>
      </c>
      <c r="D175">
        <v>118.94</v>
      </c>
      <c r="E175">
        <v>3</v>
      </c>
      <c r="F175">
        <f t="shared" si="2"/>
        <v>3449.2599999999998</v>
      </c>
    </row>
    <row r="176" spans="1:6" x14ac:dyDescent="0.3">
      <c r="A176">
        <v>10120</v>
      </c>
      <c r="B176" t="s">
        <v>1147</v>
      </c>
      <c r="C176">
        <v>46</v>
      </c>
      <c r="D176">
        <v>158.80000000000001</v>
      </c>
      <c r="E176">
        <v>2</v>
      </c>
      <c r="F176">
        <f t="shared" si="2"/>
        <v>7304.8</v>
      </c>
    </row>
    <row r="177" spans="1:6" x14ac:dyDescent="0.3">
      <c r="A177">
        <v>10120</v>
      </c>
      <c r="B177" t="s">
        <v>1128</v>
      </c>
      <c r="C177">
        <v>29</v>
      </c>
      <c r="D177">
        <v>82.79</v>
      </c>
      <c r="E177">
        <v>8</v>
      </c>
      <c r="F177">
        <f t="shared" si="2"/>
        <v>2400.9100000000003</v>
      </c>
    </row>
    <row r="178" spans="1:6" x14ac:dyDescent="0.3">
      <c r="A178">
        <v>10120</v>
      </c>
      <c r="B178" t="s">
        <v>1149</v>
      </c>
      <c r="C178">
        <v>46</v>
      </c>
      <c r="D178">
        <v>57.54</v>
      </c>
      <c r="E178">
        <v>4</v>
      </c>
      <c r="F178">
        <f t="shared" si="2"/>
        <v>2646.84</v>
      </c>
    </row>
    <row r="179" spans="1:6" x14ac:dyDescent="0.3">
      <c r="A179">
        <v>10120</v>
      </c>
      <c r="B179" t="s">
        <v>1150</v>
      </c>
      <c r="C179">
        <v>35</v>
      </c>
      <c r="D179">
        <v>110.45</v>
      </c>
      <c r="E179">
        <v>1</v>
      </c>
      <c r="F179">
        <f t="shared" si="2"/>
        <v>3865.75</v>
      </c>
    </row>
    <row r="180" spans="1:6" x14ac:dyDescent="0.3">
      <c r="A180">
        <v>10120</v>
      </c>
      <c r="B180" t="s">
        <v>1131</v>
      </c>
      <c r="C180">
        <v>39</v>
      </c>
      <c r="D180">
        <v>93.01</v>
      </c>
      <c r="E180">
        <v>10</v>
      </c>
      <c r="F180">
        <f t="shared" si="2"/>
        <v>3627.3900000000003</v>
      </c>
    </row>
    <row r="181" spans="1:6" x14ac:dyDescent="0.3">
      <c r="A181">
        <v>10120</v>
      </c>
      <c r="B181" t="s">
        <v>1151</v>
      </c>
      <c r="C181">
        <v>34</v>
      </c>
      <c r="D181">
        <v>72.36</v>
      </c>
      <c r="E181">
        <v>5</v>
      </c>
      <c r="F181">
        <f t="shared" si="2"/>
        <v>2460.2399999999998</v>
      </c>
    </row>
    <row r="182" spans="1:6" x14ac:dyDescent="0.3">
      <c r="A182">
        <v>10120</v>
      </c>
      <c r="B182" t="s">
        <v>1135</v>
      </c>
      <c r="C182">
        <v>29</v>
      </c>
      <c r="D182">
        <v>71.73</v>
      </c>
      <c r="E182">
        <v>9</v>
      </c>
      <c r="F182">
        <f t="shared" si="2"/>
        <v>2080.17</v>
      </c>
    </row>
    <row r="183" spans="1:6" x14ac:dyDescent="0.3">
      <c r="A183">
        <v>10120</v>
      </c>
      <c r="B183" t="s">
        <v>1152</v>
      </c>
      <c r="C183">
        <v>22</v>
      </c>
      <c r="D183">
        <v>94.9</v>
      </c>
      <c r="E183">
        <v>6</v>
      </c>
      <c r="F183">
        <f t="shared" si="2"/>
        <v>2087.8000000000002</v>
      </c>
    </row>
    <row r="184" spans="1:6" x14ac:dyDescent="0.3">
      <c r="A184">
        <v>10120</v>
      </c>
      <c r="B184" t="s">
        <v>1136</v>
      </c>
      <c r="C184">
        <v>29</v>
      </c>
      <c r="D184">
        <v>68.790000000000006</v>
      </c>
      <c r="E184">
        <v>11</v>
      </c>
      <c r="F184">
        <f t="shared" si="2"/>
        <v>1994.91</v>
      </c>
    </row>
    <row r="185" spans="1:6" x14ac:dyDescent="0.3">
      <c r="A185">
        <v>10120</v>
      </c>
      <c r="B185" t="s">
        <v>1137</v>
      </c>
      <c r="C185">
        <v>49</v>
      </c>
      <c r="D185">
        <v>41.46</v>
      </c>
      <c r="E185">
        <v>12</v>
      </c>
      <c r="F185">
        <f t="shared" si="2"/>
        <v>2031.54</v>
      </c>
    </row>
    <row r="186" spans="1:6" x14ac:dyDescent="0.3">
      <c r="A186">
        <v>10120</v>
      </c>
      <c r="B186" t="s">
        <v>1138</v>
      </c>
      <c r="C186">
        <v>47</v>
      </c>
      <c r="D186">
        <v>91.34</v>
      </c>
      <c r="E186">
        <v>13</v>
      </c>
      <c r="F186">
        <f t="shared" si="2"/>
        <v>4292.9800000000005</v>
      </c>
    </row>
    <row r="187" spans="1:6" x14ac:dyDescent="0.3">
      <c r="A187">
        <v>10120</v>
      </c>
      <c r="B187" t="s">
        <v>1140</v>
      </c>
      <c r="C187">
        <v>24</v>
      </c>
      <c r="D187">
        <v>81.77</v>
      </c>
      <c r="E187">
        <v>15</v>
      </c>
      <c r="F187">
        <f t="shared" si="2"/>
        <v>1962.48</v>
      </c>
    </row>
    <row r="188" spans="1:6" x14ac:dyDescent="0.3">
      <c r="A188">
        <v>10120</v>
      </c>
      <c r="B188" t="s">
        <v>1141</v>
      </c>
      <c r="C188">
        <v>24</v>
      </c>
      <c r="D188">
        <v>106.79</v>
      </c>
      <c r="E188">
        <v>7</v>
      </c>
      <c r="F188">
        <f t="shared" si="2"/>
        <v>2562.96</v>
      </c>
    </row>
    <row r="189" spans="1:6" x14ac:dyDescent="0.3">
      <c r="A189">
        <v>10120</v>
      </c>
      <c r="B189" t="s">
        <v>1142</v>
      </c>
      <c r="C189">
        <v>43</v>
      </c>
      <c r="D189">
        <v>72</v>
      </c>
      <c r="E189">
        <v>14</v>
      </c>
      <c r="F189">
        <f t="shared" si="2"/>
        <v>3096</v>
      </c>
    </row>
    <row r="190" spans="1:6" x14ac:dyDescent="0.3">
      <c r="A190">
        <v>10121</v>
      </c>
      <c r="B190" t="s">
        <v>1145</v>
      </c>
      <c r="C190">
        <v>34</v>
      </c>
      <c r="D190">
        <v>86.13</v>
      </c>
      <c r="E190">
        <v>5</v>
      </c>
      <c r="F190">
        <f t="shared" si="2"/>
        <v>2928.42</v>
      </c>
    </row>
    <row r="191" spans="1:6" x14ac:dyDescent="0.3">
      <c r="A191">
        <v>10121</v>
      </c>
      <c r="B191" t="s">
        <v>1148</v>
      </c>
      <c r="C191">
        <v>50</v>
      </c>
      <c r="D191">
        <v>126.52</v>
      </c>
      <c r="E191">
        <v>4</v>
      </c>
      <c r="F191">
        <f t="shared" si="2"/>
        <v>6326</v>
      </c>
    </row>
    <row r="192" spans="1:6" x14ac:dyDescent="0.3">
      <c r="A192">
        <v>10121</v>
      </c>
      <c r="B192" t="s">
        <v>1162</v>
      </c>
      <c r="C192">
        <v>32</v>
      </c>
      <c r="D192">
        <v>58.18</v>
      </c>
      <c r="E192">
        <v>2</v>
      </c>
      <c r="F192">
        <f t="shared" si="2"/>
        <v>1861.76</v>
      </c>
    </row>
    <row r="193" spans="1:6" x14ac:dyDescent="0.3">
      <c r="A193">
        <v>10121</v>
      </c>
      <c r="B193" t="s">
        <v>1167</v>
      </c>
      <c r="C193">
        <v>25</v>
      </c>
      <c r="D193">
        <v>95.93</v>
      </c>
      <c r="E193">
        <v>3</v>
      </c>
      <c r="F193">
        <f t="shared" si="2"/>
        <v>2398.25</v>
      </c>
    </row>
    <row r="194" spans="1:6" x14ac:dyDescent="0.3">
      <c r="A194">
        <v>10121</v>
      </c>
      <c r="B194" t="s">
        <v>1168</v>
      </c>
      <c r="C194">
        <v>44</v>
      </c>
      <c r="D194">
        <v>72.41</v>
      </c>
      <c r="E194">
        <v>1</v>
      </c>
      <c r="F194">
        <f t="shared" si="2"/>
        <v>3186.04</v>
      </c>
    </row>
    <row r="195" spans="1:6" x14ac:dyDescent="0.3">
      <c r="A195">
        <v>10122</v>
      </c>
      <c r="B195" t="s">
        <v>1153</v>
      </c>
      <c r="C195">
        <v>42</v>
      </c>
      <c r="D195">
        <v>155.66</v>
      </c>
      <c r="E195">
        <v>10</v>
      </c>
      <c r="F195">
        <f t="shared" ref="F195:F258" si="3">D195*C195</f>
        <v>6537.72</v>
      </c>
    </row>
    <row r="196" spans="1:6" x14ac:dyDescent="0.3">
      <c r="A196">
        <v>10122</v>
      </c>
      <c r="B196" t="s">
        <v>1154</v>
      </c>
      <c r="C196">
        <v>37</v>
      </c>
      <c r="D196">
        <v>113.92</v>
      </c>
      <c r="E196">
        <v>8</v>
      </c>
      <c r="F196">
        <f t="shared" si="3"/>
        <v>4215.04</v>
      </c>
    </row>
    <row r="197" spans="1:6" x14ac:dyDescent="0.3">
      <c r="A197">
        <v>10122</v>
      </c>
      <c r="B197" t="s">
        <v>1155</v>
      </c>
      <c r="C197">
        <v>32</v>
      </c>
      <c r="D197">
        <v>65.44</v>
      </c>
      <c r="E197">
        <v>11</v>
      </c>
      <c r="F197">
        <f t="shared" si="3"/>
        <v>2094.08</v>
      </c>
    </row>
    <row r="198" spans="1:6" x14ac:dyDescent="0.3">
      <c r="A198">
        <v>10122</v>
      </c>
      <c r="B198" t="s">
        <v>1156</v>
      </c>
      <c r="C198">
        <v>20</v>
      </c>
      <c r="D198">
        <v>104.8</v>
      </c>
      <c r="E198">
        <v>7</v>
      </c>
      <c r="F198">
        <f t="shared" si="3"/>
        <v>2096</v>
      </c>
    </row>
    <row r="199" spans="1:6" x14ac:dyDescent="0.3">
      <c r="A199">
        <v>10122</v>
      </c>
      <c r="B199" t="s">
        <v>1169</v>
      </c>
      <c r="C199">
        <v>34</v>
      </c>
      <c r="D199">
        <v>114.65</v>
      </c>
      <c r="E199">
        <v>2</v>
      </c>
      <c r="F199">
        <f t="shared" si="3"/>
        <v>3898.1000000000004</v>
      </c>
    </row>
    <row r="200" spans="1:6" x14ac:dyDescent="0.3">
      <c r="A200">
        <v>10122</v>
      </c>
      <c r="B200" t="s">
        <v>1157</v>
      </c>
      <c r="C200">
        <v>43</v>
      </c>
      <c r="D200">
        <v>62.37</v>
      </c>
      <c r="E200">
        <v>6</v>
      </c>
      <c r="F200">
        <f t="shared" si="3"/>
        <v>2681.91</v>
      </c>
    </row>
    <row r="201" spans="1:6" x14ac:dyDescent="0.3">
      <c r="A201">
        <v>10122</v>
      </c>
      <c r="B201" t="s">
        <v>1170</v>
      </c>
      <c r="C201">
        <v>31</v>
      </c>
      <c r="D201">
        <v>113.8</v>
      </c>
      <c r="E201">
        <v>1</v>
      </c>
      <c r="F201">
        <f t="shared" si="3"/>
        <v>3527.7999999999997</v>
      </c>
    </row>
    <row r="202" spans="1:6" x14ac:dyDescent="0.3">
      <c r="A202">
        <v>10122</v>
      </c>
      <c r="B202" t="s">
        <v>1103</v>
      </c>
      <c r="C202">
        <v>25</v>
      </c>
      <c r="D202">
        <v>137.16999999999999</v>
      </c>
      <c r="E202">
        <v>3</v>
      </c>
      <c r="F202">
        <f t="shared" si="3"/>
        <v>3429.2499999999995</v>
      </c>
    </row>
    <row r="203" spans="1:6" x14ac:dyDescent="0.3">
      <c r="A203">
        <v>10122</v>
      </c>
      <c r="B203" t="s">
        <v>1158</v>
      </c>
      <c r="C203">
        <v>21</v>
      </c>
      <c r="D203">
        <v>69.150000000000006</v>
      </c>
      <c r="E203">
        <v>13</v>
      </c>
      <c r="F203">
        <f t="shared" si="3"/>
        <v>1452.15</v>
      </c>
    </row>
    <row r="204" spans="1:6" x14ac:dyDescent="0.3">
      <c r="A204">
        <v>10122</v>
      </c>
      <c r="B204" t="s">
        <v>1159</v>
      </c>
      <c r="C204">
        <v>21</v>
      </c>
      <c r="D204">
        <v>133.76</v>
      </c>
      <c r="E204">
        <v>12</v>
      </c>
      <c r="F204">
        <f t="shared" si="3"/>
        <v>2808.96</v>
      </c>
    </row>
    <row r="205" spans="1:6" x14ac:dyDescent="0.3">
      <c r="A205">
        <v>10122</v>
      </c>
      <c r="B205" t="s">
        <v>1160</v>
      </c>
      <c r="C205">
        <v>35</v>
      </c>
      <c r="D205">
        <v>59.06</v>
      </c>
      <c r="E205">
        <v>16</v>
      </c>
      <c r="F205">
        <f t="shared" si="3"/>
        <v>2067.1</v>
      </c>
    </row>
    <row r="206" spans="1:6" x14ac:dyDescent="0.3">
      <c r="A206">
        <v>10122</v>
      </c>
      <c r="B206" t="s">
        <v>1161</v>
      </c>
      <c r="C206">
        <v>28</v>
      </c>
      <c r="D206">
        <v>145.82</v>
      </c>
      <c r="E206">
        <v>15</v>
      </c>
      <c r="F206">
        <f t="shared" si="3"/>
        <v>4082.96</v>
      </c>
    </row>
    <row r="207" spans="1:6" x14ac:dyDescent="0.3">
      <c r="A207">
        <v>10122</v>
      </c>
      <c r="B207" t="s">
        <v>1173</v>
      </c>
      <c r="C207">
        <v>39</v>
      </c>
      <c r="D207">
        <v>34.74</v>
      </c>
      <c r="E207">
        <v>4</v>
      </c>
      <c r="F207">
        <f t="shared" si="3"/>
        <v>1354.8600000000001</v>
      </c>
    </row>
    <row r="208" spans="1:6" x14ac:dyDescent="0.3">
      <c r="A208">
        <v>10122</v>
      </c>
      <c r="B208" t="s">
        <v>1163</v>
      </c>
      <c r="C208">
        <v>34</v>
      </c>
      <c r="D208">
        <v>50.82</v>
      </c>
      <c r="E208">
        <v>9</v>
      </c>
      <c r="F208">
        <f t="shared" si="3"/>
        <v>1727.88</v>
      </c>
    </row>
    <row r="209" spans="1:6" x14ac:dyDescent="0.3">
      <c r="A209">
        <v>10122</v>
      </c>
      <c r="B209" t="s">
        <v>1164</v>
      </c>
      <c r="C209">
        <v>43</v>
      </c>
      <c r="D209">
        <v>136.22</v>
      </c>
      <c r="E209">
        <v>5</v>
      </c>
      <c r="F209">
        <f t="shared" si="3"/>
        <v>5857.46</v>
      </c>
    </row>
    <row r="210" spans="1:6" x14ac:dyDescent="0.3">
      <c r="A210">
        <v>10122</v>
      </c>
      <c r="B210" t="s">
        <v>1165</v>
      </c>
      <c r="C210">
        <v>29</v>
      </c>
      <c r="D210">
        <v>67.099999999999994</v>
      </c>
      <c r="E210">
        <v>14</v>
      </c>
      <c r="F210">
        <f t="shared" si="3"/>
        <v>1945.8999999999999</v>
      </c>
    </row>
    <row r="211" spans="1:6" x14ac:dyDescent="0.3">
      <c r="A211">
        <v>10122</v>
      </c>
      <c r="B211" t="s">
        <v>1166</v>
      </c>
      <c r="C211">
        <v>31</v>
      </c>
      <c r="D211">
        <v>33.79</v>
      </c>
      <c r="E211">
        <v>17</v>
      </c>
      <c r="F211">
        <f t="shared" si="3"/>
        <v>1047.49</v>
      </c>
    </row>
    <row r="212" spans="1:6" x14ac:dyDescent="0.3">
      <c r="A212">
        <v>10123</v>
      </c>
      <c r="B212" t="s">
        <v>1174</v>
      </c>
      <c r="C212">
        <v>26</v>
      </c>
      <c r="D212">
        <v>120.71</v>
      </c>
      <c r="E212">
        <v>2</v>
      </c>
      <c r="F212">
        <f t="shared" si="3"/>
        <v>3138.46</v>
      </c>
    </row>
    <row r="213" spans="1:6" x14ac:dyDescent="0.3">
      <c r="A213">
        <v>10123</v>
      </c>
      <c r="B213" t="s">
        <v>1171</v>
      </c>
      <c r="C213">
        <v>46</v>
      </c>
      <c r="D213">
        <v>114.84</v>
      </c>
      <c r="E213">
        <v>3</v>
      </c>
      <c r="F213">
        <f t="shared" si="3"/>
        <v>5282.64</v>
      </c>
    </row>
    <row r="214" spans="1:6" x14ac:dyDescent="0.3">
      <c r="A214">
        <v>10123</v>
      </c>
      <c r="B214" t="s">
        <v>1172</v>
      </c>
      <c r="C214">
        <v>34</v>
      </c>
      <c r="D214">
        <v>117.26</v>
      </c>
      <c r="E214">
        <v>4</v>
      </c>
      <c r="F214">
        <f t="shared" si="3"/>
        <v>3986.84</v>
      </c>
    </row>
    <row r="215" spans="1:6" x14ac:dyDescent="0.3">
      <c r="A215">
        <v>10123</v>
      </c>
      <c r="B215" t="s">
        <v>1177</v>
      </c>
      <c r="C215">
        <v>50</v>
      </c>
      <c r="D215">
        <v>43.27</v>
      </c>
      <c r="E215">
        <v>1</v>
      </c>
      <c r="F215">
        <f t="shared" si="3"/>
        <v>2163.5</v>
      </c>
    </row>
    <row r="216" spans="1:6" x14ac:dyDescent="0.3">
      <c r="A216">
        <v>10124</v>
      </c>
      <c r="B216" t="s">
        <v>1073</v>
      </c>
      <c r="C216">
        <v>21</v>
      </c>
      <c r="D216">
        <v>153</v>
      </c>
      <c r="E216">
        <v>6</v>
      </c>
      <c r="F216">
        <f t="shared" si="3"/>
        <v>3213</v>
      </c>
    </row>
    <row r="217" spans="1:6" x14ac:dyDescent="0.3">
      <c r="A217">
        <v>10124</v>
      </c>
      <c r="B217" t="s">
        <v>1074</v>
      </c>
      <c r="C217">
        <v>42</v>
      </c>
      <c r="D217">
        <v>58.12</v>
      </c>
      <c r="E217">
        <v>5</v>
      </c>
      <c r="F217">
        <f t="shared" si="3"/>
        <v>2441.04</v>
      </c>
    </row>
    <row r="218" spans="1:6" x14ac:dyDescent="0.3">
      <c r="A218">
        <v>10124</v>
      </c>
      <c r="B218" t="s">
        <v>1077</v>
      </c>
      <c r="C218">
        <v>42</v>
      </c>
      <c r="D218">
        <v>111.87</v>
      </c>
      <c r="E218">
        <v>3</v>
      </c>
      <c r="F218">
        <f t="shared" si="3"/>
        <v>4698.54</v>
      </c>
    </row>
    <row r="219" spans="1:6" x14ac:dyDescent="0.3">
      <c r="A219">
        <v>10124</v>
      </c>
      <c r="B219" t="s">
        <v>1075</v>
      </c>
      <c r="C219">
        <v>36</v>
      </c>
      <c r="D219">
        <v>75.459999999999994</v>
      </c>
      <c r="E219">
        <v>7</v>
      </c>
      <c r="F219">
        <f t="shared" si="3"/>
        <v>2716.56</v>
      </c>
    </row>
    <row r="220" spans="1:6" x14ac:dyDescent="0.3">
      <c r="A220">
        <v>10124</v>
      </c>
      <c r="B220" t="s">
        <v>1175</v>
      </c>
      <c r="C220">
        <v>23</v>
      </c>
      <c r="D220">
        <v>66.28</v>
      </c>
      <c r="E220">
        <v>8</v>
      </c>
      <c r="F220">
        <f t="shared" si="3"/>
        <v>1524.44</v>
      </c>
    </row>
    <row r="221" spans="1:6" x14ac:dyDescent="0.3">
      <c r="A221">
        <v>10124</v>
      </c>
      <c r="B221" t="s">
        <v>1176</v>
      </c>
      <c r="C221">
        <v>22</v>
      </c>
      <c r="D221">
        <v>62.47</v>
      </c>
      <c r="E221">
        <v>12</v>
      </c>
      <c r="F221">
        <f t="shared" si="3"/>
        <v>1374.34</v>
      </c>
    </row>
    <row r="222" spans="1:6" x14ac:dyDescent="0.3">
      <c r="A222">
        <v>10124</v>
      </c>
      <c r="B222" t="s">
        <v>1079</v>
      </c>
      <c r="C222">
        <v>45</v>
      </c>
      <c r="D222">
        <v>30.53</v>
      </c>
      <c r="E222">
        <v>2</v>
      </c>
      <c r="F222">
        <f t="shared" si="3"/>
        <v>1373.8500000000001</v>
      </c>
    </row>
    <row r="223" spans="1:6" x14ac:dyDescent="0.3">
      <c r="A223">
        <v>10124</v>
      </c>
      <c r="B223" t="s">
        <v>1080</v>
      </c>
      <c r="C223">
        <v>22</v>
      </c>
      <c r="D223">
        <v>36.29</v>
      </c>
      <c r="E223">
        <v>1</v>
      </c>
      <c r="F223">
        <f t="shared" si="3"/>
        <v>798.38</v>
      </c>
    </row>
    <row r="224" spans="1:6" x14ac:dyDescent="0.3">
      <c r="A224">
        <v>10124</v>
      </c>
      <c r="B224" t="s">
        <v>1178</v>
      </c>
      <c r="C224">
        <v>32</v>
      </c>
      <c r="D224">
        <v>74.510000000000005</v>
      </c>
      <c r="E224">
        <v>10</v>
      </c>
      <c r="F224">
        <f t="shared" si="3"/>
        <v>2384.3200000000002</v>
      </c>
    </row>
    <row r="225" spans="1:6" x14ac:dyDescent="0.3">
      <c r="A225">
        <v>10124</v>
      </c>
      <c r="B225" t="s">
        <v>1179</v>
      </c>
      <c r="C225">
        <v>25</v>
      </c>
      <c r="D225">
        <v>93.95</v>
      </c>
      <c r="E225">
        <v>9</v>
      </c>
      <c r="F225">
        <f t="shared" si="3"/>
        <v>2348.75</v>
      </c>
    </row>
    <row r="226" spans="1:6" x14ac:dyDescent="0.3">
      <c r="A226">
        <v>10124</v>
      </c>
      <c r="B226" t="s">
        <v>1180</v>
      </c>
      <c r="C226">
        <v>49</v>
      </c>
      <c r="D226">
        <v>76.19</v>
      </c>
      <c r="E226">
        <v>11</v>
      </c>
      <c r="F226">
        <f t="shared" si="3"/>
        <v>3733.31</v>
      </c>
    </row>
    <row r="227" spans="1:6" x14ac:dyDescent="0.3">
      <c r="A227">
        <v>10124</v>
      </c>
      <c r="B227" t="s">
        <v>1181</v>
      </c>
      <c r="C227">
        <v>43</v>
      </c>
      <c r="D227">
        <v>101.73</v>
      </c>
      <c r="E227">
        <v>13</v>
      </c>
      <c r="F227">
        <f t="shared" si="3"/>
        <v>4374.3900000000003</v>
      </c>
    </row>
    <row r="228" spans="1:6" x14ac:dyDescent="0.3">
      <c r="A228">
        <v>10124</v>
      </c>
      <c r="B228" t="s">
        <v>1076</v>
      </c>
      <c r="C228">
        <v>46</v>
      </c>
      <c r="D228">
        <v>36.11</v>
      </c>
      <c r="E228">
        <v>4</v>
      </c>
      <c r="F228">
        <f t="shared" si="3"/>
        <v>1661.06</v>
      </c>
    </row>
    <row r="229" spans="1:6" x14ac:dyDescent="0.3">
      <c r="A229">
        <v>10125</v>
      </c>
      <c r="B229" t="s">
        <v>1081</v>
      </c>
      <c r="C229">
        <v>32</v>
      </c>
      <c r="D229">
        <v>89.38</v>
      </c>
      <c r="E229">
        <v>1</v>
      </c>
      <c r="F229">
        <f t="shared" si="3"/>
        <v>2860.16</v>
      </c>
    </row>
    <row r="230" spans="1:6" x14ac:dyDescent="0.3">
      <c r="A230">
        <v>10125</v>
      </c>
      <c r="B230" t="s">
        <v>1078</v>
      </c>
      <c r="C230">
        <v>34</v>
      </c>
      <c r="D230">
        <v>138.38</v>
      </c>
      <c r="E230">
        <v>2</v>
      </c>
      <c r="F230">
        <f t="shared" si="3"/>
        <v>4704.92</v>
      </c>
    </row>
    <row r="231" spans="1:6" x14ac:dyDescent="0.3">
      <c r="A231">
        <v>10126</v>
      </c>
      <c r="B231" t="s">
        <v>1083</v>
      </c>
      <c r="C231">
        <v>38</v>
      </c>
      <c r="D231">
        <v>205.73</v>
      </c>
      <c r="E231">
        <v>11</v>
      </c>
      <c r="F231">
        <f t="shared" si="3"/>
        <v>7817.74</v>
      </c>
    </row>
    <row r="232" spans="1:6" x14ac:dyDescent="0.3">
      <c r="A232">
        <v>10126</v>
      </c>
      <c r="B232" t="s">
        <v>1084</v>
      </c>
      <c r="C232">
        <v>22</v>
      </c>
      <c r="D232">
        <v>122.62</v>
      </c>
      <c r="E232">
        <v>4</v>
      </c>
      <c r="F232">
        <f t="shared" si="3"/>
        <v>2697.6400000000003</v>
      </c>
    </row>
    <row r="233" spans="1:6" x14ac:dyDescent="0.3">
      <c r="A233">
        <v>10126</v>
      </c>
      <c r="B233" t="s">
        <v>1085</v>
      </c>
      <c r="C233">
        <v>21</v>
      </c>
      <c r="D233">
        <v>135.30000000000001</v>
      </c>
      <c r="E233">
        <v>8</v>
      </c>
      <c r="F233">
        <f t="shared" si="3"/>
        <v>2841.3</v>
      </c>
    </row>
    <row r="234" spans="1:6" x14ac:dyDescent="0.3">
      <c r="A234">
        <v>10126</v>
      </c>
      <c r="B234" t="s">
        <v>1086</v>
      </c>
      <c r="C234">
        <v>38</v>
      </c>
      <c r="D234">
        <v>116.67</v>
      </c>
      <c r="E234">
        <v>10</v>
      </c>
      <c r="F234">
        <f t="shared" si="3"/>
        <v>4433.46</v>
      </c>
    </row>
    <row r="235" spans="1:6" x14ac:dyDescent="0.3">
      <c r="A235">
        <v>10126</v>
      </c>
      <c r="B235" t="s">
        <v>1082</v>
      </c>
      <c r="C235">
        <v>42</v>
      </c>
      <c r="D235">
        <v>51.21</v>
      </c>
      <c r="E235">
        <v>17</v>
      </c>
      <c r="F235">
        <f t="shared" si="3"/>
        <v>2150.8200000000002</v>
      </c>
    </row>
    <row r="236" spans="1:6" x14ac:dyDescent="0.3">
      <c r="A236">
        <v>10126</v>
      </c>
      <c r="B236" t="s">
        <v>1087</v>
      </c>
      <c r="C236">
        <v>43</v>
      </c>
      <c r="D236">
        <v>51.05</v>
      </c>
      <c r="E236">
        <v>2</v>
      </c>
      <c r="F236">
        <f t="shared" si="3"/>
        <v>2195.15</v>
      </c>
    </row>
    <row r="237" spans="1:6" x14ac:dyDescent="0.3">
      <c r="A237">
        <v>10126</v>
      </c>
      <c r="B237" t="s">
        <v>1088</v>
      </c>
      <c r="C237">
        <v>31</v>
      </c>
      <c r="D237">
        <v>93.21</v>
      </c>
      <c r="E237">
        <v>12</v>
      </c>
      <c r="F237">
        <f t="shared" si="3"/>
        <v>2889.5099999999998</v>
      </c>
    </row>
    <row r="238" spans="1:6" x14ac:dyDescent="0.3">
      <c r="A238">
        <v>10126</v>
      </c>
      <c r="B238" t="s">
        <v>1089</v>
      </c>
      <c r="C238">
        <v>46</v>
      </c>
      <c r="D238">
        <v>61.84</v>
      </c>
      <c r="E238">
        <v>14</v>
      </c>
      <c r="F238">
        <f t="shared" si="3"/>
        <v>2844.6400000000003</v>
      </c>
    </row>
    <row r="239" spans="1:6" x14ac:dyDescent="0.3">
      <c r="A239">
        <v>10126</v>
      </c>
      <c r="B239" t="s">
        <v>1090</v>
      </c>
      <c r="C239">
        <v>30</v>
      </c>
      <c r="D239">
        <v>93.2</v>
      </c>
      <c r="E239">
        <v>13</v>
      </c>
      <c r="F239">
        <f t="shared" si="3"/>
        <v>2796</v>
      </c>
    </row>
    <row r="240" spans="1:6" x14ac:dyDescent="0.3">
      <c r="A240">
        <v>10126</v>
      </c>
      <c r="B240" t="s">
        <v>1091</v>
      </c>
      <c r="C240">
        <v>38</v>
      </c>
      <c r="D240">
        <v>94.25</v>
      </c>
      <c r="E240">
        <v>16</v>
      </c>
      <c r="F240">
        <f t="shared" si="3"/>
        <v>3581.5</v>
      </c>
    </row>
    <row r="241" spans="1:6" x14ac:dyDescent="0.3">
      <c r="A241">
        <v>10126</v>
      </c>
      <c r="B241" t="s">
        <v>1092</v>
      </c>
      <c r="C241">
        <v>50</v>
      </c>
      <c r="D241">
        <v>102.92</v>
      </c>
      <c r="E241">
        <v>5</v>
      </c>
      <c r="F241">
        <f t="shared" si="3"/>
        <v>5146</v>
      </c>
    </row>
    <row r="242" spans="1:6" x14ac:dyDescent="0.3">
      <c r="A242">
        <v>10126</v>
      </c>
      <c r="B242" t="s">
        <v>1093</v>
      </c>
      <c r="C242">
        <v>43</v>
      </c>
      <c r="D242">
        <v>47.29</v>
      </c>
      <c r="E242">
        <v>9</v>
      </c>
      <c r="F242">
        <f t="shared" si="3"/>
        <v>2033.47</v>
      </c>
    </row>
    <row r="243" spans="1:6" x14ac:dyDescent="0.3">
      <c r="A243">
        <v>10126</v>
      </c>
      <c r="B243" t="s">
        <v>1094</v>
      </c>
      <c r="C243">
        <v>27</v>
      </c>
      <c r="D243">
        <v>122.68</v>
      </c>
      <c r="E243">
        <v>1</v>
      </c>
      <c r="F243">
        <f t="shared" si="3"/>
        <v>3312.36</v>
      </c>
    </row>
    <row r="244" spans="1:6" x14ac:dyDescent="0.3">
      <c r="A244">
        <v>10126</v>
      </c>
      <c r="B244" t="s">
        <v>1095</v>
      </c>
      <c r="C244">
        <v>34</v>
      </c>
      <c r="D244">
        <v>83.76</v>
      </c>
      <c r="E244">
        <v>15</v>
      </c>
      <c r="F244">
        <f t="shared" si="3"/>
        <v>2847.84</v>
      </c>
    </row>
    <row r="245" spans="1:6" x14ac:dyDescent="0.3">
      <c r="A245">
        <v>10126</v>
      </c>
      <c r="B245" t="s">
        <v>1096</v>
      </c>
      <c r="C245">
        <v>43</v>
      </c>
      <c r="D245">
        <v>82.83</v>
      </c>
      <c r="E245">
        <v>3</v>
      </c>
      <c r="F245">
        <f t="shared" si="3"/>
        <v>3561.69</v>
      </c>
    </row>
    <row r="246" spans="1:6" x14ac:dyDescent="0.3">
      <c r="A246">
        <v>10126</v>
      </c>
      <c r="B246" t="s">
        <v>1097</v>
      </c>
      <c r="C246">
        <v>26</v>
      </c>
      <c r="D246">
        <v>62.05</v>
      </c>
      <c r="E246">
        <v>7</v>
      </c>
      <c r="F246">
        <f t="shared" si="3"/>
        <v>1613.3</v>
      </c>
    </row>
    <row r="247" spans="1:6" x14ac:dyDescent="0.3">
      <c r="A247">
        <v>10126</v>
      </c>
      <c r="B247" t="s">
        <v>1098</v>
      </c>
      <c r="C247">
        <v>45</v>
      </c>
      <c r="D247">
        <v>97.1</v>
      </c>
      <c r="E247">
        <v>6</v>
      </c>
      <c r="F247">
        <f t="shared" si="3"/>
        <v>4369.5</v>
      </c>
    </row>
    <row r="248" spans="1:6" x14ac:dyDescent="0.3">
      <c r="A248">
        <v>10127</v>
      </c>
      <c r="B248" t="s">
        <v>1113</v>
      </c>
      <c r="C248">
        <v>46</v>
      </c>
      <c r="D248">
        <v>193.25</v>
      </c>
      <c r="E248">
        <v>2</v>
      </c>
      <c r="F248">
        <f t="shared" si="3"/>
        <v>8889.5</v>
      </c>
    </row>
    <row r="249" spans="1:6" x14ac:dyDescent="0.3">
      <c r="A249">
        <v>10127</v>
      </c>
      <c r="B249" t="s">
        <v>1099</v>
      </c>
      <c r="C249">
        <v>46</v>
      </c>
      <c r="D249">
        <v>140.5</v>
      </c>
      <c r="E249">
        <v>3</v>
      </c>
      <c r="F249">
        <f t="shared" si="3"/>
        <v>6463</v>
      </c>
    </row>
    <row r="250" spans="1:6" x14ac:dyDescent="0.3">
      <c r="A250">
        <v>10127</v>
      </c>
      <c r="B250" t="s">
        <v>1114</v>
      </c>
      <c r="C250">
        <v>42</v>
      </c>
      <c r="D250">
        <v>169.56</v>
      </c>
      <c r="E250">
        <v>1</v>
      </c>
      <c r="F250">
        <f t="shared" si="3"/>
        <v>7121.52</v>
      </c>
    </row>
    <row r="251" spans="1:6" x14ac:dyDescent="0.3">
      <c r="A251">
        <v>10127</v>
      </c>
      <c r="B251" t="s">
        <v>1100</v>
      </c>
      <c r="C251">
        <v>24</v>
      </c>
      <c r="D251">
        <v>100.73</v>
      </c>
      <c r="E251">
        <v>11</v>
      </c>
      <c r="F251">
        <f t="shared" si="3"/>
        <v>2417.52</v>
      </c>
    </row>
    <row r="252" spans="1:6" x14ac:dyDescent="0.3">
      <c r="A252">
        <v>10127</v>
      </c>
      <c r="B252" t="s">
        <v>1101</v>
      </c>
      <c r="C252">
        <v>45</v>
      </c>
      <c r="D252">
        <v>140.81</v>
      </c>
      <c r="E252">
        <v>10</v>
      </c>
      <c r="F252">
        <f t="shared" si="3"/>
        <v>6336.45</v>
      </c>
    </row>
    <row r="253" spans="1:6" x14ac:dyDescent="0.3">
      <c r="A253">
        <v>10127</v>
      </c>
      <c r="B253" t="s">
        <v>1102</v>
      </c>
      <c r="C253">
        <v>45</v>
      </c>
      <c r="D253">
        <v>114.14</v>
      </c>
      <c r="E253">
        <v>14</v>
      </c>
      <c r="F253">
        <f t="shared" si="3"/>
        <v>5136.3</v>
      </c>
    </row>
    <row r="254" spans="1:6" x14ac:dyDescent="0.3">
      <c r="A254">
        <v>10127</v>
      </c>
      <c r="B254" t="s">
        <v>1103</v>
      </c>
      <c r="C254">
        <v>22</v>
      </c>
      <c r="D254">
        <v>149.02000000000001</v>
      </c>
      <c r="E254">
        <v>15</v>
      </c>
      <c r="F254">
        <f t="shared" si="3"/>
        <v>3278.44</v>
      </c>
    </row>
    <row r="255" spans="1:6" x14ac:dyDescent="0.3">
      <c r="A255">
        <v>10127</v>
      </c>
      <c r="B255" t="s">
        <v>1104</v>
      </c>
      <c r="C255">
        <v>25</v>
      </c>
      <c r="D255">
        <v>126.39</v>
      </c>
      <c r="E255">
        <v>5</v>
      </c>
      <c r="F255">
        <f t="shared" si="3"/>
        <v>3159.75</v>
      </c>
    </row>
    <row r="256" spans="1:6" x14ac:dyDescent="0.3">
      <c r="A256">
        <v>10127</v>
      </c>
      <c r="B256" t="s">
        <v>1105</v>
      </c>
      <c r="C256">
        <v>20</v>
      </c>
      <c r="D256">
        <v>50.86</v>
      </c>
      <c r="E256">
        <v>8</v>
      </c>
      <c r="F256">
        <f t="shared" si="3"/>
        <v>1017.2</v>
      </c>
    </row>
    <row r="257" spans="1:6" x14ac:dyDescent="0.3">
      <c r="A257">
        <v>10127</v>
      </c>
      <c r="B257" t="s">
        <v>1106</v>
      </c>
      <c r="C257">
        <v>39</v>
      </c>
      <c r="D257">
        <v>34.299999999999997</v>
      </c>
      <c r="E257">
        <v>12</v>
      </c>
      <c r="F257">
        <f t="shared" si="3"/>
        <v>1337.6999999999998</v>
      </c>
    </row>
    <row r="258" spans="1:6" x14ac:dyDescent="0.3">
      <c r="A258">
        <v>10127</v>
      </c>
      <c r="B258" t="s">
        <v>1107</v>
      </c>
      <c r="C258">
        <v>20</v>
      </c>
      <c r="D258">
        <v>107.63</v>
      </c>
      <c r="E258">
        <v>7</v>
      </c>
      <c r="F258">
        <f t="shared" si="3"/>
        <v>2152.6</v>
      </c>
    </row>
    <row r="259" spans="1:6" x14ac:dyDescent="0.3">
      <c r="A259">
        <v>10127</v>
      </c>
      <c r="B259" t="s">
        <v>1108</v>
      </c>
      <c r="C259">
        <v>45</v>
      </c>
      <c r="D259">
        <v>46.53</v>
      </c>
      <c r="E259">
        <v>13</v>
      </c>
      <c r="F259">
        <f t="shared" ref="F259:F322" si="4">D259*C259</f>
        <v>2093.85</v>
      </c>
    </row>
    <row r="260" spans="1:6" x14ac:dyDescent="0.3">
      <c r="A260">
        <v>10127</v>
      </c>
      <c r="B260" t="s">
        <v>1109</v>
      </c>
      <c r="C260">
        <v>29</v>
      </c>
      <c r="D260">
        <v>60.9</v>
      </c>
      <c r="E260">
        <v>6</v>
      </c>
      <c r="F260">
        <f t="shared" si="4"/>
        <v>1766.1</v>
      </c>
    </row>
    <row r="261" spans="1:6" x14ac:dyDescent="0.3">
      <c r="A261">
        <v>10127</v>
      </c>
      <c r="B261" t="s">
        <v>1110</v>
      </c>
      <c r="C261">
        <v>46</v>
      </c>
      <c r="D261">
        <v>111.12</v>
      </c>
      <c r="E261">
        <v>9</v>
      </c>
      <c r="F261">
        <f t="shared" si="4"/>
        <v>5111.5200000000004</v>
      </c>
    </row>
    <row r="262" spans="1:6" x14ac:dyDescent="0.3">
      <c r="A262">
        <v>10127</v>
      </c>
      <c r="B262" t="s">
        <v>1111</v>
      </c>
      <c r="C262">
        <v>46</v>
      </c>
      <c r="D262">
        <v>55.65</v>
      </c>
      <c r="E262">
        <v>4</v>
      </c>
      <c r="F262">
        <f t="shared" si="4"/>
        <v>2559.9</v>
      </c>
    </row>
    <row r="263" spans="1:6" x14ac:dyDescent="0.3">
      <c r="A263">
        <v>10128</v>
      </c>
      <c r="B263" t="s">
        <v>1115</v>
      </c>
      <c r="C263">
        <v>41</v>
      </c>
      <c r="D263">
        <v>120.2</v>
      </c>
      <c r="E263">
        <v>2</v>
      </c>
      <c r="F263">
        <f t="shared" si="4"/>
        <v>4928.2</v>
      </c>
    </row>
    <row r="264" spans="1:6" x14ac:dyDescent="0.3">
      <c r="A264">
        <v>10128</v>
      </c>
      <c r="B264" t="s">
        <v>1116</v>
      </c>
      <c r="C264">
        <v>41</v>
      </c>
      <c r="D264">
        <v>80.67</v>
      </c>
      <c r="E264">
        <v>4</v>
      </c>
      <c r="F264">
        <f t="shared" si="4"/>
        <v>3307.4700000000003</v>
      </c>
    </row>
    <row r="265" spans="1:6" x14ac:dyDescent="0.3">
      <c r="A265">
        <v>10128</v>
      </c>
      <c r="B265" t="s">
        <v>1117</v>
      </c>
      <c r="C265">
        <v>43</v>
      </c>
      <c r="D265">
        <v>77.239999999999995</v>
      </c>
      <c r="E265">
        <v>1</v>
      </c>
      <c r="F265">
        <f t="shared" si="4"/>
        <v>3321.3199999999997</v>
      </c>
    </row>
    <row r="266" spans="1:6" x14ac:dyDescent="0.3">
      <c r="A266">
        <v>10128</v>
      </c>
      <c r="B266" t="s">
        <v>1122</v>
      </c>
      <c r="C266">
        <v>32</v>
      </c>
      <c r="D266">
        <v>72.75</v>
      </c>
      <c r="E266">
        <v>3</v>
      </c>
      <c r="F266">
        <f t="shared" si="4"/>
        <v>2328</v>
      </c>
    </row>
    <row r="267" spans="1:6" x14ac:dyDescent="0.3">
      <c r="A267">
        <v>10129</v>
      </c>
      <c r="B267" t="s">
        <v>1112</v>
      </c>
      <c r="C267">
        <v>33</v>
      </c>
      <c r="D267">
        <v>123.76</v>
      </c>
      <c r="E267">
        <v>2</v>
      </c>
      <c r="F267">
        <f t="shared" si="4"/>
        <v>4084.0800000000004</v>
      </c>
    </row>
    <row r="268" spans="1:6" x14ac:dyDescent="0.3">
      <c r="A268">
        <v>10129</v>
      </c>
      <c r="B268" t="s">
        <v>1118</v>
      </c>
      <c r="C268">
        <v>45</v>
      </c>
      <c r="D268">
        <v>113.06</v>
      </c>
      <c r="E268">
        <v>9</v>
      </c>
      <c r="F268">
        <f t="shared" si="4"/>
        <v>5087.7</v>
      </c>
    </row>
    <row r="269" spans="1:6" x14ac:dyDescent="0.3">
      <c r="A269">
        <v>10129</v>
      </c>
      <c r="B269" t="s">
        <v>1119</v>
      </c>
      <c r="C269">
        <v>41</v>
      </c>
      <c r="D269">
        <v>81.430000000000007</v>
      </c>
      <c r="E269">
        <v>4</v>
      </c>
      <c r="F269">
        <f t="shared" si="4"/>
        <v>3338.63</v>
      </c>
    </row>
    <row r="270" spans="1:6" x14ac:dyDescent="0.3">
      <c r="A270">
        <v>10129</v>
      </c>
      <c r="B270" t="s">
        <v>1120</v>
      </c>
      <c r="C270">
        <v>50</v>
      </c>
      <c r="D270">
        <v>76.31</v>
      </c>
      <c r="E270">
        <v>1</v>
      </c>
      <c r="F270">
        <f t="shared" si="4"/>
        <v>3815.5</v>
      </c>
    </row>
    <row r="271" spans="1:6" x14ac:dyDescent="0.3">
      <c r="A271">
        <v>10129</v>
      </c>
      <c r="B271" t="s">
        <v>1121</v>
      </c>
      <c r="C271">
        <v>31</v>
      </c>
      <c r="D271">
        <v>58.67</v>
      </c>
      <c r="E271">
        <v>5</v>
      </c>
      <c r="F271">
        <f t="shared" si="4"/>
        <v>1818.77</v>
      </c>
    </row>
    <row r="272" spans="1:6" x14ac:dyDescent="0.3">
      <c r="A272">
        <v>10129</v>
      </c>
      <c r="B272" t="s">
        <v>1123</v>
      </c>
      <c r="C272">
        <v>45</v>
      </c>
      <c r="D272">
        <v>72.28</v>
      </c>
      <c r="E272">
        <v>3</v>
      </c>
      <c r="F272">
        <f t="shared" si="4"/>
        <v>3252.6</v>
      </c>
    </row>
    <row r="273" spans="1:6" x14ac:dyDescent="0.3">
      <c r="A273">
        <v>10129</v>
      </c>
      <c r="B273" t="s">
        <v>1124</v>
      </c>
      <c r="C273">
        <v>42</v>
      </c>
      <c r="D273">
        <v>90.15</v>
      </c>
      <c r="E273">
        <v>6</v>
      </c>
      <c r="F273">
        <f t="shared" si="4"/>
        <v>3786.3</v>
      </c>
    </row>
    <row r="274" spans="1:6" x14ac:dyDescent="0.3">
      <c r="A274">
        <v>10129</v>
      </c>
      <c r="B274" t="s">
        <v>1125</v>
      </c>
      <c r="C274">
        <v>30</v>
      </c>
      <c r="D274">
        <v>94.34</v>
      </c>
      <c r="E274">
        <v>7</v>
      </c>
      <c r="F274">
        <f t="shared" si="4"/>
        <v>2830.2000000000003</v>
      </c>
    </row>
    <row r="275" spans="1:6" x14ac:dyDescent="0.3">
      <c r="A275">
        <v>10129</v>
      </c>
      <c r="B275" t="s">
        <v>1126</v>
      </c>
      <c r="C275">
        <v>32</v>
      </c>
      <c r="D275">
        <v>44.23</v>
      </c>
      <c r="E275">
        <v>8</v>
      </c>
      <c r="F275">
        <f t="shared" si="4"/>
        <v>1415.36</v>
      </c>
    </row>
    <row r="276" spans="1:6" x14ac:dyDescent="0.3">
      <c r="A276">
        <v>10130</v>
      </c>
      <c r="B276" t="s">
        <v>1129</v>
      </c>
      <c r="C276">
        <v>40</v>
      </c>
      <c r="D276">
        <v>68.819999999999993</v>
      </c>
      <c r="E276">
        <v>2</v>
      </c>
      <c r="F276">
        <f t="shared" si="4"/>
        <v>2752.7999999999997</v>
      </c>
    </row>
    <row r="277" spans="1:6" x14ac:dyDescent="0.3">
      <c r="A277">
        <v>10130</v>
      </c>
      <c r="B277" t="s">
        <v>1130</v>
      </c>
      <c r="C277">
        <v>33</v>
      </c>
      <c r="D277">
        <v>99.52</v>
      </c>
      <c r="E277">
        <v>1</v>
      </c>
      <c r="F277">
        <f t="shared" si="4"/>
        <v>3284.16</v>
      </c>
    </row>
    <row r="278" spans="1:6" x14ac:dyDescent="0.3">
      <c r="A278">
        <v>10131</v>
      </c>
      <c r="B278" t="s">
        <v>1127</v>
      </c>
      <c r="C278">
        <v>21</v>
      </c>
      <c r="D278">
        <v>141.91999999999999</v>
      </c>
      <c r="E278">
        <v>4</v>
      </c>
      <c r="F278">
        <f t="shared" si="4"/>
        <v>2980.3199999999997</v>
      </c>
    </row>
    <row r="279" spans="1:6" x14ac:dyDescent="0.3">
      <c r="A279">
        <v>10131</v>
      </c>
      <c r="B279" t="s">
        <v>1132</v>
      </c>
      <c r="C279">
        <v>35</v>
      </c>
      <c r="D279">
        <v>60.97</v>
      </c>
      <c r="E279">
        <v>5</v>
      </c>
      <c r="F279">
        <f t="shared" si="4"/>
        <v>2133.9499999999998</v>
      </c>
    </row>
    <row r="280" spans="1:6" x14ac:dyDescent="0.3">
      <c r="A280">
        <v>10131</v>
      </c>
      <c r="B280" t="s">
        <v>1133</v>
      </c>
      <c r="C280">
        <v>29</v>
      </c>
      <c r="D280">
        <v>52.6</v>
      </c>
      <c r="E280">
        <v>6</v>
      </c>
      <c r="F280">
        <f t="shared" si="4"/>
        <v>1525.4</v>
      </c>
    </row>
    <row r="281" spans="1:6" x14ac:dyDescent="0.3">
      <c r="A281">
        <v>10131</v>
      </c>
      <c r="B281" t="s">
        <v>1134</v>
      </c>
      <c r="C281">
        <v>50</v>
      </c>
      <c r="D281">
        <v>54.59</v>
      </c>
      <c r="E281">
        <v>3</v>
      </c>
      <c r="F281">
        <f t="shared" si="4"/>
        <v>2729.5</v>
      </c>
    </row>
    <row r="282" spans="1:6" x14ac:dyDescent="0.3">
      <c r="A282">
        <v>10131</v>
      </c>
      <c r="B282" t="s">
        <v>1139</v>
      </c>
      <c r="C282">
        <v>22</v>
      </c>
      <c r="D282">
        <v>76.94</v>
      </c>
      <c r="E282">
        <v>8</v>
      </c>
      <c r="F282">
        <f t="shared" si="4"/>
        <v>1692.6799999999998</v>
      </c>
    </row>
    <row r="283" spans="1:6" x14ac:dyDescent="0.3">
      <c r="A283">
        <v>10131</v>
      </c>
      <c r="B283" t="s">
        <v>1140</v>
      </c>
      <c r="C283">
        <v>40</v>
      </c>
      <c r="D283">
        <v>86.76</v>
      </c>
      <c r="E283">
        <v>1</v>
      </c>
      <c r="F283">
        <f t="shared" si="4"/>
        <v>3470.4</v>
      </c>
    </row>
    <row r="284" spans="1:6" x14ac:dyDescent="0.3">
      <c r="A284">
        <v>10131</v>
      </c>
      <c r="B284" t="s">
        <v>1143</v>
      </c>
      <c r="C284">
        <v>26</v>
      </c>
      <c r="D284">
        <v>63.67</v>
      </c>
      <c r="E284">
        <v>2</v>
      </c>
      <c r="F284">
        <f t="shared" si="4"/>
        <v>1655.42</v>
      </c>
    </row>
    <row r="285" spans="1:6" x14ac:dyDescent="0.3">
      <c r="A285">
        <v>10131</v>
      </c>
      <c r="B285" t="s">
        <v>1144</v>
      </c>
      <c r="C285">
        <v>21</v>
      </c>
      <c r="D285">
        <v>40.22</v>
      </c>
      <c r="E285">
        <v>7</v>
      </c>
      <c r="F285">
        <f t="shared" si="4"/>
        <v>844.62</v>
      </c>
    </row>
    <row r="286" spans="1:6" x14ac:dyDescent="0.3">
      <c r="A286">
        <v>10132</v>
      </c>
      <c r="B286" t="s">
        <v>1142</v>
      </c>
      <c r="C286">
        <v>36</v>
      </c>
      <c r="D286">
        <v>80</v>
      </c>
      <c r="E286">
        <v>1</v>
      </c>
      <c r="F286">
        <f t="shared" si="4"/>
        <v>2880</v>
      </c>
    </row>
    <row r="287" spans="1:6" x14ac:dyDescent="0.3">
      <c r="A287">
        <v>10133</v>
      </c>
      <c r="B287" t="s">
        <v>1128</v>
      </c>
      <c r="C287">
        <v>49</v>
      </c>
      <c r="D287">
        <v>80.260000000000005</v>
      </c>
      <c r="E287">
        <v>3</v>
      </c>
      <c r="F287">
        <f t="shared" si="4"/>
        <v>3932.7400000000002</v>
      </c>
    </row>
    <row r="288" spans="1:6" x14ac:dyDescent="0.3">
      <c r="A288">
        <v>10133</v>
      </c>
      <c r="B288" t="s">
        <v>1131</v>
      </c>
      <c r="C288">
        <v>41</v>
      </c>
      <c r="D288">
        <v>109.42</v>
      </c>
      <c r="E288">
        <v>5</v>
      </c>
      <c r="F288">
        <f t="shared" si="4"/>
        <v>4486.22</v>
      </c>
    </row>
    <row r="289" spans="1:6" x14ac:dyDescent="0.3">
      <c r="A289">
        <v>10133</v>
      </c>
      <c r="B289" t="s">
        <v>1135</v>
      </c>
      <c r="C289">
        <v>46</v>
      </c>
      <c r="D289">
        <v>61.58</v>
      </c>
      <c r="E289">
        <v>4</v>
      </c>
      <c r="F289">
        <f t="shared" si="4"/>
        <v>2832.68</v>
      </c>
    </row>
    <row r="290" spans="1:6" x14ac:dyDescent="0.3">
      <c r="A290">
        <v>10133</v>
      </c>
      <c r="B290" t="s">
        <v>1152</v>
      </c>
      <c r="C290">
        <v>23</v>
      </c>
      <c r="D290">
        <v>80.91</v>
      </c>
      <c r="E290">
        <v>1</v>
      </c>
      <c r="F290">
        <f t="shared" si="4"/>
        <v>1860.9299999999998</v>
      </c>
    </row>
    <row r="291" spans="1:6" x14ac:dyDescent="0.3">
      <c r="A291">
        <v>10133</v>
      </c>
      <c r="B291" t="s">
        <v>1136</v>
      </c>
      <c r="C291">
        <v>49</v>
      </c>
      <c r="D291">
        <v>67.41</v>
      </c>
      <c r="E291">
        <v>6</v>
      </c>
      <c r="F291">
        <f t="shared" si="4"/>
        <v>3303.0899999999997</v>
      </c>
    </row>
    <row r="292" spans="1:6" x14ac:dyDescent="0.3">
      <c r="A292">
        <v>10133</v>
      </c>
      <c r="B292" t="s">
        <v>1137</v>
      </c>
      <c r="C292">
        <v>27</v>
      </c>
      <c r="D292">
        <v>37.090000000000003</v>
      </c>
      <c r="E292">
        <v>7</v>
      </c>
      <c r="F292">
        <f t="shared" si="4"/>
        <v>1001.4300000000001</v>
      </c>
    </row>
    <row r="293" spans="1:6" x14ac:dyDescent="0.3">
      <c r="A293">
        <v>10133</v>
      </c>
      <c r="B293" t="s">
        <v>1138</v>
      </c>
      <c r="C293">
        <v>24</v>
      </c>
      <c r="D293">
        <v>76.73</v>
      </c>
      <c r="E293">
        <v>8</v>
      </c>
      <c r="F293">
        <f t="shared" si="4"/>
        <v>1841.52</v>
      </c>
    </row>
    <row r="294" spans="1:6" x14ac:dyDescent="0.3">
      <c r="A294">
        <v>10133</v>
      </c>
      <c r="B294" t="s">
        <v>1141</v>
      </c>
      <c r="C294">
        <v>27</v>
      </c>
      <c r="D294">
        <v>115.09</v>
      </c>
      <c r="E294">
        <v>2</v>
      </c>
      <c r="F294">
        <f t="shared" si="4"/>
        <v>3107.4300000000003</v>
      </c>
    </row>
    <row r="295" spans="1:6" x14ac:dyDescent="0.3">
      <c r="A295">
        <v>10134</v>
      </c>
      <c r="B295" t="s">
        <v>1145</v>
      </c>
      <c r="C295">
        <v>41</v>
      </c>
      <c r="D295">
        <v>90.92</v>
      </c>
      <c r="E295">
        <v>2</v>
      </c>
      <c r="F295">
        <f t="shared" si="4"/>
        <v>3727.7200000000003</v>
      </c>
    </row>
    <row r="296" spans="1:6" x14ac:dyDescent="0.3">
      <c r="A296">
        <v>10134</v>
      </c>
      <c r="B296" t="s">
        <v>1146</v>
      </c>
      <c r="C296">
        <v>27</v>
      </c>
      <c r="D296">
        <v>116.56</v>
      </c>
      <c r="E296">
        <v>5</v>
      </c>
      <c r="F296">
        <f t="shared" si="4"/>
        <v>3147.12</v>
      </c>
    </row>
    <row r="297" spans="1:6" x14ac:dyDescent="0.3">
      <c r="A297">
        <v>10134</v>
      </c>
      <c r="B297" t="s">
        <v>1147</v>
      </c>
      <c r="C297">
        <v>31</v>
      </c>
      <c r="D297">
        <v>187.85</v>
      </c>
      <c r="E297">
        <v>4</v>
      </c>
      <c r="F297">
        <f t="shared" si="4"/>
        <v>5823.3499999999995</v>
      </c>
    </row>
    <row r="298" spans="1:6" x14ac:dyDescent="0.3">
      <c r="A298">
        <v>10134</v>
      </c>
      <c r="B298" t="s">
        <v>1148</v>
      </c>
      <c r="C298">
        <v>20</v>
      </c>
      <c r="D298">
        <v>131.04</v>
      </c>
      <c r="E298">
        <v>1</v>
      </c>
      <c r="F298">
        <f t="shared" si="4"/>
        <v>2620.7999999999997</v>
      </c>
    </row>
    <row r="299" spans="1:6" x14ac:dyDescent="0.3">
      <c r="A299">
        <v>10134</v>
      </c>
      <c r="B299" t="s">
        <v>1149</v>
      </c>
      <c r="C299">
        <v>30</v>
      </c>
      <c r="D299">
        <v>51.48</v>
      </c>
      <c r="E299">
        <v>6</v>
      </c>
      <c r="F299">
        <f t="shared" si="4"/>
        <v>1544.3999999999999</v>
      </c>
    </row>
    <row r="300" spans="1:6" x14ac:dyDescent="0.3">
      <c r="A300">
        <v>10134</v>
      </c>
      <c r="B300" t="s">
        <v>1150</v>
      </c>
      <c r="C300">
        <v>35</v>
      </c>
      <c r="D300">
        <v>94.67</v>
      </c>
      <c r="E300">
        <v>3</v>
      </c>
      <c r="F300">
        <f t="shared" si="4"/>
        <v>3313.4500000000003</v>
      </c>
    </row>
    <row r="301" spans="1:6" x14ac:dyDescent="0.3">
      <c r="A301">
        <v>10134</v>
      </c>
      <c r="B301" t="s">
        <v>1151</v>
      </c>
      <c r="C301">
        <v>43</v>
      </c>
      <c r="D301">
        <v>75.41</v>
      </c>
      <c r="E301">
        <v>7</v>
      </c>
      <c r="F301">
        <f t="shared" si="4"/>
        <v>3242.6299999999997</v>
      </c>
    </row>
    <row r="302" spans="1:6" x14ac:dyDescent="0.3">
      <c r="A302">
        <v>10135</v>
      </c>
      <c r="B302" t="s">
        <v>1153</v>
      </c>
      <c r="C302">
        <v>42</v>
      </c>
      <c r="D302">
        <v>173.17</v>
      </c>
      <c r="E302">
        <v>7</v>
      </c>
      <c r="F302">
        <f t="shared" si="4"/>
        <v>7273.1399999999994</v>
      </c>
    </row>
    <row r="303" spans="1:6" x14ac:dyDescent="0.3">
      <c r="A303">
        <v>10135</v>
      </c>
      <c r="B303" t="s">
        <v>1154</v>
      </c>
      <c r="C303">
        <v>48</v>
      </c>
      <c r="D303">
        <v>110.39</v>
      </c>
      <c r="E303">
        <v>5</v>
      </c>
      <c r="F303">
        <f t="shared" si="4"/>
        <v>5298.72</v>
      </c>
    </row>
    <row r="304" spans="1:6" x14ac:dyDescent="0.3">
      <c r="A304">
        <v>10135</v>
      </c>
      <c r="B304" t="s">
        <v>1155</v>
      </c>
      <c r="C304">
        <v>24</v>
      </c>
      <c r="D304">
        <v>72.62</v>
      </c>
      <c r="E304">
        <v>8</v>
      </c>
      <c r="F304">
        <f t="shared" si="4"/>
        <v>1742.88</v>
      </c>
    </row>
    <row r="305" spans="1:6" x14ac:dyDescent="0.3">
      <c r="A305">
        <v>10135</v>
      </c>
      <c r="B305" t="s">
        <v>1156</v>
      </c>
      <c r="C305">
        <v>29</v>
      </c>
      <c r="D305">
        <v>103.64</v>
      </c>
      <c r="E305">
        <v>4</v>
      </c>
      <c r="F305">
        <f t="shared" si="4"/>
        <v>3005.56</v>
      </c>
    </row>
    <row r="306" spans="1:6" x14ac:dyDescent="0.3">
      <c r="A306">
        <v>10135</v>
      </c>
      <c r="B306" t="s">
        <v>1157</v>
      </c>
      <c r="C306">
        <v>48</v>
      </c>
      <c r="D306">
        <v>66.989999999999995</v>
      </c>
      <c r="E306">
        <v>3</v>
      </c>
      <c r="F306">
        <f t="shared" si="4"/>
        <v>3215.5199999999995</v>
      </c>
    </row>
    <row r="307" spans="1:6" x14ac:dyDescent="0.3">
      <c r="A307">
        <v>10135</v>
      </c>
      <c r="B307" t="s">
        <v>1158</v>
      </c>
      <c r="C307">
        <v>45</v>
      </c>
      <c r="D307">
        <v>65.94</v>
      </c>
      <c r="E307">
        <v>10</v>
      </c>
      <c r="F307">
        <f t="shared" si="4"/>
        <v>2967.2999999999997</v>
      </c>
    </row>
    <row r="308" spans="1:6" x14ac:dyDescent="0.3">
      <c r="A308">
        <v>10135</v>
      </c>
      <c r="B308" t="s">
        <v>1159</v>
      </c>
      <c r="C308">
        <v>42</v>
      </c>
      <c r="D308">
        <v>139.63999999999999</v>
      </c>
      <c r="E308">
        <v>9</v>
      </c>
      <c r="F308">
        <f t="shared" si="4"/>
        <v>5864.8799999999992</v>
      </c>
    </row>
    <row r="309" spans="1:6" x14ac:dyDescent="0.3">
      <c r="A309">
        <v>10135</v>
      </c>
      <c r="B309" t="s">
        <v>1160</v>
      </c>
      <c r="C309">
        <v>45</v>
      </c>
      <c r="D309">
        <v>49.74</v>
      </c>
      <c r="E309">
        <v>13</v>
      </c>
      <c r="F309">
        <f t="shared" si="4"/>
        <v>2238.3000000000002</v>
      </c>
    </row>
    <row r="310" spans="1:6" x14ac:dyDescent="0.3">
      <c r="A310">
        <v>10135</v>
      </c>
      <c r="B310" t="s">
        <v>1161</v>
      </c>
      <c r="C310">
        <v>31</v>
      </c>
      <c r="D310">
        <v>133.91999999999999</v>
      </c>
      <c r="E310">
        <v>12</v>
      </c>
      <c r="F310">
        <f t="shared" si="4"/>
        <v>4151.5199999999995</v>
      </c>
    </row>
    <row r="311" spans="1:6" x14ac:dyDescent="0.3">
      <c r="A311">
        <v>10135</v>
      </c>
      <c r="B311" t="s">
        <v>1162</v>
      </c>
      <c r="C311">
        <v>29</v>
      </c>
      <c r="D311">
        <v>67.180000000000007</v>
      </c>
      <c r="E311">
        <v>16</v>
      </c>
      <c r="F311">
        <f t="shared" si="4"/>
        <v>1948.2200000000003</v>
      </c>
    </row>
    <row r="312" spans="1:6" x14ac:dyDescent="0.3">
      <c r="A312">
        <v>10135</v>
      </c>
      <c r="B312" t="s">
        <v>1173</v>
      </c>
      <c r="C312">
        <v>20</v>
      </c>
      <c r="D312">
        <v>34.36</v>
      </c>
      <c r="E312">
        <v>1</v>
      </c>
      <c r="F312">
        <f t="shared" si="4"/>
        <v>687.2</v>
      </c>
    </row>
    <row r="313" spans="1:6" x14ac:dyDescent="0.3">
      <c r="A313">
        <v>10135</v>
      </c>
      <c r="B313" t="s">
        <v>1163</v>
      </c>
      <c r="C313">
        <v>27</v>
      </c>
      <c r="D313">
        <v>52.05</v>
      </c>
      <c r="E313">
        <v>6</v>
      </c>
      <c r="F313">
        <f t="shared" si="4"/>
        <v>1405.35</v>
      </c>
    </row>
    <row r="314" spans="1:6" x14ac:dyDescent="0.3">
      <c r="A314">
        <v>10135</v>
      </c>
      <c r="B314" t="s">
        <v>1164</v>
      </c>
      <c r="C314">
        <v>47</v>
      </c>
      <c r="D314">
        <v>139.03</v>
      </c>
      <c r="E314">
        <v>2</v>
      </c>
      <c r="F314">
        <f t="shared" si="4"/>
        <v>6534.41</v>
      </c>
    </row>
    <row r="315" spans="1:6" x14ac:dyDescent="0.3">
      <c r="A315">
        <v>10135</v>
      </c>
      <c r="B315" t="s">
        <v>1165</v>
      </c>
      <c r="C315">
        <v>23</v>
      </c>
      <c r="D315">
        <v>76.8</v>
      </c>
      <c r="E315">
        <v>11</v>
      </c>
      <c r="F315">
        <f t="shared" si="4"/>
        <v>1766.3999999999999</v>
      </c>
    </row>
    <row r="316" spans="1:6" x14ac:dyDescent="0.3">
      <c r="A316">
        <v>10135</v>
      </c>
      <c r="B316" t="s">
        <v>1166</v>
      </c>
      <c r="C316">
        <v>33</v>
      </c>
      <c r="D316">
        <v>38.619999999999997</v>
      </c>
      <c r="E316">
        <v>14</v>
      </c>
      <c r="F316">
        <f t="shared" si="4"/>
        <v>1274.4599999999998</v>
      </c>
    </row>
    <row r="317" spans="1:6" x14ac:dyDescent="0.3">
      <c r="A317">
        <v>10135</v>
      </c>
      <c r="B317" t="s">
        <v>1167</v>
      </c>
      <c r="C317">
        <v>30</v>
      </c>
      <c r="D317">
        <v>91.85</v>
      </c>
      <c r="E317">
        <v>17</v>
      </c>
      <c r="F317">
        <f t="shared" si="4"/>
        <v>2755.5</v>
      </c>
    </row>
    <row r="318" spans="1:6" x14ac:dyDescent="0.3">
      <c r="A318">
        <v>10135</v>
      </c>
      <c r="B318" t="s">
        <v>1168</v>
      </c>
      <c r="C318">
        <v>44</v>
      </c>
      <c r="D318">
        <v>78.92</v>
      </c>
      <c r="E318">
        <v>15</v>
      </c>
      <c r="F318">
        <f t="shared" si="4"/>
        <v>3472.48</v>
      </c>
    </row>
    <row r="319" spans="1:6" x14ac:dyDescent="0.3">
      <c r="A319">
        <v>10136</v>
      </c>
      <c r="B319" t="s">
        <v>1169</v>
      </c>
      <c r="C319">
        <v>25</v>
      </c>
      <c r="D319">
        <v>117.48</v>
      </c>
      <c r="E319">
        <v>2</v>
      </c>
      <c r="F319">
        <f t="shared" si="4"/>
        <v>2937</v>
      </c>
    </row>
    <row r="320" spans="1:6" x14ac:dyDescent="0.3">
      <c r="A320">
        <v>10136</v>
      </c>
      <c r="B320" t="s">
        <v>1170</v>
      </c>
      <c r="C320">
        <v>36</v>
      </c>
      <c r="D320">
        <v>120.91</v>
      </c>
      <c r="E320">
        <v>1</v>
      </c>
      <c r="F320">
        <f t="shared" si="4"/>
        <v>4352.76</v>
      </c>
    </row>
    <row r="321" spans="1:6" x14ac:dyDescent="0.3">
      <c r="A321">
        <v>10136</v>
      </c>
      <c r="B321" t="s">
        <v>1103</v>
      </c>
      <c r="C321">
        <v>41</v>
      </c>
      <c r="D321">
        <v>169.34</v>
      </c>
      <c r="E321">
        <v>3</v>
      </c>
      <c r="F321">
        <f t="shared" si="4"/>
        <v>6942.9400000000005</v>
      </c>
    </row>
    <row r="322" spans="1:6" x14ac:dyDescent="0.3">
      <c r="A322">
        <v>10137</v>
      </c>
      <c r="B322" t="s">
        <v>1174</v>
      </c>
      <c r="C322">
        <v>44</v>
      </c>
      <c r="D322">
        <v>115.73</v>
      </c>
      <c r="E322">
        <v>2</v>
      </c>
      <c r="F322">
        <f t="shared" si="4"/>
        <v>5092.12</v>
      </c>
    </row>
    <row r="323" spans="1:6" x14ac:dyDescent="0.3">
      <c r="A323">
        <v>10137</v>
      </c>
      <c r="B323" t="s">
        <v>1171</v>
      </c>
      <c r="C323">
        <v>37</v>
      </c>
      <c r="D323">
        <v>110.88</v>
      </c>
      <c r="E323">
        <v>3</v>
      </c>
      <c r="F323">
        <f t="shared" ref="F323:F386" si="5">D323*C323</f>
        <v>4102.5599999999995</v>
      </c>
    </row>
    <row r="324" spans="1:6" x14ac:dyDescent="0.3">
      <c r="A324">
        <v>10137</v>
      </c>
      <c r="B324" t="s">
        <v>1172</v>
      </c>
      <c r="C324">
        <v>31</v>
      </c>
      <c r="D324">
        <v>118.68</v>
      </c>
      <c r="E324">
        <v>4</v>
      </c>
      <c r="F324">
        <f t="shared" si="5"/>
        <v>3679.0800000000004</v>
      </c>
    </row>
    <row r="325" spans="1:6" x14ac:dyDescent="0.3">
      <c r="A325">
        <v>10137</v>
      </c>
      <c r="B325" t="s">
        <v>1177</v>
      </c>
      <c r="C325">
        <v>26</v>
      </c>
      <c r="D325">
        <v>40.25</v>
      </c>
      <c r="E325">
        <v>1</v>
      </c>
      <c r="F325">
        <f t="shared" si="5"/>
        <v>1046.5</v>
      </c>
    </row>
    <row r="326" spans="1:6" x14ac:dyDescent="0.3">
      <c r="A326">
        <v>10138</v>
      </c>
      <c r="B326" t="s">
        <v>1073</v>
      </c>
      <c r="C326">
        <v>33</v>
      </c>
      <c r="D326">
        <v>149.6</v>
      </c>
      <c r="E326">
        <v>6</v>
      </c>
      <c r="F326">
        <f t="shared" si="5"/>
        <v>4936.8</v>
      </c>
    </row>
    <row r="327" spans="1:6" x14ac:dyDescent="0.3">
      <c r="A327">
        <v>10138</v>
      </c>
      <c r="B327" t="s">
        <v>1074</v>
      </c>
      <c r="C327">
        <v>22</v>
      </c>
      <c r="D327">
        <v>51.46</v>
      </c>
      <c r="E327">
        <v>5</v>
      </c>
      <c r="F327">
        <f t="shared" si="5"/>
        <v>1132.1200000000001</v>
      </c>
    </row>
    <row r="328" spans="1:6" x14ac:dyDescent="0.3">
      <c r="A328">
        <v>10138</v>
      </c>
      <c r="B328" t="s">
        <v>1077</v>
      </c>
      <c r="C328">
        <v>38</v>
      </c>
      <c r="D328">
        <v>114.42</v>
      </c>
      <c r="E328">
        <v>3</v>
      </c>
      <c r="F328">
        <f t="shared" si="5"/>
        <v>4347.96</v>
      </c>
    </row>
    <row r="329" spans="1:6" x14ac:dyDescent="0.3">
      <c r="A329">
        <v>10138</v>
      </c>
      <c r="B329" t="s">
        <v>1075</v>
      </c>
      <c r="C329">
        <v>47</v>
      </c>
      <c r="D329">
        <v>79.150000000000006</v>
      </c>
      <c r="E329">
        <v>7</v>
      </c>
      <c r="F329">
        <f t="shared" si="5"/>
        <v>3720.05</v>
      </c>
    </row>
    <row r="330" spans="1:6" x14ac:dyDescent="0.3">
      <c r="A330">
        <v>10138</v>
      </c>
      <c r="B330" t="s">
        <v>1175</v>
      </c>
      <c r="C330">
        <v>23</v>
      </c>
      <c r="D330">
        <v>64.86</v>
      </c>
      <c r="E330">
        <v>8</v>
      </c>
      <c r="F330">
        <f t="shared" si="5"/>
        <v>1491.78</v>
      </c>
    </row>
    <row r="331" spans="1:6" x14ac:dyDescent="0.3">
      <c r="A331">
        <v>10138</v>
      </c>
      <c r="B331" t="s">
        <v>1176</v>
      </c>
      <c r="C331">
        <v>45</v>
      </c>
      <c r="D331">
        <v>59.53</v>
      </c>
      <c r="E331">
        <v>12</v>
      </c>
      <c r="F331">
        <f t="shared" si="5"/>
        <v>2678.85</v>
      </c>
    </row>
    <row r="332" spans="1:6" x14ac:dyDescent="0.3">
      <c r="A332">
        <v>10138</v>
      </c>
      <c r="B332" t="s">
        <v>1079</v>
      </c>
      <c r="C332">
        <v>22</v>
      </c>
      <c r="D332">
        <v>33.19</v>
      </c>
      <c r="E332">
        <v>2</v>
      </c>
      <c r="F332">
        <f t="shared" si="5"/>
        <v>730.18</v>
      </c>
    </row>
    <row r="333" spans="1:6" x14ac:dyDescent="0.3">
      <c r="A333">
        <v>10138</v>
      </c>
      <c r="B333" t="s">
        <v>1080</v>
      </c>
      <c r="C333">
        <v>33</v>
      </c>
      <c r="D333">
        <v>38.53</v>
      </c>
      <c r="E333">
        <v>1</v>
      </c>
      <c r="F333">
        <f t="shared" si="5"/>
        <v>1271.49</v>
      </c>
    </row>
    <row r="334" spans="1:6" x14ac:dyDescent="0.3">
      <c r="A334">
        <v>10138</v>
      </c>
      <c r="B334" t="s">
        <v>1178</v>
      </c>
      <c r="C334">
        <v>28</v>
      </c>
      <c r="D334">
        <v>73.599999999999994</v>
      </c>
      <c r="E334">
        <v>10</v>
      </c>
      <c r="F334">
        <f t="shared" si="5"/>
        <v>2060.7999999999997</v>
      </c>
    </row>
    <row r="335" spans="1:6" x14ac:dyDescent="0.3">
      <c r="A335">
        <v>10138</v>
      </c>
      <c r="B335" t="s">
        <v>1179</v>
      </c>
      <c r="C335">
        <v>30</v>
      </c>
      <c r="D335">
        <v>96.3</v>
      </c>
      <c r="E335">
        <v>9</v>
      </c>
      <c r="F335">
        <f t="shared" si="5"/>
        <v>2889</v>
      </c>
    </row>
    <row r="336" spans="1:6" x14ac:dyDescent="0.3">
      <c r="A336">
        <v>10138</v>
      </c>
      <c r="B336" t="s">
        <v>1180</v>
      </c>
      <c r="C336">
        <v>49</v>
      </c>
      <c r="D336">
        <v>77.05</v>
      </c>
      <c r="E336">
        <v>11</v>
      </c>
      <c r="F336">
        <f t="shared" si="5"/>
        <v>3775.45</v>
      </c>
    </row>
    <row r="337" spans="1:6" x14ac:dyDescent="0.3">
      <c r="A337">
        <v>10138</v>
      </c>
      <c r="B337" t="s">
        <v>1181</v>
      </c>
      <c r="C337">
        <v>21</v>
      </c>
      <c r="D337">
        <v>99.58</v>
      </c>
      <c r="E337">
        <v>13</v>
      </c>
      <c r="F337">
        <f t="shared" si="5"/>
        <v>2091.1799999999998</v>
      </c>
    </row>
    <row r="338" spans="1:6" x14ac:dyDescent="0.3">
      <c r="A338">
        <v>10138</v>
      </c>
      <c r="B338" t="s">
        <v>1076</v>
      </c>
      <c r="C338">
        <v>29</v>
      </c>
      <c r="D338">
        <v>32.82</v>
      </c>
      <c r="E338">
        <v>4</v>
      </c>
      <c r="F338">
        <f t="shared" si="5"/>
        <v>951.78</v>
      </c>
    </row>
    <row r="339" spans="1:6" x14ac:dyDescent="0.3">
      <c r="A339">
        <v>10139</v>
      </c>
      <c r="B339" t="s">
        <v>1081</v>
      </c>
      <c r="C339">
        <v>31</v>
      </c>
      <c r="D339">
        <v>89.38</v>
      </c>
      <c r="E339">
        <v>7</v>
      </c>
      <c r="F339">
        <f t="shared" si="5"/>
        <v>2770.7799999999997</v>
      </c>
    </row>
    <row r="340" spans="1:6" x14ac:dyDescent="0.3">
      <c r="A340">
        <v>10139</v>
      </c>
      <c r="B340" t="s">
        <v>1082</v>
      </c>
      <c r="C340">
        <v>49</v>
      </c>
      <c r="D340">
        <v>52.83</v>
      </c>
      <c r="E340">
        <v>6</v>
      </c>
      <c r="F340">
        <f t="shared" si="5"/>
        <v>2588.67</v>
      </c>
    </row>
    <row r="341" spans="1:6" x14ac:dyDescent="0.3">
      <c r="A341">
        <v>10139</v>
      </c>
      <c r="B341" t="s">
        <v>1078</v>
      </c>
      <c r="C341">
        <v>41</v>
      </c>
      <c r="D341">
        <v>151.88</v>
      </c>
      <c r="E341">
        <v>8</v>
      </c>
      <c r="F341">
        <f t="shared" si="5"/>
        <v>6227.08</v>
      </c>
    </row>
    <row r="342" spans="1:6" x14ac:dyDescent="0.3">
      <c r="A342">
        <v>10139</v>
      </c>
      <c r="B342" t="s">
        <v>1088</v>
      </c>
      <c r="C342">
        <v>46</v>
      </c>
      <c r="D342">
        <v>91.18</v>
      </c>
      <c r="E342">
        <v>1</v>
      </c>
      <c r="F342">
        <f t="shared" si="5"/>
        <v>4194.2800000000007</v>
      </c>
    </row>
    <row r="343" spans="1:6" x14ac:dyDescent="0.3">
      <c r="A343">
        <v>10139</v>
      </c>
      <c r="B343" t="s">
        <v>1089</v>
      </c>
      <c r="C343">
        <v>20</v>
      </c>
      <c r="D343">
        <v>52.47</v>
      </c>
      <c r="E343">
        <v>3</v>
      </c>
      <c r="F343">
        <f t="shared" si="5"/>
        <v>1049.4000000000001</v>
      </c>
    </row>
    <row r="344" spans="1:6" x14ac:dyDescent="0.3">
      <c r="A344">
        <v>10139</v>
      </c>
      <c r="B344" t="s">
        <v>1090</v>
      </c>
      <c r="C344">
        <v>20</v>
      </c>
      <c r="D344">
        <v>101.58</v>
      </c>
      <c r="E344">
        <v>2</v>
      </c>
      <c r="F344">
        <f t="shared" si="5"/>
        <v>2031.6</v>
      </c>
    </row>
    <row r="345" spans="1:6" x14ac:dyDescent="0.3">
      <c r="A345">
        <v>10139</v>
      </c>
      <c r="B345" t="s">
        <v>1091</v>
      </c>
      <c r="C345">
        <v>30</v>
      </c>
      <c r="D345">
        <v>81.349999999999994</v>
      </c>
      <c r="E345">
        <v>5</v>
      </c>
      <c r="F345">
        <f t="shared" si="5"/>
        <v>2440.5</v>
      </c>
    </row>
    <row r="346" spans="1:6" x14ac:dyDescent="0.3">
      <c r="A346">
        <v>10139</v>
      </c>
      <c r="B346" t="s">
        <v>1095</v>
      </c>
      <c r="C346">
        <v>29</v>
      </c>
      <c r="D346">
        <v>93.49</v>
      </c>
      <c r="E346">
        <v>4</v>
      </c>
      <c r="F346">
        <f t="shared" si="5"/>
        <v>2711.21</v>
      </c>
    </row>
    <row r="347" spans="1:6" x14ac:dyDescent="0.3">
      <c r="A347">
        <v>10140</v>
      </c>
      <c r="B347" t="s">
        <v>1083</v>
      </c>
      <c r="C347">
        <v>37</v>
      </c>
      <c r="D347">
        <v>186.44</v>
      </c>
      <c r="E347">
        <v>11</v>
      </c>
      <c r="F347">
        <f t="shared" si="5"/>
        <v>6898.28</v>
      </c>
    </row>
    <row r="348" spans="1:6" x14ac:dyDescent="0.3">
      <c r="A348">
        <v>10140</v>
      </c>
      <c r="B348" t="s">
        <v>1084</v>
      </c>
      <c r="C348">
        <v>26</v>
      </c>
      <c r="D348">
        <v>131.49</v>
      </c>
      <c r="E348">
        <v>4</v>
      </c>
      <c r="F348">
        <f t="shared" si="5"/>
        <v>3418.7400000000002</v>
      </c>
    </row>
    <row r="349" spans="1:6" x14ac:dyDescent="0.3">
      <c r="A349">
        <v>10140</v>
      </c>
      <c r="B349" t="s">
        <v>1085</v>
      </c>
      <c r="C349">
        <v>38</v>
      </c>
      <c r="D349">
        <v>118.9</v>
      </c>
      <c r="E349">
        <v>8</v>
      </c>
      <c r="F349">
        <f t="shared" si="5"/>
        <v>4518.2</v>
      </c>
    </row>
    <row r="350" spans="1:6" x14ac:dyDescent="0.3">
      <c r="A350">
        <v>10140</v>
      </c>
      <c r="B350" t="s">
        <v>1086</v>
      </c>
      <c r="C350">
        <v>32</v>
      </c>
      <c r="D350">
        <v>95.67</v>
      </c>
      <c r="E350">
        <v>10</v>
      </c>
      <c r="F350">
        <f t="shared" si="5"/>
        <v>3061.44</v>
      </c>
    </row>
    <row r="351" spans="1:6" x14ac:dyDescent="0.3">
      <c r="A351">
        <v>10140</v>
      </c>
      <c r="B351" t="s">
        <v>1087</v>
      </c>
      <c r="C351">
        <v>46</v>
      </c>
      <c r="D351">
        <v>51.05</v>
      </c>
      <c r="E351">
        <v>2</v>
      </c>
      <c r="F351">
        <f t="shared" si="5"/>
        <v>2348.2999999999997</v>
      </c>
    </row>
    <row r="352" spans="1:6" x14ac:dyDescent="0.3">
      <c r="A352">
        <v>10140</v>
      </c>
      <c r="B352" t="s">
        <v>1092</v>
      </c>
      <c r="C352">
        <v>40</v>
      </c>
      <c r="D352">
        <v>100.5</v>
      </c>
      <c r="E352">
        <v>5</v>
      </c>
      <c r="F352">
        <f t="shared" si="5"/>
        <v>4020</v>
      </c>
    </row>
    <row r="353" spans="1:6" x14ac:dyDescent="0.3">
      <c r="A353">
        <v>10140</v>
      </c>
      <c r="B353" t="s">
        <v>1093</v>
      </c>
      <c r="C353">
        <v>29</v>
      </c>
      <c r="D353">
        <v>40.25</v>
      </c>
      <c r="E353">
        <v>9</v>
      </c>
      <c r="F353">
        <f t="shared" si="5"/>
        <v>1167.25</v>
      </c>
    </row>
    <row r="354" spans="1:6" x14ac:dyDescent="0.3">
      <c r="A354">
        <v>10140</v>
      </c>
      <c r="B354" t="s">
        <v>1094</v>
      </c>
      <c r="C354">
        <v>47</v>
      </c>
      <c r="D354">
        <v>118.84</v>
      </c>
      <c r="E354">
        <v>1</v>
      </c>
      <c r="F354">
        <f t="shared" si="5"/>
        <v>5585.4800000000005</v>
      </c>
    </row>
    <row r="355" spans="1:6" x14ac:dyDescent="0.3">
      <c r="A355">
        <v>10140</v>
      </c>
      <c r="B355" t="s">
        <v>1096</v>
      </c>
      <c r="C355">
        <v>26</v>
      </c>
      <c r="D355">
        <v>87.64</v>
      </c>
      <c r="E355">
        <v>3</v>
      </c>
      <c r="F355">
        <f t="shared" si="5"/>
        <v>2278.64</v>
      </c>
    </row>
    <row r="356" spans="1:6" x14ac:dyDescent="0.3">
      <c r="A356">
        <v>10140</v>
      </c>
      <c r="B356" t="s">
        <v>1097</v>
      </c>
      <c r="C356">
        <v>28</v>
      </c>
      <c r="D356">
        <v>62.05</v>
      </c>
      <c r="E356">
        <v>7</v>
      </c>
      <c r="F356">
        <f t="shared" si="5"/>
        <v>1737.3999999999999</v>
      </c>
    </row>
    <row r="357" spans="1:6" x14ac:dyDescent="0.3">
      <c r="A357">
        <v>10140</v>
      </c>
      <c r="B357" t="s">
        <v>1098</v>
      </c>
      <c r="C357">
        <v>36</v>
      </c>
      <c r="D357">
        <v>101.15</v>
      </c>
      <c r="E357">
        <v>6</v>
      </c>
      <c r="F357">
        <f t="shared" si="5"/>
        <v>3641.4</v>
      </c>
    </row>
    <row r="358" spans="1:6" x14ac:dyDescent="0.3">
      <c r="A358">
        <v>10141</v>
      </c>
      <c r="B358" t="s">
        <v>1100</v>
      </c>
      <c r="C358">
        <v>21</v>
      </c>
      <c r="D358">
        <v>114.95</v>
      </c>
      <c r="E358">
        <v>5</v>
      </c>
      <c r="F358">
        <f t="shared" si="5"/>
        <v>2413.9500000000003</v>
      </c>
    </row>
    <row r="359" spans="1:6" x14ac:dyDescent="0.3">
      <c r="A359">
        <v>10141</v>
      </c>
      <c r="B359" t="s">
        <v>1101</v>
      </c>
      <c r="C359">
        <v>39</v>
      </c>
      <c r="D359">
        <v>160.46</v>
      </c>
      <c r="E359">
        <v>4</v>
      </c>
      <c r="F359">
        <f t="shared" si="5"/>
        <v>6257.9400000000005</v>
      </c>
    </row>
    <row r="360" spans="1:6" x14ac:dyDescent="0.3">
      <c r="A360">
        <v>10141</v>
      </c>
      <c r="B360" t="s">
        <v>1102</v>
      </c>
      <c r="C360">
        <v>47</v>
      </c>
      <c r="D360">
        <v>103.09</v>
      </c>
      <c r="E360">
        <v>8</v>
      </c>
      <c r="F360">
        <f t="shared" si="5"/>
        <v>4845.2300000000005</v>
      </c>
    </row>
    <row r="361" spans="1:6" x14ac:dyDescent="0.3">
      <c r="A361">
        <v>10141</v>
      </c>
      <c r="B361" t="s">
        <v>1103</v>
      </c>
      <c r="C361">
        <v>34</v>
      </c>
      <c r="D361">
        <v>143.94</v>
      </c>
      <c r="E361">
        <v>9</v>
      </c>
      <c r="F361">
        <f t="shared" si="5"/>
        <v>4893.96</v>
      </c>
    </row>
    <row r="362" spans="1:6" x14ac:dyDescent="0.3">
      <c r="A362">
        <v>10141</v>
      </c>
      <c r="B362" t="s">
        <v>1105</v>
      </c>
      <c r="C362">
        <v>20</v>
      </c>
      <c r="D362">
        <v>50.86</v>
      </c>
      <c r="E362">
        <v>2</v>
      </c>
      <c r="F362">
        <f t="shared" si="5"/>
        <v>1017.2</v>
      </c>
    </row>
    <row r="363" spans="1:6" x14ac:dyDescent="0.3">
      <c r="A363">
        <v>10141</v>
      </c>
      <c r="B363" t="s">
        <v>1106</v>
      </c>
      <c r="C363">
        <v>21</v>
      </c>
      <c r="D363">
        <v>32.18</v>
      </c>
      <c r="E363">
        <v>6</v>
      </c>
      <c r="F363">
        <f t="shared" si="5"/>
        <v>675.78</v>
      </c>
    </row>
    <row r="364" spans="1:6" x14ac:dyDescent="0.3">
      <c r="A364">
        <v>10141</v>
      </c>
      <c r="B364" t="s">
        <v>1107</v>
      </c>
      <c r="C364">
        <v>40</v>
      </c>
      <c r="D364">
        <v>104.09</v>
      </c>
      <c r="E364">
        <v>1</v>
      </c>
      <c r="F364">
        <f t="shared" si="5"/>
        <v>4163.6000000000004</v>
      </c>
    </row>
    <row r="365" spans="1:6" x14ac:dyDescent="0.3">
      <c r="A365">
        <v>10141</v>
      </c>
      <c r="B365" t="s">
        <v>1108</v>
      </c>
      <c r="C365">
        <v>24</v>
      </c>
      <c r="D365">
        <v>53.03</v>
      </c>
      <c r="E365">
        <v>7</v>
      </c>
      <c r="F365">
        <f t="shared" si="5"/>
        <v>1272.72</v>
      </c>
    </row>
    <row r="366" spans="1:6" x14ac:dyDescent="0.3">
      <c r="A366">
        <v>10141</v>
      </c>
      <c r="B366" t="s">
        <v>1110</v>
      </c>
      <c r="C366">
        <v>44</v>
      </c>
      <c r="D366">
        <v>94.92</v>
      </c>
      <c r="E366">
        <v>3</v>
      </c>
      <c r="F366">
        <f t="shared" si="5"/>
        <v>4176.4800000000005</v>
      </c>
    </row>
    <row r="367" spans="1:6" x14ac:dyDescent="0.3">
      <c r="A367">
        <v>10142</v>
      </c>
      <c r="B367" t="s">
        <v>1113</v>
      </c>
      <c r="C367">
        <v>33</v>
      </c>
      <c r="D367">
        <v>166.24</v>
      </c>
      <c r="E367">
        <v>12</v>
      </c>
      <c r="F367">
        <f t="shared" si="5"/>
        <v>5485.92</v>
      </c>
    </row>
    <row r="368" spans="1:6" x14ac:dyDescent="0.3">
      <c r="A368">
        <v>10142</v>
      </c>
      <c r="B368" t="s">
        <v>1099</v>
      </c>
      <c r="C368">
        <v>33</v>
      </c>
      <c r="D368">
        <v>140.5</v>
      </c>
      <c r="E368">
        <v>13</v>
      </c>
      <c r="F368">
        <f t="shared" si="5"/>
        <v>4636.5</v>
      </c>
    </row>
    <row r="369" spans="1:6" x14ac:dyDescent="0.3">
      <c r="A369">
        <v>10142</v>
      </c>
      <c r="B369" t="s">
        <v>1114</v>
      </c>
      <c r="C369">
        <v>46</v>
      </c>
      <c r="D369">
        <v>167.83</v>
      </c>
      <c r="E369">
        <v>11</v>
      </c>
      <c r="F369">
        <f t="shared" si="5"/>
        <v>7720.18</v>
      </c>
    </row>
    <row r="370" spans="1:6" x14ac:dyDescent="0.3">
      <c r="A370">
        <v>10142</v>
      </c>
      <c r="B370" t="s">
        <v>1115</v>
      </c>
      <c r="C370">
        <v>47</v>
      </c>
      <c r="D370">
        <v>129.76</v>
      </c>
      <c r="E370">
        <v>8</v>
      </c>
      <c r="F370">
        <f t="shared" si="5"/>
        <v>6098.7199999999993</v>
      </c>
    </row>
    <row r="371" spans="1:6" x14ac:dyDescent="0.3">
      <c r="A371">
        <v>10142</v>
      </c>
      <c r="B371" t="s">
        <v>1116</v>
      </c>
      <c r="C371">
        <v>22</v>
      </c>
      <c r="D371">
        <v>95.8</v>
      </c>
      <c r="E371">
        <v>10</v>
      </c>
      <c r="F371">
        <f t="shared" si="5"/>
        <v>2107.6</v>
      </c>
    </row>
    <row r="372" spans="1:6" x14ac:dyDescent="0.3">
      <c r="A372">
        <v>10142</v>
      </c>
      <c r="B372" t="s">
        <v>1104</v>
      </c>
      <c r="C372">
        <v>24</v>
      </c>
      <c r="D372">
        <v>122.08</v>
      </c>
      <c r="E372">
        <v>15</v>
      </c>
      <c r="F372">
        <f t="shared" si="5"/>
        <v>2929.92</v>
      </c>
    </row>
    <row r="373" spans="1:6" x14ac:dyDescent="0.3">
      <c r="A373">
        <v>10142</v>
      </c>
      <c r="B373" t="s">
        <v>1117</v>
      </c>
      <c r="C373">
        <v>24</v>
      </c>
      <c r="D373">
        <v>79.87</v>
      </c>
      <c r="E373">
        <v>7</v>
      </c>
      <c r="F373">
        <f t="shared" si="5"/>
        <v>1916.88</v>
      </c>
    </row>
    <row r="374" spans="1:6" x14ac:dyDescent="0.3">
      <c r="A374">
        <v>10142</v>
      </c>
      <c r="B374" t="s">
        <v>1118</v>
      </c>
      <c r="C374">
        <v>33</v>
      </c>
      <c r="D374">
        <v>114.29</v>
      </c>
      <c r="E374">
        <v>6</v>
      </c>
      <c r="F374">
        <f t="shared" si="5"/>
        <v>3771.57</v>
      </c>
    </row>
    <row r="375" spans="1:6" x14ac:dyDescent="0.3">
      <c r="A375">
        <v>10142</v>
      </c>
      <c r="B375" t="s">
        <v>1119</v>
      </c>
      <c r="C375">
        <v>49</v>
      </c>
      <c r="D375">
        <v>74.349999999999994</v>
      </c>
      <c r="E375">
        <v>1</v>
      </c>
      <c r="F375">
        <f t="shared" si="5"/>
        <v>3643.1499999999996</v>
      </c>
    </row>
    <row r="376" spans="1:6" x14ac:dyDescent="0.3">
      <c r="A376">
        <v>10142</v>
      </c>
      <c r="B376" t="s">
        <v>1109</v>
      </c>
      <c r="C376">
        <v>42</v>
      </c>
      <c r="D376">
        <v>60.9</v>
      </c>
      <c r="E376">
        <v>16</v>
      </c>
      <c r="F376">
        <f t="shared" si="5"/>
        <v>2557.7999999999997</v>
      </c>
    </row>
    <row r="377" spans="1:6" x14ac:dyDescent="0.3">
      <c r="A377">
        <v>10142</v>
      </c>
      <c r="B377" t="s">
        <v>1111</v>
      </c>
      <c r="C377">
        <v>42</v>
      </c>
      <c r="D377">
        <v>56.24</v>
      </c>
      <c r="E377">
        <v>14</v>
      </c>
      <c r="F377">
        <f t="shared" si="5"/>
        <v>2362.08</v>
      </c>
    </row>
    <row r="378" spans="1:6" x14ac:dyDescent="0.3">
      <c r="A378">
        <v>10142</v>
      </c>
      <c r="B378" t="s">
        <v>1121</v>
      </c>
      <c r="C378">
        <v>41</v>
      </c>
      <c r="D378">
        <v>55.34</v>
      </c>
      <c r="E378">
        <v>2</v>
      </c>
      <c r="F378">
        <f t="shared" si="5"/>
        <v>2268.94</v>
      </c>
    </row>
    <row r="379" spans="1:6" x14ac:dyDescent="0.3">
      <c r="A379">
        <v>10142</v>
      </c>
      <c r="B379" t="s">
        <v>1122</v>
      </c>
      <c r="C379">
        <v>43</v>
      </c>
      <c r="D379">
        <v>77.08</v>
      </c>
      <c r="E379">
        <v>9</v>
      </c>
      <c r="F379">
        <f t="shared" si="5"/>
        <v>3314.44</v>
      </c>
    </row>
    <row r="380" spans="1:6" x14ac:dyDescent="0.3">
      <c r="A380">
        <v>10142</v>
      </c>
      <c r="B380" t="s">
        <v>1124</v>
      </c>
      <c r="C380">
        <v>21</v>
      </c>
      <c r="D380">
        <v>92.16</v>
      </c>
      <c r="E380">
        <v>3</v>
      </c>
      <c r="F380">
        <f t="shared" si="5"/>
        <v>1935.36</v>
      </c>
    </row>
    <row r="381" spans="1:6" x14ac:dyDescent="0.3">
      <c r="A381">
        <v>10142</v>
      </c>
      <c r="B381" t="s">
        <v>1125</v>
      </c>
      <c r="C381">
        <v>38</v>
      </c>
      <c r="D381">
        <v>91.37</v>
      </c>
      <c r="E381">
        <v>4</v>
      </c>
      <c r="F381">
        <f t="shared" si="5"/>
        <v>3472.0600000000004</v>
      </c>
    </row>
    <row r="382" spans="1:6" x14ac:dyDescent="0.3">
      <c r="A382">
        <v>10142</v>
      </c>
      <c r="B382" t="s">
        <v>1126</v>
      </c>
      <c r="C382">
        <v>39</v>
      </c>
      <c r="D382">
        <v>46.96</v>
      </c>
      <c r="E382">
        <v>5</v>
      </c>
      <c r="F382">
        <f t="shared" si="5"/>
        <v>1831.44</v>
      </c>
    </row>
    <row r="383" spans="1:6" x14ac:dyDescent="0.3">
      <c r="A383">
        <v>10143</v>
      </c>
      <c r="B383" t="s">
        <v>1112</v>
      </c>
      <c r="C383">
        <v>49</v>
      </c>
      <c r="D383">
        <v>133.28</v>
      </c>
      <c r="E383">
        <v>15</v>
      </c>
      <c r="F383">
        <f t="shared" si="5"/>
        <v>6530.72</v>
      </c>
    </row>
    <row r="384" spans="1:6" x14ac:dyDescent="0.3">
      <c r="A384">
        <v>10143</v>
      </c>
      <c r="B384" t="s">
        <v>1127</v>
      </c>
      <c r="C384">
        <v>32</v>
      </c>
      <c r="D384">
        <v>126.15</v>
      </c>
      <c r="E384">
        <v>7</v>
      </c>
      <c r="F384">
        <f t="shared" si="5"/>
        <v>4036.8</v>
      </c>
    </row>
    <row r="385" spans="1:6" x14ac:dyDescent="0.3">
      <c r="A385">
        <v>10143</v>
      </c>
      <c r="B385" t="s">
        <v>1129</v>
      </c>
      <c r="C385">
        <v>46</v>
      </c>
      <c r="D385">
        <v>70.540000000000006</v>
      </c>
      <c r="E385">
        <v>13</v>
      </c>
      <c r="F385">
        <f t="shared" si="5"/>
        <v>3244.84</v>
      </c>
    </row>
    <row r="386" spans="1:6" x14ac:dyDescent="0.3">
      <c r="A386">
        <v>10143</v>
      </c>
      <c r="B386" t="s">
        <v>1130</v>
      </c>
      <c r="C386">
        <v>34</v>
      </c>
      <c r="D386">
        <v>99.52</v>
      </c>
      <c r="E386">
        <v>12</v>
      </c>
      <c r="F386">
        <f t="shared" si="5"/>
        <v>3383.68</v>
      </c>
    </row>
    <row r="387" spans="1:6" x14ac:dyDescent="0.3">
      <c r="A387">
        <v>10143</v>
      </c>
      <c r="B387" t="s">
        <v>1132</v>
      </c>
      <c r="C387">
        <v>27</v>
      </c>
      <c r="D387">
        <v>63.71</v>
      </c>
      <c r="E387">
        <v>8</v>
      </c>
      <c r="F387">
        <f t="shared" ref="F387:F450" si="6">D387*C387</f>
        <v>1720.17</v>
      </c>
    </row>
    <row r="388" spans="1:6" x14ac:dyDescent="0.3">
      <c r="A388">
        <v>10143</v>
      </c>
      <c r="B388" t="s">
        <v>1133</v>
      </c>
      <c r="C388">
        <v>33</v>
      </c>
      <c r="D388">
        <v>59.83</v>
      </c>
      <c r="E388">
        <v>9</v>
      </c>
      <c r="F388">
        <f t="shared" si="6"/>
        <v>1974.3899999999999</v>
      </c>
    </row>
    <row r="389" spans="1:6" x14ac:dyDescent="0.3">
      <c r="A389">
        <v>10143</v>
      </c>
      <c r="B389" t="s">
        <v>1120</v>
      </c>
      <c r="C389">
        <v>23</v>
      </c>
      <c r="D389">
        <v>74.64</v>
      </c>
      <c r="E389">
        <v>14</v>
      </c>
      <c r="F389">
        <f t="shared" si="6"/>
        <v>1716.72</v>
      </c>
    </row>
    <row r="390" spans="1:6" x14ac:dyDescent="0.3">
      <c r="A390">
        <v>10143</v>
      </c>
      <c r="B390" t="s">
        <v>1134</v>
      </c>
      <c r="C390">
        <v>28</v>
      </c>
      <c r="D390">
        <v>55.96</v>
      </c>
      <c r="E390">
        <v>6</v>
      </c>
      <c r="F390">
        <f t="shared" si="6"/>
        <v>1566.88</v>
      </c>
    </row>
    <row r="391" spans="1:6" x14ac:dyDescent="0.3">
      <c r="A391">
        <v>10143</v>
      </c>
      <c r="B391" t="s">
        <v>1137</v>
      </c>
      <c r="C391">
        <v>34</v>
      </c>
      <c r="D391">
        <v>34.909999999999997</v>
      </c>
      <c r="E391">
        <v>1</v>
      </c>
      <c r="F391">
        <f t="shared" si="6"/>
        <v>1186.9399999999998</v>
      </c>
    </row>
    <row r="392" spans="1:6" x14ac:dyDescent="0.3">
      <c r="A392">
        <v>10143</v>
      </c>
      <c r="B392" t="s">
        <v>1138</v>
      </c>
      <c r="C392">
        <v>36</v>
      </c>
      <c r="D392">
        <v>86.77</v>
      </c>
      <c r="E392">
        <v>2</v>
      </c>
      <c r="F392">
        <f t="shared" si="6"/>
        <v>3123.72</v>
      </c>
    </row>
    <row r="393" spans="1:6" x14ac:dyDescent="0.3">
      <c r="A393">
        <v>10143</v>
      </c>
      <c r="B393" t="s">
        <v>1139</v>
      </c>
      <c r="C393">
        <v>26</v>
      </c>
      <c r="D393">
        <v>87.8</v>
      </c>
      <c r="E393">
        <v>11</v>
      </c>
      <c r="F393">
        <f t="shared" si="6"/>
        <v>2282.7999999999997</v>
      </c>
    </row>
    <row r="394" spans="1:6" x14ac:dyDescent="0.3">
      <c r="A394">
        <v>10143</v>
      </c>
      <c r="B394" t="s">
        <v>1140</v>
      </c>
      <c r="C394">
        <v>26</v>
      </c>
      <c r="D394">
        <v>79.78</v>
      </c>
      <c r="E394">
        <v>4</v>
      </c>
      <c r="F394">
        <f t="shared" si="6"/>
        <v>2074.2800000000002</v>
      </c>
    </row>
    <row r="395" spans="1:6" x14ac:dyDescent="0.3">
      <c r="A395">
        <v>10143</v>
      </c>
      <c r="B395" t="s">
        <v>1123</v>
      </c>
      <c r="C395">
        <v>31</v>
      </c>
      <c r="D395">
        <v>69.39</v>
      </c>
      <c r="E395">
        <v>16</v>
      </c>
      <c r="F395">
        <f t="shared" si="6"/>
        <v>2151.09</v>
      </c>
    </row>
    <row r="396" spans="1:6" x14ac:dyDescent="0.3">
      <c r="A396">
        <v>10143</v>
      </c>
      <c r="B396" t="s">
        <v>1142</v>
      </c>
      <c r="C396">
        <v>28</v>
      </c>
      <c r="D396">
        <v>70.400000000000006</v>
      </c>
      <c r="E396">
        <v>3</v>
      </c>
      <c r="F396">
        <f t="shared" si="6"/>
        <v>1971.2000000000003</v>
      </c>
    </row>
    <row r="397" spans="1:6" x14ac:dyDescent="0.3">
      <c r="A397">
        <v>10143</v>
      </c>
      <c r="B397" t="s">
        <v>1143</v>
      </c>
      <c r="C397">
        <v>34</v>
      </c>
      <c r="D397">
        <v>65.150000000000006</v>
      </c>
      <c r="E397">
        <v>5</v>
      </c>
      <c r="F397">
        <f t="shared" si="6"/>
        <v>2215.1000000000004</v>
      </c>
    </row>
    <row r="398" spans="1:6" x14ac:dyDescent="0.3">
      <c r="A398">
        <v>10143</v>
      </c>
      <c r="B398" t="s">
        <v>1144</v>
      </c>
      <c r="C398">
        <v>37</v>
      </c>
      <c r="D398">
        <v>49.66</v>
      </c>
      <c r="E398">
        <v>10</v>
      </c>
      <c r="F398">
        <f t="shared" si="6"/>
        <v>1837.4199999999998</v>
      </c>
    </row>
    <row r="399" spans="1:6" x14ac:dyDescent="0.3">
      <c r="A399">
        <v>10144</v>
      </c>
      <c r="B399" t="s">
        <v>1136</v>
      </c>
      <c r="C399">
        <v>20</v>
      </c>
      <c r="D399">
        <v>56.41</v>
      </c>
      <c r="E399">
        <v>1</v>
      </c>
      <c r="F399">
        <f t="shared" si="6"/>
        <v>1128.1999999999998</v>
      </c>
    </row>
    <row r="400" spans="1:6" x14ac:dyDescent="0.3">
      <c r="A400">
        <v>10145</v>
      </c>
      <c r="B400" t="s">
        <v>1145</v>
      </c>
      <c r="C400">
        <v>45</v>
      </c>
      <c r="D400">
        <v>76.56</v>
      </c>
      <c r="E400">
        <v>6</v>
      </c>
      <c r="F400">
        <f t="shared" si="6"/>
        <v>3445.2000000000003</v>
      </c>
    </row>
    <row r="401" spans="1:6" x14ac:dyDescent="0.3">
      <c r="A401">
        <v>10145</v>
      </c>
      <c r="B401" t="s">
        <v>1146</v>
      </c>
      <c r="C401">
        <v>37</v>
      </c>
      <c r="D401">
        <v>104.67</v>
      </c>
      <c r="E401">
        <v>9</v>
      </c>
      <c r="F401">
        <f t="shared" si="6"/>
        <v>3872.79</v>
      </c>
    </row>
    <row r="402" spans="1:6" x14ac:dyDescent="0.3">
      <c r="A402">
        <v>10145</v>
      </c>
      <c r="B402" t="s">
        <v>1147</v>
      </c>
      <c r="C402">
        <v>33</v>
      </c>
      <c r="D402">
        <v>154.93</v>
      </c>
      <c r="E402">
        <v>8</v>
      </c>
      <c r="F402">
        <f t="shared" si="6"/>
        <v>5112.6900000000005</v>
      </c>
    </row>
    <row r="403" spans="1:6" x14ac:dyDescent="0.3">
      <c r="A403">
        <v>10145</v>
      </c>
      <c r="B403" t="s">
        <v>1148</v>
      </c>
      <c r="C403">
        <v>49</v>
      </c>
      <c r="D403">
        <v>146.1</v>
      </c>
      <c r="E403">
        <v>5</v>
      </c>
      <c r="F403">
        <f t="shared" si="6"/>
        <v>7158.9</v>
      </c>
    </row>
    <row r="404" spans="1:6" x14ac:dyDescent="0.3">
      <c r="A404">
        <v>10145</v>
      </c>
      <c r="B404" t="s">
        <v>1128</v>
      </c>
      <c r="C404">
        <v>30</v>
      </c>
      <c r="D404">
        <v>71.81</v>
      </c>
      <c r="E404">
        <v>14</v>
      </c>
      <c r="F404">
        <f t="shared" si="6"/>
        <v>2154.3000000000002</v>
      </c>
    </row>
    <row r="405" spans="1:6" x14ac:dyDescent="0.3">
      <c r="A405">
        <v>10145</v>
      </c>
      <c r="B405" t="s">
        <v>1149</v>
      </c>
      <c r="C405">
        <v>30</v>
      </c>
      <c r="D405">
        <v>52.7</v>
      </c>
      <c r="E405">
        <v>10</v>
      </c>
      <c r="F405">
        <f t="shared" si="6"/>
        <v>1581</v>
      </c>
    </row>
    <row r="406" spans="1:6" x14ac:dyDescent="0.3">
      <c r="A406">
        <v>10145</v>
      </c>
      <c r="B406" t="s">
        <v>1150</v>
      </c>
      <c r="C406">
        <v>43</v>
      </c>
      <c r="D406">
        <v>103.68</v>
      </c>
      <c r="E406">
        <v>7</v>
      </c>
      <c r="F406">
        <f t="shared" si="6"/>
        <v>4458.2400000000007</v>
      </c>
    </row>
    <row r="407" spans="1:6" x14ac:dyDescent="0.3">
      <c r="A407">
        <v>10145</v>
      </c>
      <c r="B407" t="s">
        <v>1131</v>
      </c>
      <c r="C407">
        <v>40</v>
      </c>
      <c r="D407">
        <v>87.54</v>
      </c>
      <c r="E407">
        <v>16</v>
      </c>
      <c r="F407">
        <f t="shared" si="6"/>
        <v>3501.6000000000004</v>
      </c>
    </row>
    <row r="408" spans="1:6" x14ac:dyDescent="0.3">
      <c r="A408">
        <v>10145</v>
      </c>
      <c r="B408" t="s">
        <v>1151</v>
      </c>
      <c r="C408">
        <v>47</v>
      </c>
      <c r="D408">
        <v>63.98</v>
      </c>
      <c r="E408">
        <v>11</v>
      </c>
      <c r="F408">
        <f t="shared" si="6"/>
        <v>3007.06</v>
      </c>
    </row>
    <row r="409" spans="1:6" x14ac:dyDescent="0.3">
      <c r="A409">
        <v>10145</v>
      </c>
      <c r="B409" t="s">
        <v>1162</v>
      </c>
      <c r="C409">
        <v>27</v>
      </c>
      <c r="D409">
        <v>56.1</v>
      </c>
      <c r="E409">
        <v>3</v>
      </c>
      <c r="F409">
        <f t="shared" si="6"/>
        <v>1514.7</v>
      </c>
    </row>
    <row r="410" spans="1:6" x14ac:dyDescent="0.3">
      <c r="A410">
        <v>10145</v>
      </c>
      <c r="B410" t="s">
        <v>1135</v>
      </c>
      <c r="C410">
        <v>33</v>
      </c>
      <c r="D410">
        <v>71.73</v>
      </c>
      <c r="E410">
        <v>15</v>
      </c>
      <c r="F410">
        <f t="shared" si="6"/>
        <v>2367.09</v>
      </c>
    </row>
    <row r="411" spans="1:6" x14ac:dyDescent="0.3">
      <c r="A411">
        <v>10145</v>
      </c>
      <c r="B411" t="s">
        <v>1152</v>
      </c>
      <c r="C411">
        <v>33</v>
      </c>
      <c r="D411">
        <v>99.89</v>
      </c>
      <c r="E411">
        <v>12</v>
      </c>
      <c r="F411">
        <f t="shared" si="6"/>
        <v>3296.37</v>
      </c>
    </row>
    <row r="412" spans="1:6" x14ac:dyDescent="0.3">
      <c r="A412">
        <v>10145</v>
      </c>
      <c r="B412" t="s">
        <v>1166</v>
      </c>
      <c r="C412">
        <v>31</v>
      </c>
      <c r="D412">
        <v>39.43</v>
      </c>
      <c r="E412">
        <v>1</v>
      </c>
      <c r="F412">
        <f t="shared" si="6"/>
        <v>1222.33</v>
      </c>
    </row>
    <row r="413" spans="1:6" x14ac:dyDescent="0.3">
      <c r="A413">
        <v>10145</v>
      </c>
      <c r="B413" t="s">
        <v>1167</v>
      </c>
      <c r="C413">
        <v>27</v>
      </c>
      <c r="D413">
        <v>95.93</v>
      </c>
      <c r="E413">
        <v>4</v>
      </c>
      <c r="F413">
        <f t="shared" si="6"/>
        <v>2590.11</v>
      </c>
    </row>
    <row r="414" spans="1:6" x14ac:dyDescent="0.3">
      <c r="A414">
        <v>10145</v>
      </c>
      <c r="B414" t="s">
        <v>1168</v>
      </c>
      <c r="C414">
        <v>38</v>
      </c>
      <c r="D414">
        <v>73.22</v>
      </c>
      <c r="E414">
        <v>2</v>
      </c>
      <c r="F414">
        <f t="shared" si="6"/>
        <v>2782.36</v>
      </c>
    </row>
    <row r="415" spans="1:6" x14ac:dyDescent="0.3">
      <c r="A415">
        <v>10145</v>
      </c>
      <c r="B415" t="s">
        <v>1141</v>
      </c>
      <c r="C415">
        <v>20</v>
      </c>
      <c r="D415">
        <v>113.9</v>
      </c>
      <c r="E415">
        <v>13</v>
      </c>
      <c r="F415">
        <f t="shared" si="6"/>
        <v>2278</v>
      </c>
    </row>
    <row r="416" spans="1:6" x14ac:dyDescent="0.3">
      <c r="A416">
        <v>10146</v>
      </c>
      <c r="B416" t="s">
        <v>1160</v>
      </c>
      <c r="C416">
        <v>47</v>
      </c>
      <c r="D416">
        <v>60.3</v>
      </c>
      <c r="E416">
        <v>2</v>
      </c>
      <c r="F416">
        <f t="shared" si="6"/>
        <v>2834.1</v>
      </c>
    </row>
    <row r="417" spans="1:6" x14ac:dyDescent="0.3">
      <c r="A417">
        <v>10146</v>
      </c>
      <c r="B417" t="s">
        <v>1161</v>
      </c>
      <c r="C417">
        <v>29</v>
      </c>
      <c r="D417">
        <v>130.94</v>
      </c>
      <c r="E417">
        <v>1</v>
      </c>
      <c r="F417">
        <f t="shared" si="6"/>
        <v>3797.2599999999998</v>
      </c>
    </row>
    <row r="418" spans="1:6" x14ac:dyDescent="0.3">
      <c r="A418">
        <v>10147</v>
      </c>
      <c r="B418" t="s">
        <v>1153</v>
      </c>
      <c r="C418">
        <v>48</v>
      </c>
      <c r="D418">
        <v>161.49</v>
      </c>
      <c r="E418">
        <v>7</v>
      </c>
      <c r="F418">
        <f t="shared" si="6"/>
        <v>7751.52</v>
      </c>
    </row>
    <row r="419" spans="1:6" x14ac:dyDescent="0.3">
      <c r="A419">
        <v>10147</v>
      </c>
      <c r="B419" t="s">
        <v>1154</v>
      </c>
      <c r="C419">
        <v>31</v>
      </c>
      <c r="D419">
        <v>110.39</v>
      </c>
      <c r="E419">
        <v>5</v>
      </c>
      <c r="F419">
        <f t="shared" si="6"/>
        <v>3422.09</v>
      </c>
    </row>
    <row r="420" spans="1:6" x14ac:dyDescent="0.3">
      <c r="A420">
        <v>10147</v>
      </c>
      <c r="B420" t="s">
        <v>1155</v>
      </c>
      <c r="C420">
        <v>21</v>
      </c>
      <c r="D420">
        <v>74.209999999999994</v>
      </c>
      <c r="E420">
        <v>8</v>
      </c>
      <c r="F420">
        <f t="shared" si="6"/>
        <v>1558.4099999999999</v>
      </c>
    </row>
    <row r="421" spans="1:6" x14ac:dyDescent="0.3">
      <c r="A421">
        <v>10147</v>
      </c>
      <c r="B421" t="s">
        <v>1156</v>
      </c>
      <c r="C421">
        <v>33</v>
      </c>
      <c r="D421">
        <v>97.89</v>
      </c>
      <c r="E421">
        <v>4</v>
      </c>
      <c r="F421">
        <f t="shared" si="6"/>
        <v>3230.37</v>
      </c>
    </row>
    <row r="422" spans="1:6" x14ac:dyDescent="0.3">
      <c r="A422">
        <v>10147</v>
      </c>
      <c r="B422" t="s">
        <v>1157</v>
      </c>
      <c r="C422">
        <v>26</v>
      </c>
      <c r="D422">
        <v>70.84</v>
      </c>
      <c r="E422">
        <v>3</v>
      </c>
      <c r="F422">
        <f t="shared" si="6"/>
        <v>1841.8400000000001</v>
      </c>
    </row>
    <row r="423" spans="1:6" x14ac:dyDescent="0.3">
      <c r="A423">
        <v>10147</v>
      </c>
      <c r="B423" t="s">
        <v>1158</v>
      </c>
      <c r="C423">
        <v>36</v>
      </c>
      <c r="D423">
        <v>74.78</v>
      </c>
      <c r="E423">
        <v>10</v>
      </c>
      <c r="F423">
        <f t="shared" si="6"/>
        <v>2692.08</v>
      </c>
    </row>
    <row r="424" spans="1:6" x14ac:dyDescent="0.3">
      <c r="A424">
        <v>10147</v>
      </c>
      <c r="B424" t="s">
        <v>1159</v>
      </c>
      <c r="C424">
        <v>37</v>
      </c>
      <c r="D424">
        <v>129.35</v>
      </c>
      <c r="E424">
        <v>9</v>
      </c>
      <c r="F424">
        <f t="shared" si="6"/>
        <v>4785.95</v>
      </c>
    </row>
    <row r="425" spans="1:6" x14ac:dyDescent="0.3">
      <c r="A425">
        <v>10147</v>
      </c>
      <c r="B425" t="s">
        <v>1173</v>
      </c>
      <c r="C425">
        <v>25</v>
      </c>
      <c r="D425">
        <v>33.229999999999997</v>
      </c>
      <c r="E425">
        <v>1</v>
      </c>
      <c r="F425">
        <f t="shared" si="6"/>
        <v>830.74999999999989</v>
      </c>
    </row>
    <row r="426" spans="1:6" x14ac:dyDescent="0.3">
      <c r="A426">
        <v>10147</v>
      </c>
      <c r="B426" t="s">
        <v>1163</v>
      </c>
      <c r="C426">
        <v>30</v>
      </c>
      <c r="D426">
        <v>48.98</v>
      </c>
      <c r="E426">
        <v>6</v>
      </c>
      <c r="F426">
        <f t="shared" si="6"/>
        <v>1469.3999999999999</v>
      </c>
    </row>
    <row r="427" spans="1:6" x14ac:dyDescent="0.3">
      <c r="A427">
        <v>10147</v>
      </c>
      <c r="B427" t="s">
        <v>1164</v>
      </c>
      <c r="C427">
        <v>23</v>
      </c>
      <c r="D427">
        <v>123.58</v>
      </c>
      <c r="E427">
        <v>2</v>
      </c>
      <c r="F427">
        <f t="shared" si="6"/>
        <v>2842.34</v>
      </c>
    </row>
    <row r="428" spans="1:6" x14ac:dyDescent="0.3">
      <c r="A428">
        <v>10147</v>
      </c>
      <c r="B428" t="s">
        <v>1165</v>
      </c>
      <c r="C428">
        <v>31</v>
      </c>
      <c r="D428">
        <v>72.760000000000005</v>
      </c>
      <c r="E428">
        <v>11</v>
      </c>
      <c r="F428">
        <f t="shared" si="6"/>
        <v>2255.56</v>
      </c>
    </row>
    <row r="429" spans="1:6" x14ac:dyDescent="0.3">
      <c r="A429">
        <v>10148</v>
      </c>
      <c r="B429" t="s">
        <v>1169</v>
      </c>
      <c r="C429">
        <v>23</v>
      </c>
      <c r="D429">
        <v>114.65</v>
      </c>
      <c r="E429">
        <v>13</v>
      </c>
      <c r="F429">
        <f t="shared" si="6"/>
        <v>2636.9500000000003</v>
      </c>
    </row>
    <row r="430" spans="1:6" x14ac:dyDescent="0.3">
      <c r="A430">
        <v>10148</v>
      </c>
      <c r="B430" t="s">
        <v>1174</v>
      </c>
      <c r="C430">
        <v>47</v>
      </c>
      <c r="D430">
        <v>108.26</v>
      </c>
      <c r="E430">
        <v>9</v>
      </c>
      <c r="F430">
        <f t="shared" si="6"/>
        <v>5088.22</v>
      </c>
    </row>
    <row r="431" spans="1:6" x14ac:dyDescent="0.3">
      <c r="A431">
        <v>10148</v>
      </c>
      <c r="B431" t="s">
        <v>1170</v>
      </c>
      <c r="C431">
        <v>25</v>
      </c>
      <c r="D431">
        <v>136.56</v>
      </c>
      <c r="E431">
        <v>12</v>
      </c>
      <c r="F431">
        <f t="shared" si="6"/>
        <v>3414</v>
      </c>
    </row>
    <row r="432" spans="1:6" x14ac:dyDescent="0.3">
      <c r="A432">
        <v>10148</v>
      </c>
      <c r="B432" t="s">
        <v>1171</v>
      </c>
      <c r="C432">
        <v>27</v>
      </c>
      <c r="D432">
        <v>113.52</v>
      </c>
      <c r="E432">
        <v>10</v>
      </c>
      <c r="F432">
        <f t="shared" si="6"/>
        <v>3065.04</v>
      </c>
    </row>
    <row r="433" spans="1:6" x14ac:dyDescent="0.3">
      <c r="A433">
        <v>10148</v>
      </c>
      <c r="B433" t="s">
        <v>1103</v>
      </c>
      <c r="C433">
        <v>32</v>
      </c>
      <c r="D433">
        <v>143.94</v>
      </c>
      <c r="E433">
        <v>14</v>
      </c>
      <c r="F433">
        <f t="shared" si="6"/>
        <v>4606.08</v>
      </c>
    </row>
    <row r="434" spans="1:6" x14ac:dyDescent="0.3">
      <c r="A434">
        <v>10148</v>
      </c>
      <c r="B434" t="s">
        <v>1172</v>
      </c>
      <c r="C434">
        <v>28</v>
      </c>
      <c r="D434">
        <v>135.63</v>
      </c>
      <c r="E434">
        <v>11</v>
      </c>
      <c r="F434">
        <f t="shared" si="6"/>
        <v>3797.64</v>
      </c>
    </row>
    <row r="435" spans="1:6" x14ac:dyDescent="0.3">
      <c r="A435">
        <v>10148</v>
      </c>
      <c r="B435" t="s">
        <v>1075</v>
      </c>
      <c r="C435">
        <v>34</v>
      </c>
      <c r="D435">
        <v>83.75</v>
      </c>
      <c r="E435">
        <v>1</v>
      </c>
      <c r="F435">
        <f t="shared" si="6"/>
        <v>2847.5</v>
      </c>
    </row>
    <row r="436" spans="1:6" x14ac:dyDescent="0.3">
      <c r="A436">
        <v>10148</v>
      </c>
      <c r="B436" t="s">
        <v>1175</v>
      </c>
      <c r="C436">
        <v>29</v>
      </c>
      <c r="D436">
        <v>66.28</v>
      </c>
      <c r="E436">
        <v>2</v>
      </c>
      <c r="F436">
        <f t="shared" si="6"/>
        <v>1922.1200000000001</v>
      </c>
    </row>
    <row r="437" spans="1:6" x14ac:dyDescent="0.3">
      <c r="A437">
        <v>10148</v>
      </c>
      <c r="B437" t="s">
        <v>1176</v>
      </c>
      <c r="C437">
        <v>25</v>
      </c>
      <c r="D437">
        <v>65.41</v>
      </c>
      <c r="E437">
        <v>6</v>
      </c>
      <c r="F437">
        <f t="shared" si="6"/>
        <v>1635.25</v>
      </c>
    </row>
    <row r="438" spans="1:6" x14ac:dyDescent="0.3">
      <c r="A438">
        <v>10148</v>
      </c>
      <c r="B438" t="s">
        <v>1177</v>
      </c>
      <c r="C438">
        <v>47</v>
      </c>
      <c r="D438">
        <v>46.29</v>
      </c>
      <c r="E438">
        <v>8</v>
      </c>
      <c r="F438">
        <f t="shared" si="6"/>
        <v>2175.63</v>
      </c>
    </row>
    <row r="439" spans="1:6" x14ac:dyDescent="0.3">
      <c r="A439">
        <v>10148</v>
      </c>
      <c r="B439" t="s">
        <v>1178</v>
      </c>
      <c r="C439">
        <v>21</v>
      </c>
      <c r="D439">
        <v>77.239999999999995</v>
      </c>
      <c r="E439">
        <v>4</v>
      </c>
      <c r="F439">
        <f t="shared" si="6"/>
        <v>1622.04</v>
      </c>
    </row>
    <row r="440" spans="1:6" x14ac:dyDescent="0.3">
      <c r="A440">
        <v>10148</v>
      </c>
      <c r="B440" t="s">
        <v>1179</v>
      </c>
      <c r="C440">
        <v>34</v>
      </c>
      <c r="D440">
        <v>115.09</v>
      </c>
      <c r="E440">
        <v>3</v>
      </c>
      <c r="F440">
        <f t="shared" si="6"/>
        <v>3913.06</v>
      </c>
    </row>
    <row r="441" spans="1:6" x14ac:dyDescent="0.3">
      <c r="A441">
        <v>10148</v>
      </c>
      <c r="B441" t="s">
        <v>1180</v>
      </c>
      <c r="C441">
        <v>31</v>
      </c>
      <c r="D441">
        <v>71.91</v>
      </c>
      <c r="E441">
        <v>5</v>
      </c>
      <c r="F441">
        <f t="shared" si="6"/>
        <v>2229.21</v>
      </c>
    </row>
    <row r="442" spans="1:6" x14ac:dyDescent="0.3">
      <c r="A442">
        <v>10148</v>
      </c>
      <c r="B442" t="s">
        <v>1181</v>
      </c>
      <c r="C442">
        <v>27</v>
      </c>
      <c r="D442">
        <v>96.37</v>
      </c>
      <c r="E442">
        <v>7</v>
      </c>
      <c r="F442">
        <f t="shared" si="6"/>
        <v>2601.9900000000002</v>
      </c>
    </row>
    <row r="443" spans="1:6" x14ac:dyDescent="0.3">
      <c r="A443">
        <v>10149</v>
      </c>
      <c r="B443" t="s">
        <v>1081</v>
      </c>
      <c r="C443">
        <v>50</v>
      </c>
      <c r="D443">
        <v>87.33</v>
      </c>
      <c r="E443">
        <v>4</v>
      </c>
      <c r="F443">
        <f t="shared" si="6"/>
        <v>4366.5</v>
      </c>
    </row>
    <row r="444" spans="1:6" x14ac:dyDescent="0.3">
      <c r="A444">
        <v>10149</v>
      </c>
      <c r="B444" t="s">
        <v>1082</v>
      </c>
      <c r="C444">
        <v>30</v>
      </c>
      <c r="D444">
        <v>48.52</v>
      </c>
      <c r="E444">
        <v>3</v>
      </c>
      <c r="F444">
        <f t="shared" si="6"/>
        <v>1455.6000000000001</v>
      </c>
    </row>
    <row r="445" spans="1:6" x14ac:dyDescent="0.3">
      <c r="A445">
        <v>10149</v>
      </c>
      <c r="B445" t="s">
        <v>1073</v>
      </c>
      <c r="C445">
        <v>34</v>
      </c>
      <c r="D445">
        <v>156.4</v>
      </c>
      <c r="E445">
        <v>11</v>
      </c>
      <c r="F445">
        <f t="shared" si="6"/>
        <v>5317.6</v>
      </c>
    </row>
    <row r="446" spans="1:6" x14ac:dyDescent="0.3">
      <c r="A446">
        <v>10149</v>
      </c>
      <c r="B446" t="s">
        <v>1074</v>
      </c>
      <c r="C446">
        <v>24</v>
      </c>
      <c r="D446">
        <v>50.85</v>
      </c>
      <c r="E446">
        <v>10</v>
      </c>
      <c r="F446">
        <f t="shared" si="6"/>
        <v>1220.4000000000001</v>
      </c>
    </row>
    <row r="447" spans="1:6" x14ac:dyDescent="0.3">
      <c r="A447">
        <v>10149</v>
      </c>
      <c r="B447" t="s">
        <v>1077</v>
      </c>
      <c r="C447">
        <v>33</v>
      </c>
      <c r="D447">
        <v>125.86</v>
      </c>
      <c r="E447">
        <v>8</v>
      </c>
      <c r="F447">
        <f t="shared" si="6"/>
        <v>4153.38</v>
      </c>
    </row>
    <row r="448" spans="1:6" x14ac:dyDescent="0.3">
      <c r="A448">
        <v>10149</v>
      </c>
      <c r="B448" t="s">
        <v>1078</v>
      </c>
      <c r="C448">
        <v>23</v>
      </c>
      <c r="D448">
        <v>167.06</v>
      </c>
      <c r="E448">
        <v>5</v>
      </c>
      <c r="F448">
        <f t="shared" si="6"/>
        <v>3842.38</v>
      </c>
    </row>
    <row r="449" spans="1:6" x14ac:dyDescent="0.3">
      <c r="A449">
        <v>10149</v>
      </c>
      <c r="B449" t="s">
        <v>1091</v>
      </c>
      <c r="C449">
        <v>42</v>
      </c>
      <c r="D449">
        <v>89.29</v>
      </c>
      <c r="E449">
        <v>2</v>
      </c>
      <c r="F449">
        <f t="shared" si="6"/>
        <v>3750.1800000000003</v>
      </c>
    </row>
    <row r="450" spans="1:6" x14ac:dyDescent="0.3">
      <c r="A450">
        <v>10149</v>
      </c>
      <c r="B450" t="s">
        <v>1079</v>
      </c>
      <c r="C450">
        <v>36</v>
      </c>
      <c r="D450">
        <v>31.2</v>
      </c>
      <c r="E450">
        <v>7</v>
      </c>
      <c r="F450">
        <f t="shared" si="6"/>
        <v>1123.2</v>
      </c>
    </row>
    <row r="451" spans="1:6" x14ac:dyDescent="0.3">
      <c r="A451">
        <v>10149</v>
      </c>
      <c r="B451" t="s">
        <v>1080</v>
      </c>
      <c r="C451">
        <v>49</v>
      </c>
      <c r="D451">
        <v>39.869999999999997</v>
      </c>
      <c r="E451">
        <v>6</v>
      </c>
      <c r="F451">
        <f t="shared" ref="F451:F514" si="7">D451*C451</f>
        <v>1953.6299999999999</v>
      </c>
    </row>
    <row r="452" spans="1:6" x14ac:dyDescent="0.3">
      <c r="A452">
        <v>10149</v>
      </c>
      <c r="B452" t="s">
        <v>1076</v>
      </c>
      <c r="C452">
        <v>26</v>
      </c>
      <c r="D452">
        <v>38.57</v>
      </c>
      <c r="E452">
        <v>9</v>
      </c>
      <c r="F452">
        <f t="shared" si="7"/>
        <v>1002.82</v>
      </c>
    </row>
    <row r="453" spans="1:6" x14ac:dyDescent="0.3">
      <c r="A453">
        <v>10149</v>
      </c>
      <c r="B453" t="s">
        <v>1095</v>
      </c>
      <c r="C453">
        <v>20</v>
      </c>
      <c r="D453">
        <v>90.57</v>
      </c>
      <c r="E453">
        <v>1</v>
      </c>
      <c r="F453">
        <f t="shared" si="7"/>
        <v>1811.3999999999999</v>
      </c>
    </row>
    <row r="454" spans="1:6" x14ac:dyDescent="0.3">
      <c r="A454">
        <v>10150</v>
      </c>
      <c r="B454" t="s">
        <v>1083</v>
      </c>
      <c r="C454">
        <v>45</v>
      </c>
      <c r="D454">
        <v>182.16</v>
      </c>
      <c r="E454">
        <v>8</v>
      </c>
      <c r="F454">
        <f t="shared" si="7"/>
        <v>8197.2000000000007</v>
      </c>
    </row>
    <row r="455" spans="1:6" x14ac:dyDescent="0.3">
      <c r="A455">
        <v>10150</v>
      </c>
      <c r="B455" t="s">
        <v>1084</v>
      </c>
      <c r="C455">
        <v>20</v>
      </c>
      <c r="D455">
        <v>121.15</v>
      </c>
      <c r="E455">
        <v>1</v>
      </c>
      <c r="F455">
        <f t="shared" si="7"/>
        <v>2423</v>
      </c>
    </row>
    <row r="456" spans="1:6" x14ac:dyDescent="0.3">
      <c r="A456">
        <v>10150</v>
      </c>
      <c r="B456" t="s">
        <v>1085</v>
      </c>
      <c r="C456">
        <v>30</v>
      </c>
      <c r="D456">
        <v>135.30000000000001</v>
      </c>
      <c r="E456">
        <v>5</v>
      </c>
      <c r="F456">
        <f t="shared" si="7"/>
        <v>4059.0000000000005</v>
      </c>
    </row>
    <row r="457" spans="1:6" x14ac:dyDescent="0.3">
      <c r="A457">
        <v>10150</v>
      </c>
      <c r="B457" t="s">
        <v>1086</v>
      </c>
      <c r="C457">
        <v>34</v>
      </c>
      <c r="D457">
        <v>95.67</v>
      </c>
      <c r="E457">
        <v>7</v>
      </c>
      <c r="F457">
        <f t="shared" si="7"/>
        <v>3252.78</v>
      </c>
    </row>
    <row r="458" spans="1:6" x14ac:dyDescent="0.3">
      <c r="A458">
        <v>10150</v>
      </c>
      <c r="B458" t="s">
        <v>1088</v>
      </c>
      <c r="C458">
        <v>47</v>
      </c>
      <c r="D458">
        <v>93.21</v>
      </c>
      <c r="E458">
        <v>9</v>
      </c>
      <c r="F458">
        <f t="shared" si="7"/>
        <v>4380.87</v>
      </c>
    </row>
    <row r="459" spans="1:6" x14ac:dyDescent="0.3">
      <c r="A459">
        <v>10150</v>
      </c>
      <c r="B459" t="s">
        <v>1089</v>
      </c>
      <c r="C459">
        <v>30</v>
      </c>
      <c r="D459">
        <v>56.21</v>
      </c>
      <c r="E459">
        <v>11</v>
      </c>
      <c r="F459">
        <f t="shared" si="7"/>
        <v>1686.3</v>
      </c>
    </row>
    <row r="460" spans="1:6" x14ac:dyDescent="0.3">
      <c r="A460">
        <v>10150</v>
      </c>
      <c r="B460" t="s">
        <v>1090</v>
      </c>
      <c r="C460">
        <v>26</v>
      </c>
      <c r="D460">
        <v>97.39</v>
      </c>
      <c r="E460">
        <v>10</v>
      </c>
      <c r="F460">
        <f t="shared" si="7"/>
        <v>2532.14</v>
      </c>
    </row>
    <row r="461" spans="1:6" x14ac:dyDescent="0.3">
      <c r="A461">
        <v>10150</v>
      </c>
      <c r="B461" t="s">
        <v>1092</v>
      </c>
      <c r="C461">
        <v>49</v>
      </c>
      <c r="D461">
        <v>111.39</v>
      </c>
      <c r="E461">
        <v>2</v>
      </c>
      <c r="F461">
        <f t="shared" si="7"/>
        <v>5458.11</v>
      </c>
    </row>
    <row r="462" spans="1:6" x14ac:dyDescent="0.3">
      <c r="A462">
        <v>10150</v>
      </c>
      <c r="B462" t="s">
        <v>1093</v>
      </c>
      <c r="C462">
        <v>30</v>
      </c>
      <c r="D462">
        <v>47.29</v>
      </c>
      <c r="E462">
        <v>6</v>
      </c>
      <c r="F462">
        <f t="shared" si="7"/>
        <v>1418.7</v>
      </c>
    </row>
    <row r="463" spans="1:6" x14ac:dyDescent="0.3">
      <c r="A463">
        <v>10150</v>
      </c>
      <c r="B463" t="s">
        <v>1097</v>
      </c>
      <c r="C463">
        <v>49</v>
      </c>
      <c r="D463">
        <v>62.05</v>
      </c>
      <c r="E463">
        <v>4</v>
      </c>
      <c r="F463">
        <f t="shared" si="7"/>
        <v>3040.45</v>
      </c>
    </row>
    <row r="464" spans="1:6" x14ac:dyDescent="0.3">
      <c r="A464">
        <v>10150</v>
      </c>
      <c r="B464" t="s">
        <v>1098</v>
      </c>
      <c r="C464">
        <v>20</v>
      </c>
      <c r="D464">
        <v>95.08</v>
      </c>
      <c r="E464">
        <v>3</v>
      </c>
      <c r="F464">
        <f t="shared" si="7"/>
        <v>1901.6</v>
      </c>
    </row>
    <row r="465" spans="1:6" x14ac:dyDescent="0.3">
      <c r="A465">
        <v>10151</v>
      </c>
      <c r="B465" t="s">
        <v>1100</v>
      </c>
      <c r="C465">
        <v>24</v>
      </c>
      <c r="D465">
        <v>114.95</v>
      </c>
      <c r="E465">
        <v>3</v>
      </c>
      <c r="F465">
        <f t="shared" si="7"/>
        <v>2758.8</v>
      </c>
    </row>
    <row r="466" spans="1:6" x14ac:dyDescent="0.3">
      <c r="A466">
        <v>10151</v>
      </c>
      <c r="B466" t="s">
        <v>1101</v>
      </c>
      <c r="C466">
        <v>43</v>
      </c>
      <c r="D466">
        <v>152.27000000000001</v>
      </c>
      <c r="E466">
        <v>2</v>
      </c>
      <c r="F466">
        <f t="shared" si="7"/>
        <v>6547.6100000000006</v>
      </c>
    </row>
    <row r="467" spans="1:6" x14ac:dyDescent="0.3">
      <c r="A467">
        <v>10151</v>
      </c>
      <c r="B467" t="s">
        <v>1102</v>
      </c>
      <c r="C467">
        <v>49</v>
      </c>
      <c r="D467">
        <v>106.78</v>
      </c>
      <c r="E467">
        <v>6</v>
      </c>
      <c r="F467">
        <f t="shared" si="7"/>
        <v>5232.22</v>
      </c>
    </row>
    <row r="468" spans="1:6" x14ac:dyDescent="0.3">
      <c r="A468">
        <v>10151</v>
      </c>
      <c r="B468" t="s">
        <v>1087</v>
      </c>
      <c r="C468">
        <v>39</v>
      </c>
      <c r="D468">
        <v>58.34</v>
      </c>
      <c r="E468">
        <v>9</v>
      </c>
      <c r="F468">
        <f t="shared" si="7"/>
        <v>2275.2600000000002</v>
      </c>
    </row>
    <row r="469" spans="1:6" x14ac:dyDescent="0.3">
      <c r="A469">
        <v>10151</v>
      </c>
      <c r="B469" t="s">
        <v>1103</v>
      </c>
      <c r="C469">
        <v>21</v>
      </c>
      <c r="D469">
        <v>167.65</v>
      </c>
      <c r="E469">
        <v>7</v>
      </c>
      <c r="F469">
        <f t="shared" si="7"/>
        <v>3520.65</v>
      </c>
    </row>
    <row r="470" spans="1:6" x14ac:dyDescent="0.3">
      <c r="A470">
        <v>10151</v>
      </c>
      <c r="B470" t="s">
        <v>1094</v>
      </c>
      <c r="C470">
        <v>42</v>
      </c>
      <c r="D470">
        <v>109.9</v>
      </c>
      <c r="E470">
        <v>8</v>
      </c>
      <c r="F470">
        <f t="shared" si="7"/>
        <v>4615.8</v>
      </c>
    </row>
    <row r="471" spans="1:6" x14ac:dyDescent="0.3">
      <c r="A471">
        <v>10151</v>
      </c>
      <c r="B471" t="s">
        <v>1106</v>
      </c>
      <c r="C471">
        <v>30</v>
      </c>
      <c r="D471">
        <v>29.35</v>
      </c>
      <c r="E471">
        <v>4</v>
      </c>
      <c r="F471">
        <f t="shared" si="7"/>
        <v>880.5</v>
      </c>
    </row>
    <row r="472" spans="1:6" x14ac:dyDescent="0.3">
      <c r="A472">
        <v>10151</v>
      </c>
      <c r="B472" t="s">
        <v>1096</v>
      </c>
      <c r="C472">
        <v>27</v>
      </c>
      <c r="D472">
        <v>84.75</v>
      </c>
      <c r="E472">
        <v>10</v>
      </c>
      <c r="F472">
        <f t="shared" si="7"/>
        <v>2288.25</v>
      </c>
    </row>
    <row r="473" spans="1:6" x14ac:dyDescent="0.3">
      <c r="A473">
        <v>10151</v>
      </c>
      <c r="B473" t="s">
        <v>1108</v>
      </c>
      <c r="C473">
        <v>41</v>
      </c>
      <c r="D473">
        <v>43.29</v>
      </c>
      <c r="E473">
        <v>5</v>
      </c>
      <c r="F473">
        <f t="shared" si="7"/>
        <v>1774.8899999999999</v>
      </c>
    </row>
    <row r="474" spans="1:6" x14ac:dyDescent="0.3">
      <c r="A474">
        <v>10151</v>
      </c>
      <c r="B474" t="s">
        <v>1110</v>
      </c>
      <c r="C474">
        <v>26</v>
      </c>
      <c r="D474">
        <v>108.81</v>
      </c>
      <c r="E474">
        <v>1</v>
      </c>
      <c r="F474">
        <f t="shared" si="7"/>
        <v>2829.06</v>
      </c>
    </row>
    <row r="475" spans="1:6" x14ac:dyDescent="0.3">
      <c r="A475">
        <v>10152</v>
      </c>
      <c r="B475" t="s">
        <v>1104</v>
      </c>
      <c r="C475">
        <v>35</v>
      </c>
      <c r="D475">
        <v>117.77</v>
      </c>
      <c r="E475">
        <v>1</v>
      </c>
      <c r="F475">
        <f t="shared" si="7"/>
        <v>4121.95</v>
      </c>
    </row>
    <row r="476" spans="1:6" x14ac:dyDescent="0.3">
      <c r="A476">
        <v>10152</v>
      </c>
      <c r="B476" t="s">
        <v>1105</v>
      </c>
      <c r="C476">
        <v>25</v>
      </c>
      <c r="D476">
        <v>49.13</v>
      </c>
      <c r="E476">
        <v>4</v>
      </c>
      <c r="F476">
        <f t="shared" si="7"/>
        <v>1228.25</v>
      </c>
    </row>
    <row r="477" spans="1:6" x14ac:dyDescent="0.3">
      <c r="A477">
        <v>10152</v>
      </c>
      <c r="B477" t="s">
        <v>1107</v>
      </c>
      <c r="C477">
        <v>23</v>
      </c>
      <c r="D477">
        <v>112.37</v>
      </c>
      <c r="E477">
        <v>3</v>
      </c>
      <c r="F477">
        <f t="shared" si="7"/>
        <v>2584.5100000000002</v>
      </c>
    </row>
    <row r="478" spans="1:6" x14ac:dyDescent="0.3">
      <c r="A478">
        <v>10152</v>
      </c>
      <c r="B478" t="s">
        <v>1109</v>
      </c>
      <c r="C478">
        <v>33</v>
      </c>
      <c r="D478">
        <v>57.17</v>
      </c>
      <c r="E478">
        <v>2</v>
      </c>
      <c r="F478">
        <f t="shared" si="7"/>
        <v>1886.6100000000001</v>
      </c>
    </row>
    <row r="479" spans="1:6" x14ac:dyDescent="0.3">
      <c r="A479">
        <v>10153</v>
      </c>
      <c r="B479" t="s">
        <v>1113</v>
      </c>
      <c r="C479">
        <v>20</v>
      </c>
      <c r="D479">
        <v>201.57</v>
      </c>
      <c r="E479">
        <v>11</v>
      </c>
      <c r="F479">
        <f t="shared" si="7"/>
        <v>4031.3999999999996</v>
      </c>
    </row>
    <row r="480" spans="1:6" x14ac:dyDescent="0.3">
      <c r="A480">
        <v>10153</v>
      </c>
      <c r="B480" t="s">
        <v>1099</v>
      </c>
      <c r="C480">
        <v>42</v>
      </c>
      <c r="D480">
        <v>128.41999999999999</v>
      </c>
      <c r="E480">
        <v>12</v>
      </c>
      <c r="F480">
        <f t="shared" si="7"/>
        <v>5393.6399999999994</v>
      </c>
    </row>
    <row r="481" spans="1:6" x14ac:dyDescent="0.3">
      <c r="A481">
        <v>10153</v>
      </c>
      <c r="B481" t="s">
        <v>1114</v>
      </c>
      <c r="C481">
        <v>49</v>
      </c>
      <c r="D481">
        <v>155.72</v>
      </c>
      <c r="E481">
        <v>10</v>
      </c>
      <c r="F481">
        <f t="shared" si="7"/>
        <v>7630.28</v>
      </c>
    </row>
    <row r="482" spans="1:6" x14ac:dyDescent="0.3">
      <c r="A482">
        <v>10153</v>
      </c>
      <c r="B482" t="s">
        <v>1115</v>
      </c>
      <c r="C482">
        <v>31</v>
      </c>
      <c r="D482">
        <v>125.66</v>
      </c>
      <c r="E482">
        <v>7</v>
      </c>
      <c r="F482">
        <f t="shared" si="7"/>
        <v>3895.46</v>
      </c>
    </row>
    <row r="483" spans="1:6" x14ac:dyDescent="0.3">
      <c r="A483">
        <v>10153</v>
      </c>
      <c r="B483" t="s">
        <v>1116</v>
      </c>
      <c r="C483">
        <v>29</v>
      </c>
      <c r="D483">
        <v>82.69</v>
      </c>
      <c r="E483">
        <v>9</v>
      </c>
      <c r="F483">
        <f t="shared" si="7"/>
        <v>2398.0099999999998</v>
      </c>
    </row>
    <row r="484" spans="1:6" x14ac:dyDescent="0.3">
      <c r="A484">
        <v>10153</v>
      </c>
      <c r="B484" t="s">
        <v>1117</v>
      </c>
      <c r="C484">
        <v>22</v>
      </c>
      <c r="D484">
        <v>82.5</v>
      </c>
      <c r="E484">
        <v>6</v>
      </c>
      <c r="F484">
        <f t="shared" si="7"/>
        <v>1815</v>
      </c>
    </row>
    <row r="485" spans="1:6" x14ac:dyDescent="0.3">
      <c r="A485">
        <v>10153</v>
      </c>
      <c r="B485" t="s">
        <v>1118</v>
      </c>
      <c r="C485">
        <v>40</v>
      </c>
      <c r="D485">
        <v>111.83</v>
      </c>
      <c r="E485">
        <v>5</v>
      </c>
      <c r="F485">
        <f t="shared" si="7"/>
        <v>4473.2</v>
      </c>
    </row>
    <row r="486" spans="1:6" x14ac:dyDescent="0.3">
      <c r="A486">
        <v>10153</v>
      </c>
      <c r="B486" t="s">
        <v>1111</v>
      </c>
      <c r="C486">
        <v>31</v>
      </c>
      <c r="D486">
        <v>53.31</v>
      </c>
      <c r="E486">
        <v>13</v>
      </c>
      <c r="F486">
        <f t="shared" si="7"/>
        <v>1652.6100000000001</v>
      </c>
    </row>
    <row r="487" spans="1:6" x14ac:dyDescent="0.3">
      <c r="A487">
        <v>10153</v>
      </c>
      <c r="B487" t="s">
        <v>1121</v>
      </c>
      <c r="C487">
        <v>43</v>
      </c>
      <c r="D487">
        <v>58</v>
      </c>
      <c r="E487">
        <v>1</v>
      </c>
      <c r="F487">
        <f t="shared" si="7"/>
        <v>2494</v>
      </c>
    </row>
    <row r="488" spans="1:6" x14ac:dyDescent="0.3">
      <c r="A488">
        <v>10153</v>
      </c>
      <c r="B488" t="s">
        <v>1122</v>
      </c>
      <c r="C488">
        <v>31</v>
      </c>
      <c r="D488">
        <v>80.55</v>
      </c>
      <c r="E488">
        <v>8</v>
      </c>
      <c r="F488">
        <f t="shared" si="7"/>
        <v>2497.0499999999997</v>
      </c>
    </row>
    <row r="489" spans="1:6" x14ac:dyDescent="0.3">
      <c r="A489">
        <v>10153</v>
      </c>
      <c r="B489" t="s">
        <v>1124</v>
      </c>
      <c r="C489">
        <v>50</v>
      </c>
      <c r="D489">
        <v>87.15</v>
      </c>
      <c r="E489">
        <v>2</v>
      </c>
      <c r="F489">
        <f t="shared" si="7"/>
        <v>4357.5</v>
      </c>
    </row>
    <row r="490" spans="1:6" x14ac:dyDescent="0.3">
      <c r="A490">
        <v>10153</v>
      </c>
      <c r="B490" t="s">
        <v>1125</v>
      </c>
      <c r="C490">
        <v>20</v>
      </c>
      <c r="D490">
        <v>85.41</v>
      </c>
      <c r="E490">
        <v>3</v>
      </c>
      <c r="F490">
        <f t="shared" si="7"/>
        <v>1708.1999999999998</v>
      </c>
    </row>
    <row r="491" spans="1:6" x14ac:dyDescent="0.3">
      <c r="A491">
        <v>10153</v>
      </c>
      <c r="B491" t="s">
        <v>1126</v>
      </c>
      <c r="C491">
        <v>50</v>
      </c>
      <c r="D491">
        <v>51.87</v>
      </c>
      <c r="E491">
        <v>4</v>
      </c>
      <c r="F491">
        <f t="shared" si="7"/>
        <v>2593.5</v>
      </c>
    </row>
    <row r="492" spans="1:6" x14ac:dyDescent="0.3">
      <c r="A492">
        <v>10154</v>
      </c>
      <c r="B492" t="s">
        <v>1119</v>
      </c>
      <c r="C492">
        <v>31</v>
      </c>
      <c r="D492">
        <v>75.23</v>
      </c>
      <c r="E492">
        <v>2</v>
      </c>
      <c r="F492">
        <f t="shared" si="7"/>
        <v>2332.13</v>
      </c>
    </row>
    <row r="493" spans="1:6" x14ac:dyDescent="0.3">
      <c r="A493">
        <v>10154</v>
      </c>
      <c r="B493" t="s">
        <v>1123</v>
      </c>
      <c r="C493">
        <v>36</v>
      </c>
      <c r="D493">
        <v>59.27</v>
      </c>
      <c r="E493">
        <v>1</v>
      </c>
      <c r="F493">
        <f t="shared" si="7"/>
        <v>2133.7200000000003</v>
      </c>
    </row>
    <row r="494" spans="1:6" x14ac:dyDescent="0.3">
      <c r="A494">
        <v>10155</v>
      </c>
      <c r="B494" t="s">
        <v>1112</v>
      </c>
      <c r="C494">
        <v>32</v>
      </c>
      <c r="D494">
        <v>129.19999999999999</v>
      </c>
      <c r="E494">
        <v>13</v>
      </c>
      <c r="F494">
        <f t="shared" si="7"/>
        <v>4134.3999999999996</v>
      </c>
    </row>
    <row r="495" spans="1:6" x14ac:dyDescent="0.3">
      <c r="A495">
        <v>10155</v>
      </c>
      <c r="B495" t="s">
        <v>1127</v>
      </c>
      <c r="C495">
        <v>38</v>
      </c>
      <c r="D495">
        <v>138.77000000000001</v>
      </c>
      <c r="E495">
        <v>5</v>
      </c>
      <c r="F495">
        <f t="shared" si="7"/>
        <v>5273.26</v>
      </c>
    </row>
    <row r="496" spans="1:6" x14ac:dyDescent="0.3">
      <c r="A496">
        <v>10155</v>
      </c>
      <c r="B496" t="s">
        <v>1129</v>
      </c>
      <c r="C496">
        <v>44</v>
      </c>
      <c r="D496">
        <v>83.44</v>
      </c>
      <c r="E496">
        <v>11</v>
      </c>
      <c r="F496">
        <f t="shared" si="7"/>
        <v>3671.3599999999997</v>
      </c>
    </row>
    <row r="497" spans="1:6" x14ac:dyDescent="0.3">
      <c r="A497">
        <v>10155</v>
      </c>
      <c r="B497" t="s">
        <v>1130</v>
      </c>
      <c r="C497">
        <v>29</v>
      </c>
      <c r="D497">
        <v>105.87</v>
      </c>
      <c r="E497">
        <v>10</v>
      </c>
      <c r="F497">
        <f t="shared" si="7"/>
        <v>3070.23</v>
      </c>
    </row>
    <row r="498" spans="1:6" x14ac:dyDescent="0.3">
      <c r="A498">
        <v>10155</v>
      </c>
      <c r="B498" t="s">
        <v>1132</v>
      </c>
      <c r="C498">
        <v>23</v>
      </c>
      <c r="D498">
        <v>62.34</v>
      </c>
      <c r="E498">
        <v>6</v>
      </c>
      <c r="F498">
        <f t="shared" si="7"/>
        <v>1433.8200000000002</v>
      </c>
    </row>
    <row r="499" spans="1:6" x14ac:dyDescent="0.3">
      <c r="A499">
        <v>10155</v>
      </c>
      <c r="B499" t="s">
        <v>1133</v>
      </c>
      <c r="C499">
        <v>34</v>
      </c>
      <c r="D499">
        <v>56.55</v>
      </c>
      <c r="E499">
        <v>7</v>
      </c>
      <c r="F499">
        <f t="shared" si="7"/>
        <v>1922.6999999999998</v>
      </c>
    </row>
    <row r="500" spans="1:6" x14ac:dyDescent="0.3">
      <c r="A500">
        <v>10155</v>
      </c>
      <c r="B500" t="s">
        <v>1120</v>
      </c>
      <c r="C500">
        <v>37</v>
      </c>
      <c r="D500">
        <v>76.31</v>
      </c>
      <c r="E500">
        <v>12</v>
      </c>
      <c r="F500">
        <f t="shared" si="7"/>
        <v>2823.4700000000003</v>
      </c>
    </row>
    <row r="501" spans="1:6" x14ac:dyDescent="0.3">
      <c r="A501">
        <v>10155</v>
      </c>
      <c r="B501" t="s">
        <v>1134</v>
      </c>
      <c r="C501">
        <v>44</v>
      </c>
      <c r="D501">
        <v>58.69</v>
      </c>
      <c r="E501">
        <v>4</v>
      </c>
      <c r="F501">
        <f t="shared" si="7"/>
        <v>2582.3599999999997</v>
      </c>
    </row>
    <row r="502" spans="1:6" x14ac:dyDescent="0.3">
      <c r="A502">
        <v>10155</v>
      </c>
      <c r="B502" t="s">
        <v>1139</v>
      </c>
      <c r="C502">
        <v>32</v>
      </c>
      <c r="D502">
        <v>89.61</v>
      </c>
      <c r="E502">
        <v>9</v>
      </c>
      <c r="F502">
        <f t="shared" si="7"/>
        <v>2867.52</v>
      </c>
    </row>
    <row r="503" spans="1:6" x14ac:dyDescent="0.3">
      <c r="A503">
        <v>10155</v>
      </c>
      <c r="B503" t="s">
        <v>1140</v>
      </c>
      <c r="C503">
        <v>20</v>
      </c>
      <c r="D503">
        <v>87.75</v>
      </c>
      <c r="E503">
        <v>2</v>
      </c>
      <c r="F503">
        <f t="shared" si="7"/>
        <v>1755</v>
      </c>
    </row>
    <row r="504" spans="1:6" x14ac:dyDescent="0.3">
      <c r="A504">
        <v>10155</v>
      </c>
      <c r="B504" t="s">
        <v>1142</v>
      </c>
      <c r="C504">
        <v>43</v>
      </c>
      <c r="D504">
        <v>76.8</v>
      </c>
      <c r="E504">
        <v>1</v>
      </c>
      <c r="F504">
        <f t="shared" si="7"/>
        <v>3302.4</v>
      </c>
    </row>
    <row r="505" spans="1:6" x14ac:dyDescent="0.3">
      <c r="A505">
        <v>10155</v>
      </c>
      <c r="B505" t="s">
        <v>1143</v>
      </c>
      <c r="C505">
        <v>44</v>
      </c>
      <c r="D505">
        <v>70.33</v>
      </c>
      <c r="E505">
        <v>3</v>
      </c>
      <c r="F505">
        <f t="shared" si="7"/>
        <v>3094.52</v>
      </c>
    </row>
    <row r="506" spans="1:6" x14ac:dyDescent="0.3">
      <c r="A506">
        <v>10155</v>
      </c>
      <c r="B506" t="s">
        <v>1144</v>
      </c>
      <c r="C506">
        <v>34</v>
      </c>
      <c r="D506">
        <v>49.16</v>
      </c>
      <c r="E506">
        <v>8</v>
      </c>
      <c r="F506">
        <f t="shared" si="7"/>
        <v>1671.4399999999998</v>
      </c>
    </row>
    <row r="507" spans="1:6" x14ac:dyDescent="0.3">
      <c r="A507">
        <v>10156</v>
      </c>
      <c r="B507" t="s">
        <v>1137</v>
      </c>
      <c r="C507">
        <v>20</v>
      </c>
      <c r="D507">
        <v>43.64</v>
      </c>
      <c r="E507">
        <v>1</v>
      </c>
      <c r="F507">
        <f t="shared" si="7"/>
        <v>872.8</v>
      </c>
    </row>
    <row r="508" spans="1:6" x14ac:dyDescent="0.3">
      <c r="A508">
        <v>10156</v>
      </c>
      <c r="B508" t="s">
        <v>1138</v>
      </c>
      <c r="C508">
        <v>48</v>
      </c>
      <c r="D508">
        <v>77.64</v>
      </c>
      <c r="E508">
        <v>2</v>
      </c>
      <c r="F508">
        <f t="shared" si="7"/>
        <v>3726.7200000000003</v>
      </c>
    </row>
    <row r="509" spans="1:6" x14ac:dyDescent="0.3">
      <c r="A509">
        <v>10157</v>
      </c>
      <c r="B509" t="s">
        <v>1128</v>
      </c>
      <c r="C509">
        <v>33</v>
      </c>
      <c r="D509">
        <v>69.27</v>
      </c>
      <c r="E509">
        <v>3</v>
      </c>
      <c r="F509">
        <f t="shared" si="7"/>
        <v>2285.91</v>
      </c>
    </row>
    <row r="510" spans="1:6" x14ac:dyDescent="0.3">
      <c r="A510">
        <v>10157</v>
      </c>
      <c r="B510" t="s">
        <v>1131</v>
      </c>
      <c r="C510">
        <v>40</v>
      </c>
      <c r="D510">
        <v>89.72</v>
      </c>
      <c r="E510">
        <v>5</v>
      </c>
      <c r="F510">
        <f t="shared" si="7"/>
        <v>3588.8</v>
      </c>
    </row>
    <row r="511" spans="1:6" x14ac:dyDescent="0.3">
      <c r="A511">
        <v>10157</v>
      </c>
      <c r="B511" t="s">
        <v>1135</v>
      </c>
      <c r="C511">
        <v>33</v>
      </c>
      <c r="D511">
        <v>66.650000000000006</v>
      </c>
      <c r="E511">
        <v>4</v>
      </c>
      <c r="F511">
        <f t="shared" si="7"/>
        <v>2199.4500000000003</v>
      </c>
    </row>
    <row r="512" spans="1:6" x14ac:dyDescent="0.3">
      <c r="A512">
        <v>10157</v>
      </c>
      <c r="B512" t="s">
        <v>1152</v>
      </c>
      <c r="C512">
        <v>34</v>
      </c>
      <c r="D512">
        <v>83.91</v>
      </c>
      <c r="E512">
        <v>1</v>
      </c>
      <c r="F512">
        <f t="shared" si="7"/>
        <v>2852.94</v>
      </c>
    </row>
    <row r="513" spans="1:6" x14ac:dyDescent="0.3">
      <c r="A513">
        <v>10157</v>
      </c>
      <c r="B513" t="s">
        <v>1136</v>
      </c>
      <c r="C513">
        <v>28</v>
      </c>
      <c r="D513">
        <v>56.41</v>
      </c>
      <c r="E513">
        <v>6</v>
      </c>
      <c r="F513">
        <f t="shared" si="7"/>
        <v>1579.48</v>
      </c>
    </row>
    <row r="514" spans="1:6" x14ac:dyDescent="0.3">
      <c r="A514">
        <v>10157</v>
      </c>
      <c r="B514" t="s">
        <v>1141</v>
      </c>
      <c r="C514">
        <v>48</v>
      </c>
      <c r="D514">
        <v>109.16</v>
      </c>
      <c r="E514">
        <v>2</v>
      </c>
      <c r="F514">
        <f t="shared" si="7"/>
        <v>5239.68</v>
      </c>
    </row>
    <row r="515" spans="1:6" x14ac:dyDescent="0.3">
      <c r="A515">
        <v>10158</v>
      </c>
      <c r="B515" t="s">
        <v>1151</v>
      </c>
      <c r="C515">
        <v>22</v>
      </c>
      <c r="D515">
        <v>67.790000000000006</v>
      </c>
      <c r="E515">
        <v>1</v>
      </c>
      <c r="F515">
        <f t="shared" ref="F515:F578" si="8">D515*C515</f>
        <v>1491.38</v>
      </c>
    </row>
    <row r="516" spans="1:6" x14ac:dyDescent="0.3">
      <c r="A516">
        <v>10159</v>
      </c>
      <c r="B516" t="s">
        <v>1145</v>
      </c>
      <c r="C516">
        <v>49</v>
      </c>
      <c r="D516">
        <v>81.349999999999994</v>
      </c>
      <c r="E516">
        <v>14</v>
      </c>
      <c r="F516">
        <f t="shared" si="8"/>
        <v>3986.1499999999996</v>
      </c>
    </row>
    <row r="517" spans="1:6" x14ac:dyDescent="0.3">
      <c r="A517">
        <v>10159</v>
      </c>
      <c r="B517" t="s">
        <v>1146</v>
      </c>
      <c r="C517">
        <v>37</v>
      </c>
      <c r="D517">
        <v>101.1</v>
      </c>
      <c r="E517">
        <v>17</v>
      </c>
      <c r="F517">
        <f t="shared" si="8"/>
        <v>3740.7</v>
      </c>
    </row>
    <row r="518" spans="1:6" x14ac:dyDescent="0.3">
      <c r="A518">
        <v>10159</v>
      </c>
      <c r="B518" t="s">
        <v>1147</v>
      </c>
      <c r="C518">
        <v>22</v>
      </c>
      <c r="D518">
        <v>170.42</v>
      </c>
      <c r="E518">
        <v>16</v>
      </c>
      <c r="F518">
        <f t="shared" si="8"/>
        <v>3749.24</v>
      </c>
    </row>
    <row r="519" spans="1:6" x14ac:dyDescent="0.3">
      <c r="A519">
        <v>10159</v>
      </c>
      <c r="B519" t="s">
        <v>1153</v>
      </c>
      <c r="C519">
        <v>41</v>
      </c>
      <c r="D519">
        <v>188.73</v>
      </c>
      <c r="E519">
        <v>2</v>
      </c>
      <c r="F519">
        <f t="shared" si="8"/>
        <v>7737.9299999999994</v>
      </c>
    </row>
    <row r="520" spans="1:6" x14ac:dyDescent="0.3">
      <c r="A520">
        <v>10159</v>
      </c>
      <c r="B520" t="s">
        <v>1148</v>
      </c>
      <c r="C520">
        <v>38</v>
      </c>
      <c r="D520">
        <v>131.04</v>
      </c>
      <c r="E520">
        <v>13</v>
      </c>
      <c r="F520">
        <f t="shared" si="8"/>
        <v>4979.5199999999995</v>
      </c>
    </row>
    <row r="521" spans="1:6" x14ac:dyDescent="0.3">
      <c r="A521">
        <v>10159</v>
      </c>
      <c r="B521" t="s">
        <v>1155</v>
      </c>
      <c r="C521">
        <v>24</v>
      </c>
      <c r="D521">
        <v>67.03</v>
      </c>
      <c r="E521">
        <v>3</v>
      </c>
      <c r="F521">
        <f t="shared" si="8"/>
        <v>1608.72</v>
      </c>
    </row>
    <row r="522" spans="1:6" x14ac:dyDescent="0.3">
      <c r="A522">
        <v>10159</v>
      </c>
      <c r="B522" t="s">
        <v>1149</v>
      </c>
      <c r="C522">
        <v>42</v>
      </c>
      <c r="D522">
        <v>51.48</v>
      </c>
      <c r="E522">
        <v>18</v>
      </c>
      <c r="F522">
        <f t="shared" si="8"/>
        <v>2162.16</v>
      </c>
    </row>
    <row r="523" spans="1:6" x14ac:dyDescent="0.3">
      <c r="A523">
        <v>10159</v>
      </c>
      <c r="B523" t="s">
        <v>1158</v>
      </c>
      <c r="C523">
        <v>21</v>
      </c>
      <c r="D523">
        <v>66.739999999999995</v>
      </c>
      <c r="E523">
        <v>5</v>
      </c>
      <c r="F523">
        <f t="shared" si="8"/>
        <v>1401.54</v>
      </c>
    </row>
    <row r="524" spans="1:6" x14ac:dyDescent="0.3">
      <c r="A524">
        <v>10159</v>
      </c>
      <c r="B524" t="s">
        <v>1159</v>
      </c>
      <c r="C524">
        <v>25</v>
      </c>
      <c r="D524">
        <v>129.35</v>
      </c>
      <c r="E524">
        <v>4</v>
      </c>
      <c r="F524">
        <f t="shared" si="8"/>
        <v>3233.75</v>
      </c>
    </row>
    <row r="525" spans="1:6" x14ac:dyDescent="0.3">
      <c r="A525">
        <v>10159</v>
      </c>
      <c r="B525" t="s">
        <v>1160</v>
      </c>
      <c r="C525">
        <v>21</v>
      </c>
      <c r="D525">
        <v>54.71</v>
      </c>
      <c r="E525">
        <v>8</v>
      </c>
      <c r="F525">
        <f t="shared" si="8"/>
        <v>1148.9100000000001</v>
      </c>
    </row>
    <row r="526" spans="1:6" x14ac:dyDescent="0.3">
      <c r="A526">
        <v>10159</v>
      </c>
      <c r="B526" t="s">
        <v>1161</v>
      </c>
      <c r="C526">
        <v>32</v>
      </c>
      <c r="D526">
        <v>142.85</v>
      </c>
      <c r="E526">
        <v>7</v>
      </c>
      <c r="F526">
        <f t="shared" si="8"/>
        <v>4571.2</v>
      </c>
    </row>
    <row r="527" spans="1:6" x14ac:dyDescent="0.3">
      <c r="A527">
        <v>10159</v>
      </c>
      <c r="B527" t="s">
        <v>1150</v>
      </c>
      <c r="C527">
        <v>44</v>
      </c>
      <c r="D527">
        <v>100.3</v>
      </c>
      <c r="E527">
        <v>15</v>
      </c>
      <c r="F527">
        <f t="shared" si="8"/>
        <v>4413.2</v>
      </c>
    </row>
    <row r="528" spans="1:6" x14ac:dyDescent="0.3">
      <c r="A528">
        <v>10159</v>
      </c>
      <c r="B528" t="s">
        <v>1162</v>
      </c>
      <c r="C528">
        <v>27</v>
      </c>
      <c r="D528">
        <v>67.180000000000007</v>
      </c>
      <c r="E528">
        <v>11</v>
      </c>
      <c r="F528">
        <f t="shared" si="8"/>
        <v>1813.8600000000001</v>
      </c>
    </row>
    <row r="529" spans="1:6" x14ac:dyDescent="0.3">
      <c r="A529">
        <v>10159</v>
      </c>
      <c r="B529" t="s">
        <v>1163</v>
      </c>
      <c r="C529">
        <v>50</v>
      </c>
      <c r="D529">
        <v>49.6</v>
      </c>
      <c r="E529">
        <v>1</v>
      </c>
      <c r="F529">
        <f t="shared" si="8"/>
        <v>2480</v>
      </c>
    </row>
    <row r="530" spans="1:6" x14ac:dyDescent="0.3">
      <c r="A530">
        <v>10159</v>
      </c>
      <c r="B530" t="s">
        <v>1165</v>
      </c>
      <c r="C530">
        <v>23</v>
      </c>
      <c r="D530">
        <v>80.84</v>
      </c>
      <c r="E530">
        <v>6</v>
      </c>
      <c r="F530">
        <f t="shared" si="8"/>
        <v>1859.3200000000002</v>
      </c>
    </row>
    <row r="531" spans="1:6" x14ac:dyDescent="0.3">
      <c r="A531">
        <v>10159</v>
      </c>
      <c r="B531" t="s">
        <v>1166</v>
      </c>
      <c r="C531">
        <v>35</v>
      </c>
      <c r="D531">
        <v>39.43</v>
      </c>
      <c r="E531">
        <v>9</v>
      </c>
      <c r="F531">
        <f t="shared" si="8"/>
        <v>1380.05</v>
      </c>
    </row>
    <row r="532" spans="1:6" x14ac:dyDescent="0.3">
      <c r="A532">
        <v>10159</v>
      </c>
      <c r="B532" t="s">
        <v>1167</v>
      </c>
      <c r="C532">
        <v>23</v>
      </c>
      <c r="D532">
        <v>86.74</v>
      </c>
      <c r="E532">
        <v>12</v>
      </c>
      <c r="F532">
        <f t="shared" si="8"/>
        <v>1995.02</v>
      </c>
    </row>
    <row r="533" spans="1:6" x14ac:dyDescent="0.3">
      <c r="A533">
        <v>10159</v>
      </c>
      <c r="B533" t="s">
        <v>1168</v>
      </c>
      <c r="C533">
        <v>31</v>
      </c>
      <c r="D533">
        <v>78.11</v>
      </c>
      <c r="E533">
        <v>10</v>
      </c>
      <c r="F533">
        <f t="shared" si="8"/>
        <v>2421.41</v>
      </c>
    </row>
    <row r="534" spans="1:6" x14ac:dyDescent="0.3">
      <c r="A534">
        <v>10160</v>
      </c>
      <c r="B534" t="s">
        <v>1154</v>
      </c>
      <c r="C534">
        <v>46</v>
      </c>
      <c r="D534">
        <v>96.3</v>
      </c>
      <c r="E534">
        <v>6</v>
      </c>
      <c r="F534">
        <f t="shared" si="8"/>
        <v>4429.8</v>
      </c>
    </row>
    <row r="535" spans="1:6" x14ac:dyDescent="0.3">
      <c r="A535">
        <v>10160</v>
      </c>
      <c r="B535" t="s">
        <v>1156</v>
      </c>
      <c r="C535">
        <v>50</v>
      </c>
      <c r="D535">
        <v>93.28</v>
      </c>
      <c r="E535">
        <v>5</v>
      </c>
      <c r="F535">
        <f t="shared" si="8"/>
        <v>4664</v>
      </c>
    </row>
    <row r="536" spans="1:6" x14ac:dyDescent="0.3">
      <c r="A536">
        <v>10160</v>
      </c>
      <c r="B536" t="s">
        <v>1157</v>
      </c>
      <c r="C536">
        <v>38</v>
      </c>
      <c r="D536">
        <v>70.84</v>
      </c>
      <c r="E536">
        <v>4</v>
      </c>
      <c r="F536">
        <f t="shared" si="8"/>
        <v>2691.92</v>
      </c>
    </row>
    <row r="537" spans="1:6" x14ac:dyDescent="0.3">
      <c r="A537">
        <v>10160</v>
      </c>
      <c r="B537" t="s">
        <v>1103</v>
      </c>
      <c r="C537">
        <v>20</v>
      </c>
      <c r="D537">
        <v>140.55000000000001</v>
      </c>
      <c r="E537">
        <v>1</v>
      </c>
      <c r="F537">
        <f t="shared" si="8"/>
        <v>2811</v>
      </c>
    </row>
    <row r="538" spans="1:6" x14ac:dyDescent="0.3">
      <c r="A538">
        <v>10160</v>
      </c>
      <c r="B538" t="s">
        <v>1173</v>
      </c>
      <c r="C538">
        <v>42</v>
      </c>
      <c r="D538">
        <v>30.59</v>
      </c>
      <c r="E538">
        <v>2</v>
      </c>
      <c r="F538">
        <f t="shared" si="8"/>
        <v>1284.78</v>
      </c>
    </row>
    <row r="539" spans="1:6" x14ac:dyDescent="0.3">
      <c r="A539">
        <v>10160</v>
      </c>
      <c r="B539" t="s">
        <v>1164</v>
      </c>
      <c r="C539">
        <v>35</v>
      </c>
      <c r="D539">
        <v>130.6</v>
      </c>
      <c r="E539">
        <v>3</v>
      </c>
      <c r="F539">
        <f t="shared" si="8"/>
        <v>4571</v>
      </c>
    </row>
    <row r="540" spans="1:6" x14ac:dyDescent="0.3">
      <c r="A540">
        <v>10161</v>
      </c>
      <c r="B540" t="s">
        <v>1169</v>
      </c>
      <c r="C540">
        <v>28</v>
      </c>
      <c r="D540">
        <v>121.72</v>
      </c>
      <c r="E540">
        <v>12</v>
      </c>
      <c r="F540">
        <f t="shared" si="8"/>
        <v>3408.16</v>
      </c>
    </row>
    <row r="541" spans="1:6" x14ac:dyDescent="0.3">
      <c r="A541">
        <v>10161</v>
      </c>
      <c r="B541" t="s">
        <v>1174</v>
      </c>
      <c r="C541">
        <v>43</v>
      </c>
      <c r="D541">
        <v>102.04</v>
      </c>
      <c r="E541">
        <v>8</v>
      </c>
      <c r="F541">
        <f t="shared" si="8"/>
        <v>4387.72</v>
      </c>
    </row>
    <row r="542" spans="1:6" x14ac:dyDescent="0.3">
      <c r="A542">
        <v>10161</v>
      </c>
      <c r="B542" t="s">
        <v>1170</v>
      </c>
      <c r="C542">
        <v>48</v>
      </c>
      <c r="D542">
        <v>139.41</v>
      </c>
      <c r="E542">
        <v>11</v>
      </c>
      <c r="F542">
        <f t="shared" si="8"/>
        <v>6691.68</v>
      </c>
    </row>
    <row r="543" spans="1:6" x14ac:dyDescent="0.3">
      <c r="A543">
        <v>10161</v>
      </c>
      <c r="B543" t="s">
        <v>1171</v>
      </c>
      <c r="C543">
        <v>23</v>
      </c>
      <c r="D543">
        <v>125.4</v>
      </c>
      <c r="E543">
        <v>9</v>
      </c>
      <c r="F543">
        <f t="shared" si="8"/>
        <v>2884.2000000000003</v>
      </c>
    </row>
    <row r="544" spans="1:6" x14ac:dyDescent="0.3">
      <c r="A544">
        <v>10161</v>
      </c>
      <c r="B544" t="s">
        <v>1172</v>
      </c>
      <c r="C544">
        <v>36</v>
      </c>
      <c r="D544">
        <v>132.80000000000001</v>
      </c>
      <c r="E544">
        <v>10</v>
      </c>
      <c r="F544">
        <f t="shared" si="8"/>
        <v>4780.8</v>
      </c>
    </row>
    <row r="545" spans="1:6" x14ac:dyDescent="0.3">
      <c r="A545">
        <v>10161</v>
      </c>
      <c r="B545" t="s">
        <v>1175</v>
      </c>
      <c r="C545">
        <v>25</v>
      </c>
      <c r="D545">
        <v>62.72</v>
      </c>
      <c r="E545">
        <v>1</v>
      </c>
      <c r="F545">
        <f t="shared" si="8"/>
        <v>1568</v>
      </c>
    </row>
    <row r="546" spans="1:6" x14ac:dyDescent="0.3">
      <c r="A546">
        <v>10161</v>
      </c>
      <c r="B546" t="s">
        <v>1176</v>
      </c>
      <c r="C546">
        <v>37</v>
      </c>
      <c r="D546">
        <v>73.489999999999995</v>
      </c>
      <c r="E546">
        <v>5</v>
      </c>
      <c r="F546">
        <f t="shared" si="8"/>
        <v>2719.1299999999997</v>
      </c>
    </row>
    <row r="547" spans="1:6" x14ac:dyDescent="0.3">
      <c r="A547">
        <v>10161</v>
      </c>
      <c r="B547" t="s">
        <v>1177</v>
      </c>
      <c r="C547">
        <v>23</v>
      </c>
      <c r="D547">
        <v>47.29</v>
      </c>
      <c r="E547">
        <v>7</v>
      </c>
      <c r="F547">
        <f t="shared" si="8"/>
        <v>1087.67</v>
      </c>
    </row>
    <row r="548" spans="1:6" x14ac:dyDescent="0.3">
      <c r="A548">
        <v>10161</v>
      </c>
      <c r="B548" t="s">
        <v>1178</v>
      </c>
      <c r="C548">
        <v>20</v>
      </c>
      <c r="D548">
        <v>82.69</v>
      </c>
      <c r="E548">
        <v>3</v>
      </c>
      <c r="F548">
        <f t="shared" si="8"/>
        <v>1653.8</v>
      </c>
    </row>
    <row r="549" spans="1:6" x14ac:dyDescent="0.3">
      <c r="A549">
        <v>10161</v>
      </c>
      <c r="B549" t="s">
        <v>1179</v>
      </c>
      <c r="C549">
        <v>25</v>
      </c>
      <c r="D549">
        <v>108.04</v>
      </c>
      <c r="E549">
        <v>2</v>
      </c>
      <c r="F549">
        <f t="shared" si="8"/>
        <v>2701</v>
      </c>
    </row>
    <row r="550" spans="1:6" x14ac:dyDescent="0.3">
      <c r="A550">
        <v>10161</v>
      </c>
      <c r="B550" t="s">
        <v>1180</v>
      </c>
      <c r="C550">
        <v>20</v>
      </c>
      <c r="D550">
        <v>72.77</v>
      </c>
      <c r="E550">
        <v>4</v>
      </c>
      <c r="F550">
        <f t="shared" si="8"/>
        <v>1455.3999999999999</v>
      </c>
    </row>
    <row r="551" spans="1:6" x14ac:dyDescent="0.3">
      <c r="A551">
        <v>10161</v>
      </c>
      <c r="B551" t="s">
        <v>1181</v>
      </c>
      <c r="C551">
        <v>30</v>
      </c>
      <c r="D551">
        <v>94.23</v>
      </c>
      <c r="E551">
        <v>6</v>
      </c>
      <c r="F551">
        <f t="shared" si="8"/>
        <v>2826.9</v>
      </c>
    </row>
    <row r="552" spans="1:6" x14ac:dyDescent="0.3">
      <c r="A552">
        <v>10162</v>
      </c>
      <c r="B552" t="s">
        <v>1081</v>
      </c>
      <c r="C552">
        <v>48</v>
      </c>
      <c r="D552">
        <v>87.33</v>
      </c>
      <c r="E552">
        <v>2</v>
      </c>
      <c r="F552">
        <f t="shared" si="8"/>
        <v>4191.84</v>
      </c>
    </row>
    <row r="553" spans="1:6" x14ac:dyDescent="0.3">
      <c r="A553">
        <v>10162</v>
      </c>
      <c r="B553" t="s">
        <v>1082</v>
      </c>
      <c r="C553">
        <v>45</v>
      </c>
      <c r="D553">
        <v>45.28</v>
      </c>
      <c r="E553">
        <v>1</v>
      </c>
      <c r="F553">
        <f t="shared" si="8"/>
        <v>2037.6000000000001</v>
      </c>
    </row>
    <row r="554" spans="1:6" x14ac:dyDescent="0.3">
      <c r="A554">
        <v>10162</v>
      </c>
      <c r="B554" t="s">
        <v>1073</v>
      </c>
      <c r="C554">
        <v>29</v>
      </c>
      <c r="D554">
        <v>141.1</v>
      </c>
      <c r="E554">
        <v>9</v>
      </c>
      <c r="F554">
        <f t="shared" si="8"/>
        <v>4091.8999999999996</v>
      </c>
    </row>
    <row r="555" spans="1:6" x14ac:dyDescent="0.3">
      <c r="A555">
        <v>10162</v>
      </c>
      <c r="B555" t="s">
        <v>1074</v>
      </c>
      <c r="C555">
        <v>27</v>
      </c>
      <c r="D555">
        <v>53.28</v>
      </c>
      <c r="E555">
        <v>8</v>
      </c>
      <c r="F555">
        <f t="shared" si="8"/>
        <v>1438.56</v>
      </c>
    </row>
    <row r="556" spans="1:6" x14ac:dyDescent="0.3">
      <c r="A556">
        <v>10162</v>
      </c>
      <c r="B556" t="s">
        <v>1077</v>
      </c>
      <c r="C556">
        <v>38</v>
      </c>
      <c r="D556">
        <v>113.15</v>
      </c>
      <c r="E556">
        <v>6</v>
      </c>
      <c r="F556">
        <f t="shared" si="8"/>
        <v>4299.7</v>
      </c>
    </row>
    <row r="557" spans="1:6" x14ac:dyDescent="0.3">
      <c r="A557">
        <v>10162</v>
      </c>
      <c r="B557" t="s">
        <v>1078</v>
      </c>
      <c r="C557">
        <v>48</v>
      </c>
      <c r="D557">
        <v>156.94</v>
      </c>
      <c r="E557">
        <v>3</v>
      </c>
      <c r="F557">
        <f t="shared" si="8"/>
        <v>7533.12</v>
      </c>
    </row>
    <row r="558" spans="1:6" x14ac:dyDescent="0.3">
      <c r="A558">
        <v>10162</v>
      </c>
      <c r="B558" t="s">
        <v>1075</v>
      </c>
      <c r="C558">
        <v>39</v>
      </c>
      <c r="D558">
        <v>86.51</v>
      </c>
      <c r="E558">
        <v>10</v>
      </c>
      <c r="F558">
        <f t="shared" si="8"/>
        <v>3373.8900000000003</v>
      </c>
    </row>
    <row r="559" spans="1:6" x14ac:dyDescent="0.3">
      <c r="A559">
        <v>10162</v>
      </c>
      <c r="B559" t="s">
        <v>1079</v>
      </c>
      <c r="C559">
        <v>37</v>
      </c>
      <c r="D559">
        <v>27.55</v>
      </c>
      <c r="E559">
        <v>5</v>
      </c>
      <c r="F559">
        <f t="shared" si="8"/>
        <v>1019.35</v>
      </c>
    </row>
    <row r="560" spans="1:6" x14ac:dyDescent="0.3">
      <c r="A560">
        <v>10162</v>
      </c>
      <c r="B560" t="s">
        <v>1080</v>
      </c>
      <c r="C560">
        <v>43</v>
      </c>
      <c r="D560">
        <v>38.979999999999997</v>
      </c>
      <c r="E560">
        <v>4</v>
      </c>
      <c r="F560">
        <f t="shared" si="8"/>
        <v>1676.1399999999999</v>
      </c>
    </row>
    <row r="561" spans="1:6" x14ac:dyDescent="0.3">
      <c r="A561">
        <v>10162</v>
      </c>
      <c r="B561" t="s">
        <v>1076</v>
      </c>
      <c r="C561">
        <v>37</v>
      </c>
      <c r="D561">
        <v>32.82</v>
      </c>
      <c r="E561">
        <v>7</v>
      </c>
      <c r="F561">
        <f t="shared" si="8"/>
        <v>1214.3399999999999</v>
      </c>
    </row>
    <row r="562" spans="1:6" x14ac:dyDescent="0.3">
      <c r="A562">
        <v>10163</v>
      </c>
      <c r="B562" t="s">
        <v>1083</v>
      </c>
      <c r="C562">
        <v>21</v>
      </c>
      <c r="D562">
        <v>212.16</v>
      </c>
      <c r="E562">
        <v>1</v>
      </c>
      <c r="F562">
        <f t="shared" si="8"/>
        <v>4455.3599999999997</v>
      </c>
    </row>
    <row r="563" spans="1:6" x14ac:dyDescent="0.3">
      <c r="A563">
        <v>10163</v>
      </c>
      <c r="B563" t="s">
        <v>1088</v>
      </c>
      <c r="C563">
        <v>31</v>
      </c>
      <c r="D563">
        <v>101.31</v>
      </c>
      <c r="E563">
        <v>2</v>
      </c>
      <c r="F563">
        <f t="shared" si="8"/>
        <v>3140.61</v>
      </c>
    </row>
    <row r="564" spans="1:6" x14ac:dyDescent="0.3">
      <c r="A564">
        <v>10163</v>
      </c>
      <c r="B564" t="s">
        <v>1089</v>
      </c>
      <c r="C564">
        <v>48</v>
      </c>
      <c r="D564">
        <v>59.96</v>
      </c>
      <c r="E564">
        <v>4</v>
      </c>
      <c r="F564">
        <f t="shared" si="8"/>
        <v>2878.08</v>
      </c>
    </row>
    <row r="565" spans="1:6" x14ac:dyDescent="0.3">
      <c r="A565">
        <v>10163</v>
      </c>
      <c r="B565" t="s">
        <v>1090</v>
      </c>
      <c r="C565">
        <v>40</v>
      </c>
      <c r="D565">
        <v>101.58</v>
      </c>
      <c r="E565">
        <v>3</v>
      </c>
      <c r="F565">
        <f t="shared" si="8"/>
        <v>4063.2</v>
      </c>
    </row>
    <row r="566" spans="1:6" x14ac:dyDescent="0.3">
      <c r="A566">
        <v>10163</v>
      </c>
      <c r="B566" t="s">
        <v>1091</v>
      </c>
      <c r="C566">
        <v>43</v>
      </c>
      <c r="D566">
        <v>80.36</v>
      </c>
      <c r="E566">
        <v>6</v>
      </c>
      <c r="F566">
        <f t="shared" si="8"/>
        <v>3455.48</v>
      </c>
    </row>
    <row r="567" spans="1:6" x14ac:dyDescent="0.3">
      <c r="A567">
        <v>10163</v>
      </c>
      <c r="B567" t="s">
        <v>1095</v>
      </c>
      <c r="C567">
        <v>42</v>
      </c>
      <c r="D567">
        <v>96.42</v>
      </c>
      <c r="E567">
        <v>5</v>
      </c>
      <c r="F567">
        <f t="shared" si="8"/>
        <v>4049.64</v>
      </c>
    </row>
    <row r="568" spans="1:6" x14ac:dyDescent="0.3">
      <c r="A568">
        <v>10164</v>
      </c>
      <c r="B568" t="s">
        <v>1084</v>
      </c>
      <c r="C568">
        <v>21</v>
      </c>
      <c r="D568">
        <v>143.31</v>
      </c>
      <c r="E568">
        <v>2</v>
      </c>
      <c r="F568">
        <f t="shared" si="8"/>
        <v>3009.51</v>
      </c>
    </row>
    <row r="569" spans="1:6" x14ac:dyDescent="0.3">
      <c r="A569">
        <v>10164</v>
      </c>
      <c r="B569" t="s">
        <v>1085</v>
      </c>
      <c r="C569">
        <v>49</v>
      </c>
      <c r="D569">
        <v>121.64</v>
      </c>
      <c r="E569">
        <v>6</v>
      </c>
      <c r="F569">
        <f t="shared" si="8"/>
        <v>5960.36</v>
      </c>
    </row>
    <row r="570" spans="1:6" x14ac:dyDescent="0.3">
      <c r="A570">
        <v>10164</v>
      </c>
      <c r="B570" t="s">
        <v>1086</v>
      </c>
      <c r="C570">
        <v>36</v>
      </c>
      <c r="D570">
        <v>103.84</v>
      </c>
      <c r="E570">
        <v>8</v>
      </c>
      <c r="F570">
        <f t="shared" si="8"/>
        <v>3738.2400000000002</v>
      </c>
    </row>
    <row r="571" spans="1:6" x14ac:dyDescent="0.3">
      <c r="A571">
        <v>10164</v>
      </c>
      <c r="B571" t="s">
        <v>1092</v>
      </c>
      <c r="C571">
        <v>45</v>
      </c>
      <c r="D571">
        <v>107.76</v>
      </c>
      <c r="E571">
        <v>3</v>
      </c>
      <c r="F571">
        <f t="shared" si="8"/>
        <v>4849.2</v>
      </c>
    </row>
    <row r="572" spans="1:6" x14ac:dyDescent="0.3">
      <c r="A572">
        <v>10164</v>
      </c>
      <c r="B572" t="s">
        <v>1093</v>
      </c>
      <c r="C572">
        <v>25</v>
      </c>
      <c r="D572">
        <v>46.29</v>
      </c>
      <c r="E572">
        <v>7</v>
      </c>
      <c r="F572">
        <f t="shared" si="8"/>
        <v>1157.25</v>
      </c>
    </row>
    <row r="573" spans="1:6" x14ac:dyDescent="0.3">
      <c r="A573">
        <v>10164</v>
      </c>
      <c r="B573" t="s">
        <v>1096</v>
      </c>
      <c r="C573">
        <v>24</v>
      </c>
      <c r="D573">
        <v>91.49</v>
      </c>
      <c r="E573">
        <v>1</v>
      </c>
      <c r="F573">
        <f t="shared" si="8"/>
        <v>2195.7599999999998</v>
      </c>
    </row>
    <row r="574" spans="1:6" x14ac:dyDescent="0.3">
      <c r="A574">
        <v>10164</v>
      </c>
      <c r="B574" t="s">
        <v>1097</v>
      </c>
      <c r="C574">
        <v>49</v>
      </c>
      <c r="D574">
        <v>57.53</v>
      </c>
      <c r="E574">
        <v>5</v>
      </c>
      <c r="F574">
        <f t="shared" si="8"/>
        <v>2818.9700000000003</v>
      </c>
    </row>
    <row r="575" spans="1:6" x14ac:dyDescent="0.3">
      <c r="A575">
        <v>10164</v>
      </c>
      <c r="B575" t="s">
        <v>1098</v>
      </c>
      <c r="C575">
        <v>39</v>
      </c>
      <c r="D575">
        <v>86.99</v>
      </c>
      <c r="E575">
        <v>4</v>
      </c>
      <c r="F575">
        <f t="shared" si="8"/>
        <v>3392.6099999999997</v>
      </c>
    </row>
    <row r="576" spans="1:6" x14ac:dyDescent="0.3">
      <c r="A576">
        <v>10165</v>
      </c>
      <c r="B576" t="s">
        <v>1113</v>
      </c>
      <c r="C576">
        <v>44</v>
      </c>
      <c r="D576">
        <v>168.32</v>
      </c>
      <c r="E576">
        <v>3</v>
      </c>
      <c r="F576">
        <f t="shared" si="8"/>
        <v>7406.08</v>
      </c>
    </row>
    <row r="577" spans="1:6" x14ac:dyDescent="0.3">
      <c r="A577">
        <v>10165</v>
      </c>
      <c r="B577" t="s">
        <v>1099</v>
      </c>
      <c r="C577">
        <v>34</v>
      </c>
      <c r="D577">
        <v>123.89</v>
      </c>
      <c r="E577">
        <v>4</v>
      </c>
      <c r="F577">
        <f t="shared" si="8"/>
        <v>4212.26</v>
      </c>
    </row>
    <row r="578" spans="1:6" x14ac:dyDescent="0.3">
      <c r="A578">
        <v>10165</v>
      </c>
      <c r="B578" t="s">
        <v>1114</v>
      </c>
      <c r="C578">
        <v>27</v>
      </c>
      <c r="D578">
        <v>152.26</v>
      </c>
      <c r="E578">
        <v>2</v>
      </c>
      <c r="F578">
        <f t="shared" si="8"/>
        <v>4111.0199999999995</v>
      </c>
    </row>
    <row r="579" spans="1:6" x14ac:dyDescent="0.3">
      <c r="A579">
        <v>10165</v>
      </c>
      <c r="B579" t="s">
        <v>1100</v>
      </c>
      <c r="C579">
        <v>48</v>
      </c>
      <c r="D579">
        <v>109.02</v>
      </c>
      <c r="E579">
        <v>12</v>
      </c>
      <c r="F579">
        <f t="shared" ref="F579:F642" si="9">D579*C579</f>
        <v>5232.96</v>
      </c>
    </row>
    <row r="580" spans="1:6" x14ac:dyDescent="0.3">
      <c r="A580">
        <v>10165</v>
      </c>
      <c r="B580" t="s">
        <v>1101</v>
      </c>
      <c r="C580">
        <v>29</v>
      </c>
      <c r="D580">
        <v>134.26</v>
      </c>
      <c r="E580">
        <v>11</v>
      </c>
      <c r="F580">
        <f t="shared" si="9"/>
        <v>3893.54</v>
      </c>
    </row>
    <row r="581" spans="1:6" x14ac:dyDescent="0.3">
      <c r="A581">
        <v>10165</v>
      </c>
      <c r="B581" t="s">
        <v>1102</v>
      </c>
      <c r="C581">
        <v>46</v>
      </c>
      <c r="D581">
        <v>120.28</v>
      </c>
      <c r="E581">
        <v>15</v>
      </c>
      <c r="F581">
        <f t="shared" si="9"/>
        <v>5532.88</v>
      </c>
    </row>
    <row r="582" spans="1:6" x14ac:dyDescent="0.3">
      <c r="A582">
        <v>10165</v>
      </c>
      <c r="B582" t="s">
        <v>1087</v>
      </c>
      <c r="C582">
        <v>31</v>
      </c>
      <c r="D582">
        <v>60.77</v>
      </c>
      <c r="E582">
        <v>18</v>
      </c>
      <c r="F582">
        <f t="shared" si="9"/>
        <v>1883.8700000000001</v>
      </c>
    </row>
    <row r="583" spans="1:6" x14ac:dyDescent="0.3">
      <c r="A583">
        <v>10165</v>
      </c>
      <c r="B583" t="s">
        <v>1103</v>
      </c>
      <c r="C583">
        <v>47</v>
      </c>
      <c r="D583">
        <v>154.1</v>
      </c>
      <c r="E583">
        <v>16</v>
      </c>
      <c r="F583">
        <f t="shared" si="9"/>
        <v>7242.7</v>
      </c>
    </row>
    <row r="584" spans="1:6" x14ac:dyDescent="0.3">
      <c r="A584">
        <v>10165</v>
      </c>
      <c r="B584" t="s">
        <v>1116</v>
      </c>
      <c r="C584">
        <v>50</v>
      </c>
      <c r="D584">
        <v>84.71</v>
      </c>
      <c r="E584">
        <v>1</v>
      </c>
      <c r="F584">
        <f t="shared" si="9"/>
        <v>4235.5</v>
      </c>
    </row>
    <row r="585" spans="1:6" x14ac:dyDescent="0.3">
      <c r="A585">
        <v>10165</v>
      </c>
      <c r="B585" t="s">
        <v>1104</v>
      </c>
      <c r="C585">
        <v>28</v>
      </c>
      <c r="D585">
        <v>123.51</v>
      </c>
      <c r="E585">
        <v>6</v>
      </c>
      <c r="F585">
        <f t="shared" si="9"/>
        <v>3458.28</v>
      </c>
    </row>
    <row r="586" spans="1:6" x14ac:dyDescent="0.3">
      <c r="A586">
        <v>10165</v>
      </c>
      <c r="B586" t="s">
        <v>1105</v>
      </c>
      <c r="C586">
        <v>25</v>
      </c>
      <c r="D586">
        <v>46.82</v>
      </c>
      <c r="E586">
        <v>9</v>
      </c>
      <c r="F586">
        <f t="shared" si="9"/>
        <v>1170.5</v>
      </c>
    </row>
    <row r="587" spans="1:6" x14ac:dyDescent="0.3">
      <c r="A587">
        <v>10165</v>
      </c>
      <c r="B587" t="s">
        <v>1094</v>
      </c>
      <c r="C587">
        <v>32</v>
      </c>
      <c r="D587">
        <v>117.57</v>
      </c>
      <c r="E587">
        <v>17</v>
      </c>
      <c r="F587">
        <f t="shared" si="9"/>
        <v>3762.24</v>
      </c>
    </row>
    <row r="588" spans="1:6" x14ac:dyDescent="0.3">
      <c r="A588">
        <v>10165</v>
      </c>
      <c r="B588" t="s">
        <v>1106</v>
      </c>
      <c r="C588">
        <v>27</v>
      </c>
      <c r="D588">
        <v>31.12</v>
      </c>
      <c r="E588">
        <v>13</v>
      </c>
      <c r="F588">
        <f t="shared" si="9"/>
        <v>840.24</v>
      </c>
    </row>
    <row r="589" spans="1:6" x14ac:dyDescent="0.3">
      <c r="A589">
        <v>10165</v>
      </c>
      <c r="B589" t="s">
        <v>1107</v>
      </c>
      <c r="C589">
        <v>24</v>
      </c>
      <c r="D589">
        <v>106.45</v>
      </c>
      <c r="E589">
        <v>8</v>
      </c>
      <c r="F589">
        <f t="shared" si="9"/>
        <v>2554.8000000000002</v>
      </c>
    </row>
    <row r="590" spans="1:6" x14ac:dyDescent="0.3">
      <c r="A590">
        <v>10165</v>
      </c>
      <c r="B590" t="s">
        <v>1108</v>
      </c>
      <c r="C590">
        <v>48</v>
      </c>
      <c r="D590">
        <v>50.86</v>
      </c>
      <c r="E590">
        <v>14</v>
      </c>
      <c r="F590">
        <f t="shared" si="9"/>
        <v>2441.2799999999997</v>
      </c>
    </row>
    <row r="591" spans="1:6" x14ac:dyDescent="0.3">
      <c r="A591">
        <v>10165</v>
      </c>
      <c r="B591" t="s">
        <v>1109</v>
      </c>
      <c r="C591">
        <v>44</v>
      </c>
      <c r="D591">
        <v>55.3</v>
      </c>
      <c r="E591">
        <v>7</v>
      </c>
      <c r="F591">
        <f t="shared" si="9"/>
        <v>2433.1999999999998</v>
      </c>
    </row>
    <row r="592" spans="1:6" x14ac:dyDescent="0.3">
      <c r="A592">
        <v>10165</v>
      </c>
      <c r="B592" t="s">
        <v>1110</v>
      </c>
      <c r="C592">
        <v>48</v>
      </c>
      <c r="D592">
        <v>106.49</v>
      </c>
      <c r="E592">
        <v>10</v>
      </c>
      <c r="F592">
        <f t="shared" si="9"/>
        <v>5111.5199999999995</v>
      </c>
    </row>
    <row r="593" spans="1:6" x14ac:dyDescent="0.3">
      <c r="A593">
        <v>10165</v>
      </c>
      <c r="B593" t="s">
        <v>1111</v>
      </c>
      <c r="C593">
        <v>38</v>
      </c>
      <c r="D593">
        <v>49.21</v>
      </c>
      <c r="E593">
        <v>5</v>
      </c>
      <c r="F593">
        <f t="shared" si="9"/>
        <v>1869.98</v>
      </c>
    </row>
    <row r="594" spans="1:6" x14ac:dyDescent="0.3">
      <c r="A594">
        <v>10166</v>
      </c>
      <c r="B594" t="s">
        <v>1115</v>
      </c>
      <c r="C594">
        <v>43</v>
      </c>
      <c r="D594">
        <v>136.59</v>
      </c>
      <c r="E594">
        <v>2</v>
      </c>
      <c r="F594">
        <f t="shared" si="9"/>
        <v>5873.37</v>
      </c>
    </row>
    <row r="595" spans="1:6" x14ac:dyDescent="0.3">
      <c r="A595">
        <v>10166</v>
      </c>
      <c r="B595" t="s">
        <v>1117</v>
      </c>
      <c r="C595">
        <v>26</v>
      </c>
      <c r="D595">
        <v>72.849999999999994</v>
      </c>
      <c r="E595">
        <v>1</v>
      </c>
      <c r="F595">
        <f t="shared" si="9"/>
        <v>1894.1</v>
      </c>
    </row>
    <row r="596" spans="1:6" x14ac:dyDescent="0.3">
      <c r="A596">
        <v>10166</v>
      </c>
      <c r="B596" t="s">
        <v>1122</v>
      </c>
      <c r="C596">
        <v>29</v>
      </c>
      <c r="D596">
        <v>76.22</v>
      </c>
      <c r="E596">
        <v>3</v>
      </c>
      <c r="F596">
        <f t="shared" si="9"/>
        <v>2210.38</v>
      </c>
    </row>
    <row r="597" spans="1:6" x14ac:dyDescent="0.3">
      <c r="A597">
        <v>10167</v>
      </c>
      <c r="B597" t="s">
        <v>1112</v>
      </c>
      <c r="C597">
        <v>44</v>
      </c>
      <c r="D597">
        <v>123.76</v>
      </c>
      <c r="E597">
        <v>9</v>
      </c>
      <c r="F597">
        <f t="shared" si="9"/>
        <v>5445.4400000000005</v>
      </c>
    </row>
    <row r="598" spans="1:6" x14ac:dyDescent="0.3">
      <c r="A598">
        <v>10167</v>
      </c>
      <c r="B598" t="s">
        <v>1127</v>
      </c>
      <c r="C598">
        <v>43</v>
      </c>
      <c r="D598">
        <v>141.91999999999999</v>
      </c>
      <c r="E598">
        <v>1</v>
      </c>
      <c r="F598">
        <f t="shared" si="9"/>
        <v>6102.5599999999995</v>
      </c>
    </row>
    <row r="599" spans="1:6" x14ac:dyDescent="0.3">
      <c r="A599">
        <v>10167</v>
      </c>
      <c r="B599" t="s">
        <v>1129</v>
      </c>
      <c r="C599">
        <v>46</v>
      </c>
      <c r="D599">
        <v>69.680000000000007</v>
      </c>
      <c r="E599">
        <v>7</v>
      </c>
      <c r="F599">
        <f t="shared" si="9"/>
        <v>3205.28</v>
      </c>
    </row>
    <row r="600" spans="1:6" x14ac:dyDescent="0.3">
      <c r="A600">
        <v>10167</v>
      </c>
      <c r="B600" t="s">
        <v>1130</v>
      </c>
      <c r="C600">
        <v>34</v>
      </c>
      <c r="D600">
        <v>84.7</v>
      </c>
      <c r="E600">
        <v>6</v>
      </c>
      <c r="F600">
        <f t="shared" si="9"/>
        <v>2879.8</v>
      </c>
    </row>
    <row r="601" spans="1:6" x14ac:dyDescent="0.3">
      <c r="A601">
        <v>10167</v>
      </c>
      <c r="B601" t="s">
        <v>1118</v>
      </c>
      <c r="C601">
        <v>33</v>
      </c>
      <c r="D601">
        <v>110.6</v>
      </c>
      <c r="E601">
        <v>16</v>
      </c>
      <c r="F601">
        <f t="shared" si="9"/>
        <v>3649.7999999999997</v>
      </c>
    </row>
    <row r="602" spans="1:6" x14ac:dyDescent="0.3">
      <c r="A602">
        <v>10167</v>
      </c>
      <c r="B602" t="s">
        <v>1132</v>
      </c>
      <c r="C602">
        <v>21</v>
      </c>
      <c r="D602">
        <v>54.81</v>
      </c>
      <c r="E602">
        <v>2</v>
      </c>
      <c r="F602">
        <f t="shared" si="9"/>
        <v>1151.01</v>
      </c>
    </row>
    <row r="603" spans="1:6" x14ac:dyDescent="0.3">
      <c r="A603">
        <v>10167</v>
      </c>
      <c r="B603" t="s">
        <v>1119</v>
      </c>
      <c r="C603">
        <v>20</v>
      </c>
      <c r="D603">
        <v>77</v>
      </c>
      <c r="E603">
        <v>11</v>
      </c>
      <c r="F603">
        <f t="shared" si="9"/>
        <v>1540</v>
      </c>
    </row>
    <row r="604" spans="1:6" x14ac:dyDescent="0.3">
      <c r="A604">
        <v>10167</v>
      </c>
      <c r="B604" t="s">
        <v>1133</v>
      </c>
      <c r="C604">
        <v>32</v>
      </c>
      <c r="D604">
        <v>64.44</v>
      </c>
      <c r="E604">
        <v>3</v>
      </c>
      <c r="F604">
        <f t="shared" si="9"/>
        <v>2062.08</v>
      </c>
    </row>
    <row r="605" spans="1:6" x14ac:dyDescent="0.3">
      <c r="A605">
        <v>10167</v>
      </c>
      <c r="B605" t="s">
        <v>1120</v>
      </c>
      <c r="C605">
        <v>29</v>
      </c>
      <c r="D605">
        <v>73.8</v>
      </c>
      <c r="E605">
        <v>8</v>
      </c>
      <c r="F605">
        <f t="shared" si="9"/>
        <v>2140.1999999999998</v>
      </c>
    </row>
    <row r="606" spans="1:6" x14ac:dyDescent="0.3">
      <c r="A606">
        <v>10167</v>
      </c>
      <c r="B606" t="s">
        <v>1121</v>
      </c>
      <c r="C606">
        <v>43</v>
      </c>
      <c r="D606">
        <v>66</v>
      </c>
      <c r="E606">
        <v>12</v>
      </c>
      <c r="F606">
        <f t="shared" si="9"/>
        <v>2838</v>
      </c>
    </row>
    <row r="607" spans="1:6" x14ac:dyDescent="0.3">
      <c r="A607">
        <v>10167</v>
      </c>
      <c r="B607" t="s">
        <v>1139</v>
      </c>
      <c r="C607">
        <v>29</v>
      </c>
      <c r="D607">
        <v>87.8</v>
      </c>
      <c r="E607">
        <v>5</v>
      </c>
      <c r="F607">
        <f t="shared" si="9"/>
        <v>2546.1999999999998</v>
      </c>
    </row>
    <row r="608" spans="1:6" x14ac:dyDescent="0.3">
      <c r="A608">
        <v>10167</v>
      </c>
      <c r="B608" t="s">
        <v>1123</v>
      </c>
      <c r="C608">
        <v>46</v>
      </c>
      <c r="D608">
        <v>62.16</v>
      </c>
      <c r="E608">
        <v>10</v>
      </c>
      <c r="F608">
        <f t="shared" si="9"/>
        <v>2859.3599999999997</v>
      </c>
    </row>
    <row r="609" spans="1:6" x14ac:dyDescent="0.3">
      <c r="A609">
        <v>10167</v>
      </c>
      <c r="B609" t="s">
        <v>1124</v>
      </c>
      <c r="C609">
        <v>24</v>
      </c>
      <c r="D609">
        <v>85.14</v>
      </c>
      <c r="E609">
        <v>13</v>
      </c>
      <c r="F609">
        <f t="shared" si="9"/>
        <v>2043.3600000000001</v>
      </c>
    </row>
    <row r="610" spans="1:6" x14ac:dyDescent="0.3">
      <c r="A610">
        <v>10167</v>
      </c>
      <c r="B610" t="s">
        <v>1125</v>
      </c>
      <c r="C610">
        <v>28</v>
      </c>
      <c r="D610">
        <v>83.42</v>
      </c>
      <c r="E610">
        <v>14</v>
      </c>
      <c r="F610">
        <f t="shared" si="9"/>
        <v>2335.7600000000002</v>
      </c>
    </row>
    <row r="611" spans="1:6" x14ac:dyDescent="0.3">
      <c r="A611">
        <v>10167</v>
      </c>
      <c r="B611" t="s">
        <v>1144</v>
      </c>
      <c r="C611">
        <v>40</v>
      </c>
      <c r="D611">
        <v>42.71</v>
      </c>
      <c r="E611">
        <v>4</v>
      </c>
      <c r="F611">
        <f t="shared" si="9"/>
        <v>1708.4</v>
      </c>
    </row>
    <row r="612" spans="1:6" x14ac:dyDescent="0.3">
      <c r="A612">
        <v>10167</v>
      </c>
      <c r="B612" t="s">
        <v>1126</v>
      </c>
      <c r="C612">
        <v>38</v>
      </c>
      <c r="D612">
        <v>43.68</v>
      </c>
      <c r="E612">
        <v>15</v>
      </c>
      <c r="F612">
        <f t="shared" si="9"/>
        <v>1659.84</v>
      </c>
    </row>
    <row r="613" spans="1:6" x14ac:dyDescent="0.3">
      <c r="A613">
        <v>10168</v>
      </c>
      <c r="B613" t="s">
        <v>1145</v>
      </c>
      <c r="C613">
        <v>36</v>
      </c>
      <c r="D613">
        <v>94.74</v>
      </c>
      <c r="E613">
        <v>1</v>
      </c>
      <c r="F613">
        <f t="shared" si="9"/>
        <v>3410.64</v>
      </c>
    </row>
    <row r="614" spans="1:6" x14ac:dyDescent="0.3">
      <c r="A614">
        <v>10168</v>
      </c>
      <c r="B614" t="s">
        <v>1146</v>
      </c>
      <c r="C614">
        <v>27</v>
      </c>
      <c r="D614">
        <v>97.53</v>
      </c>
      <c r="E614">
        <v>4</v>
      </c>
      <c r="F614">
        <f t="shared" si="9"/>
        <v>2633.31</v>
      </c>
    </row>
    <row r="615" spans="1:6" x14ac:dyDescent="0.3">
      <c r="A615">
        <v>10168</v>
      </c>
      <c r="B615" t="s">
        <v>1147</v>
      </c>
      <c r="C615">
        <v>20</v>
      </c>
      <c r="D615">
        <v>160.74</v>
      </c>
      <c r="E615">
        <v>3</v>
      </c>
      <c r="F615">
        <f t="shared" si="9"/>
        <v>3214.8</v>
      </c>
    </row>
    <row r="616" spans="1:6" x14ac:dyDescent="0.3">
      <c r="A616">
        <v>10168</v>
      </c>
      <c r="B616" t="s">
        <v>1128</v>
      </c>
      <c r="C616">
        <v>21</v>
      </c>
      <c r="D616">
        <v>75.19</v>
      </c>
      <c r="E616">
        <v>9</v>
      </c>
      <c r="F616">
        <f t="shared" si="9"/>
        <v>1578.99</v>
      </c>
    </row>
    <row r="617" spans="1:6" x14ac:dyDescent="0.3">
      <c r="A617">
        <v>10168</v>
      </c>
      <c r="B617" t="s">
        <v>1149</v>
      </c>
      <c r="C617">
        <v>46</v>
      </c>
      <c r="D617">
        <v>49.06</v>
      </c>
      <c r="E617">
        <v>5</v>
      </c>
      <c r="F617">
        <f t="shared" si="9"/>
        <v>2256.7600000000002</v>
      </c>
    </row>
    <row r="618" spans="1:6" x14ac:dyDescent="0.3">
      <c r="A618">
        <v>10168</v>
      </c>
      <c r="B618" t="s">
        <v>1150</v>
      </c>
      <c r="C618">
        <v>50</v>
      </c>
      <c r="D618">
        <v>103.68</v>
      </c>
      <c r="E618">
        <v>2</v>
      </c>
      <c r="F618">
        <f t="shared" si="9"/>
        <v>5184</v>
      </c>
    </row>
    <row r="619" spans="1:6" x14ac:dyDescent="0.3">
      <c r="A619">
        <v>10168</v>
      </c>
      <c r="B619" t="s">
        <v>1131</v>
      </c>
      <c r="C619">
        <v>49</v>
      </c>
      <c r="D619">
        <v>93.01</v>
      </c>
      <c r="E619">
        <v>11</v>
      </c>
      <c r="F619">
        <f t="shared" si="9"/>
        <v>4557.4900000000007</v>
      </c>
    </row>
    <row r="620" spans="1:6" x14ac:dyDescent="0.3">
      <c r="A620">
        <v>10168</v>
      </c>
      <c r="B620" t="s">
        <v>1151</v>
      </c>
      <c r="C620">
        <v>29</v>
      </c>
      <c r="D620">
        <v>72.36</v>
      </c>
      <c r="E620">
        <v>6</v>
      </c>
      <c r="F620">
        <f t="shared" si="9"/>
        <v>2098.44</v>
      </c>
    </row>
    <row r="621" spans="1:6" x14ac:dyDescent="0.3">
      <c r="A621">
        <v>10168</v>
      </c>
      <c r="B621" t="s">
        <v>1134</v>
      </c>
      <c r="C621">
        <v>27</v>
      </c>
      <c r="D621">
        <v>57.32</v>
      </c>
      <c r="E621">
        <v>18</v>
      </c>
      <c r="F621">
        <f t="shared" si="9"/>
        <v>1547.64</v>
      </c>
    </row>
    <row r="622" spans="1:6" x14ac:dyDescent="0.3">
      <c r="A622">
        <v>10168</v>
      </c>
      <c r="B622" t="s">
        <v>1135</v>
      </c>
      <c r="C622">
        <v>48</v>
      </c>
      <c r="D622">
        <v>68.099999999999994</v>
      </c>
      <c r="E622">
        <v>10</v>
      </c>
      <c r="F622">
        <f t="shared" si="9"/>
        <v>3268.7999999999997</v>
      </c>
    </row>
    <row r="623" spans="1:6" x14ac:dyDescent="0.3">
      <c r="A623">
        <v>10168</v>
      </c>
      <c r="B623" t="s">
        <v>1152</v>
      </c>
      <c r="C623">
        <v>28</v>
      </c>
      <c r="D623">
        <v>89.9</v>
      </c>
      <c r="E623">
        <v>7</v>
      </c>
      <c r="F623">
        <f t="shared" si="9"/>
        <v>2517.2000000000003</v>
      </c>
    </row>
    <row r="624" spans="1:6" x14ac:dyDescent="0.3">
      <c r="A624">
        <v>10168</v>
      </c>
      <c r="B624" t="s">
        <v>1136</v>
      </c>
      <c r="C624">
        <v>31</v>
      </c>
      <c r="D624">
        <v>57.78</v>
      </c>
      <c r="E624">
        <v>12</v>
      </c>
      <c r="F624">
        <f t="shared" si="9"/>
        <v>1791.18</v>
      </c>
    </row>
    <row r="625" spans="1:6" x14ac:dyDescent="0.3">
      <c r="A625">
        <v>10168</v>
      </c>
      <c r="B625" t="s">
        <v>1137</v>
      </c>
      <c r="C625">
        <v>48</v>
      </c>
      <c r="D625">
        <v>39.71</v>
      </c>
      <c r="E625">
        <v>13</v>
      </c>
      <c r="F625">
        <f t="shared" si="9"/>
        <v>1906.08</v>
      </c>
    </row>
    <row r="626" spans="1:6" x14ac:dyDescent="0.3">
      <c r="A626">
        <v>10168</v>
      </c>
      <c r="B626" t="s">
        <v>1138</v>
      </c>
      <c r="C626">
        <v>28</v>
      </c>
      <c r="D626">
        <v>91.34</v>
      </c>
      <c r="E626">
        <v>14</v>
      </c>
      <c r="F626">
        <f t="shared" si="9"/>
        <v>2557.52</v>
      </c>
    </row>
    <row r="627" spans="1:6" x14ac:dyDescent="0.3">
      <c r="A627">
        <v>10168</v>
      </c>
      <c r="B627" t="s">
        <v>1140</v>
      </c>
      <c r="C627">
        <v>31</v>
      </c>
      <c r="D627">
        <v>87.75</v>
      </c>
      <c r="E627">
        <v>16</v>
      </c>
      <c r="F627">
        <f t="shared" si="9"/>
        <v>2720.25</v>
      </c>
    </row>
    <row r="628" spans="1:6" x14ac:dyDescent="0.3">
      <c r="A628">
        <v>10168</v>
      </c>
      <c r="B628" t="s">
        <v>1141</v>
      </c>
      <c r="C628">
        <v>36</v>
      </c>
      <c r="D628">
        <v>94.92</v>
      </c>
      <c r="E628">
        <v>8</v>
      </c>
      <c r="F628">
        <f t="shared" si="9"/>
        <v>3417.12</v>
      </c>
    </row>
    <row r="629" spans="1:6" x14ac:dyDescent="0.3">
      <c r="A629">
        <v>10168</v>
      </c>
      <c r="B629" t="s">
        <v>1142</v>
      </c>
      <c r="C629">
        <v>48</v>
      </c>
      <c r="D629">
        <v>72</v>
      </c>
      <c r="E629">
        <v>15</v>
      </c>
      <c r="F629">
        <f t="shared" si="9"/>
        <v>3456</v>
      </c>
    </row>
    <row r="630" spans="1:6" x14ac:dyDescent="0.3">
      <c r="A630">
        <v>10168</v>
      </c>
      <c r="B630" t="s">
        <v>1143</v>
      </c>
      <c r="C630">
        <v>39</v>
      </c>
      <c r="D630">
        <v>67.37</v>
      </c>
      <c r="E630">
        <v>17</v>
      </c>
      <c r="F630">
        <f t="shared" si="9"/>
        <v>2627.4300000000003</v>
      </c>
    </row>
    <row r="631" spans="1:6" x14ac:dyDescent="0.3">
      <c r="A631">
        <v>10169</v>
      </c>
      <c r="B631" t="s">
        <v>1153</v>
      </c>
      <c r="C631">
        <v>30</v>
      </c>
      <c r="D631">
        <v>163.44</v>
      </c>
      <c r="E631">
        <v>2</v>
      </c>
      <c r="F631">
        <f t="shared" si="9"/>
        <v>4903.2</v>
      </c>
    </row>
    <row r="632" spans="1:6" x14ac:dyDescent="0.3">
      <c r="A632">
        <v>10169</v>
      </c>
      <c r="B632" t="s">
        <v>1148</v>
      </c>
      <c r="C632">
        <v>35</v>
      </c>
      <c r="D632">
        <v>126.52</v>
      </c>
      <c r="E632">
        <v>13</v>
      </c>
      <c r="F632">
        <f t="shared" si="9"/>
        <v>4428.2</v>
      </c>
    </row>
    <row r="633" spans="1:6" x14ac:dyDescent="0.3">
      <c r="A633">
        <v>10169</v>
      </c>
      <c r="B633" t="s">
        <v>1155</v>
      </c>
      <c r="C633">
        <v>36</v>
      </c>
      <c r="D633">
        <v>71.819999999999993</v>
      </c>
      <c r="E633">
        <v>3</v>
      </c>
      <c r="F633">
        <f t="shared" si="9"/>
        <v>2585.5199999999995</v>
      </c>
    </row>
    <row r="634" spans="1:6" x14ac:dyDescent="0.3">
      <c r="A634">
        <v>10169</v>
      </c>
      <c r="B634" t="s">
        <v>1158</v>
      </c>
      <c r="C634">
        <v>32</v>
      </c>
      <c r="D634">
        <v>65.13</v>
      </c>
      <c r="E634">
        <v>5</v>
      </c>
      <c r="F634">
        <f t="shared" si="9"/>
        <v>2084.16</v>
      </c>
    </row>
    <row r="635" spans="1:6" x14ac:dyDescent="0.3">
      <c r="A635">
        <v>10169</v>
      </c>
      <c r="B635" t="s">
        <v>1159</v>
      </c>
      <c r="C635">
        <v>36</v>
      </c>
      <c r="D635">
        <v>136.69999999999999</v>
      </c>
      <c r="E635">
        <v>4</v>
      </c>
      <c r="F635">
        <f t="shared" si="9"/>
        <v>4921.2</v>
      </c>
    </row>
    <row r="636" spans="1:6" x14ac:dyDescent="0.3">
      <c r="A636">
        <v>10169</v>
      </c>
      <c r="B636" t="s">
        <v>1160</v>
      </c>
      <c r="C636">
        <v>38</v>
      </c>
      <c r="D636">
        <v>52.84</v>
      </c>
      <c r="E636">
        <v>8</v>
      </c>
      <c r="F636">
        <f t="shared" si="9"/>
        <v>2007.92</v>
      </c>
    </row>
    <row r="637" spans="1:6" x14ac:dyDescent="0.3">
      <c r="A637">
        <v>10169</v>
      </c>
      <c r="B637" t="s">
        <v>1161</v>
      </c>
      <c r="C637">
        <v>33</v>
      </c>
      <c r="D637">
        <v>120.53</v>
      </c>
      <c r="E637">
        <v>7</v>
      </c>
      <c r="F637">
        <f t="shared" si="9"/>
        <v>3977.4900000000002</v>
      </c>
    </row>
    <row r="638" spans="1:6" x14ac:dyDescent="0.3">
      <c r="A638">
        <v>10169</v>
      </c>
      <c r="B638" t="s">
        <v>1162</v>
      </c>
      <c r="C638">
        <v>38</v>
      </c>
      <c r="D638">
        <v>66.489999999999995</v>
      </c>
      <c r="E638">
        <v>11</v>
      </c>
      <c r="F638">
        <f t="shared" si="9"/>
        <v>2526.62</v>
      </c>
    </row>
    <row r="639" spans="1:6" x14ac:dyDescent="0.3">
      <c r="A639">
        <v>10169</v>
      </c>
      <c r="B639" t="s">
        <v>1163</v>
      </c>
      <c r="C639">
        <v>34</v>
      </c>
      <c r="D639">
        <v>53.27</v>
      </c>
      <c r="E639">
        <v>1</v>
      </c>
      <c r="F639">
        <f t="shared" si="9"/>
        <v>1811.18</v>
      </c>
    </row>
    <row r="640" spans="1:6" x14ac:dyDescent="0.3">
      <c r="A640">
        <v>10169</v>
      </c>
      <c r="B640" t="s">
        <v>1165</v>
      </c>
      <c r="C640">
        <v>24</v>
      </c>
      <c r="D640">
        <v>77.61</v>
      </c>
      <c r="E640">
        <v>6</v>
      </c>
      <c r="F640">
        <f t="shared" si="9"/>
        <v>1862.6399999999999</v>
      </c>
    </row>
    <row r="641" spans="1:6" x14ac:dyDescent="0.3">
      <c r="A641">
        <v>10169</v>
      </c>
      <c r="B641" t="s">
        <v>1166</v>
      </c>
      <c r="C641">
        <v>26</v>
      </c>
      <c r="D641">
        <v>37.01</v>
      </c>
      <c r="E641">
        <v>9</v>
      </c>
      <c r="F641">
        <f t="shared" si="9"/>
        <v>962.26</v>
      </c>
    </row>
    <row r="642" spans="1:6" x14ac:dyDescent="0.3">
      <c r="A642">
        <v>10169</v>
      </c>
      <c r="B642" t="s">
        <v>1167</v>
      </c>
      <c r="C642">
        <v>34</v>
      </c>
      <c r="D642">
        <v>83.68</v>
      </c>
      <c r="E642">
        <v>12</v>
      </c>
      <c r="F642">
        <f t="shared" si="9"/>
        <v>2845.1200000000003</v>
      </c>
    </row>
    <row r="643" spans="1:6" x14ac:dyDescent="0.3">
      <c r="A643">
        <v>10169</v>
      </c>
      <c r="B643" t="s">
        <v>1168</v>
      </c>
      <c r="C643">
        <v>48</v>
      </c>
      <c r="D643">
        <v>75.66</v>
      </c>
      <c r="E643">
        <v>10</v>
      </c>
      <c r="F643">
        <f t="shared" ref="F643:F706" si="10">D643*C643</f>
        <v>3631.68</v>
      </c>
    </row>
    <row r="644" spans="1:6" x14ac:dyDescent="0.3">
      <c r="A644">
        <v>10170</v>
      </c>
      <c r="B644" t="s">
        <v>1154</v>
      </c>
      <c r="C644">
        <v>47</v>
      </c>
      <c r="D644">
        <v>116.27</v>
      </c>
      <c r="E644">
        <v>4</v>
      </c>
      <c r="F644">
        <f t="shared" si="10"/>
        <v>5464.69</v>
      </c>
    </row>
    <row r="645" spans="1:6" x14ac:dyDescent="0.3">
      <c r="A645">
        <v>10170</v>
      </c>
      <c r="B645" t="s">
        <v>1156</v>
      </c>
      <c r="C645">
        <v>41</v>
      </c>
      <c r="D645">
        <v>93.28</v>
      </c>
      <c r="E645">
        <v>3</v>
      </c>
      <c r="F645">
        <f t="shared" si="10"/>
        <v>3824.48</v>
      </c>
    </row>
    <row r="646" spans="1:6" x14ac:dyDescent="0.3">
      <c r="A646">
        <v>10170</v>
      </c>
      <c r="B646" t="s">
        <v>1157</v>
      </c>
      <c r="C646">
        <v>20</v>
      </c>
      <c r="D646">
        <v>70.069999999999993</v>
      </c>
      <c r="E646">
        <v>2</v>
      </c>
      <c r="F646">
        <f t="shared" si="10"/>
        <v>1401.3999999999999</v>
      </c>
    </row>
    <row r="647" spans="1:6" x14ac:dyDescent="0.3">
      <c r="A647">
        <v>10170</v>
      </c>
      <c r="B647" t="s">
        <v>1164</v>
      </c>
      <c r="C647">
        <v>34</v>
      </c>
      <c r="D647">
        <v>130.6</v>
      </c>
      <c r="E647">
        <v>1</v>
      </c>
      <c r="F647">
        <f t="shared" si="10"/>
        <v>4440.3999999999996</v>
      </c>
    </row>
    <row r="648" spans="1:6" x14ac:dyDescent="0.3">
      <c r="A648">
        <v>10171</v>
      </c>
      <c r="B648" t="s">
        <v>1169</v>
      </c>
      <c r="C648">
        <v>35</v>
      </c>
      <c r="D648">
        <v>134.46</v>
      </c>
      <c r="E648">
        <v>2</v>
      </c>
      <c r="F648">
        <f t="shared" si="10"/>
        <v>4706.1000000000004</v>
      </c>
    </row>
    <row r="649" spans="1:6" x14ac:dyDescent="0.3">
      <c r="A649">
        <v>10171</v>
      </c>
      <c r="B649" t="s">
        <v>1170</v>
      </c>
      <c r="C649">
        <v>35</v>
      </c>
      <c r="D649">
        <v>128.03</v>
      </c>
      <c r="E649">
        <v>1</v>
      </c>
      <c r="F649">
        <f t="shared" si="10"/>
        <v>4481.05</v>
      </c>
    </row>
    <row r="650" spans="1:6" x14ac:dyDescent="0.3">
      <c r="A650">
        <v>10171</v>
      </c>
      <c r="B650" t="s">
        <v>1103</v>
      </c>
      <c r="C650">
        <v>39</v>
      </c>
      <c r="D650">
        <v>165.95</v>
      </c>
      <c r="E650">
        <v>3</v>
      </c>
      <c r="F650">
        <f t="shared" si="10"/>
        <v>6472.0499999999993</v>
      </c>
    </row>
    <row r="651" spans="1:6" x14ac:dyDescent="0.3">
      <c r="A651">
        <v>10171</v>
      </c>
      <c r="B651" t="s">
        <v>1173</v>
      </c>
      <c r="C651">
        <v>36</v>
      </c>
      <c r="D651">
        <v>34.74</v>
      </c>
      <c r="E651">
        <v>4</v>
      </c>
      <c r="F651">
        <f t="shared" si="10"/>
        <v>1250.6400000000001</v>
      </c>
    </row>
    <row r="652" spans="1:6" x14ac:dyDescent="0.3">
      <c r="A652">
        <v>10172</v>
      </c>
      <c r="B652" t="s">
        <v>1174</v>
      </c>
      <c r="C652">
        <v>42</v>
      </c>
      <c r="D652">
        <v>109.51</v>
      </c>
      <c r="E652">
        <v>6</v>
      </c>
      <c r="F652">
        <f t="shared" si="10"/>
        <v>4599.42</v>
      </c>
    </row>
    <row r="653" spans="1:6" x14ac:dyDescent="0.3">
      <c r="A653">
        <v>10172</v>
      </c>
      <c r="B653" t="s">
        <v>1171</v>
      </c>
      <c r="C653">
        <v>39</v>
      </c>
      <c r="D653">
        <v>117.48</v>
      </c>
      <c r="E653">
        <v>7</v>
      </c>
      <c r="F653">
        <f t="shared" si="10"/>
        <v>4581.72</v>
      </c>
    </row>
    <row r="654" spans="1:6" x14ac:dyDescent="0.3">
      <c r="A654">
        <v>10172</v>
      </c>
      <c r="B654" t="s">
        <v>1172</v>
      </c>
      <c r="C654">
        <v>48</v>
      </c>
      <c r="D654">
        <v>139.87</v>
      </c>
      <c r="E654">
        <v>8</v>
      </c>
      <c r="F654">
        <f t="shared" si="10"/>
        <v>6713.76</v>
      </c>
    </row>
    <row r="655" spans="1:6" x14ac:dyDescent="0.3">
      <c r="A655">
        <v>10172</v>
      </c>
      <c r="B655" t="s">
        <v>1176</v>
      </c>
      <c r="C655">
        <v>32</v>
      </c>
      <c r="D655">
        <v>61</v>
      </c>
      <c r="E655">
        <v>3</v>
      </c>
      <c r="F655">
        <f t="shared" si="10"/>
        <v>1952</v>
      </c>
    </row>
    <row r="656" spans="1:6" x14ac:dyDescent="0.3">
      <c r="A656">
        <v>10172</v>
      </c>
      <c r="B656" t="s">
        <v>1177</v>
      </c>
      <c r="C656">
        <v>34</v>
      </c>
      <c r="D656">
        <v>43.27</v>
      </c>
      <c r="E656">
        <v>5</v>
      </c>
      <c r="F656">
        <f t="shared" si="10"/>
        <v>1471.18</v>
      </c>
    </row>
    <row r="657" spans="1:6" x14ac:dyDescent="0.3">
      <c r="A657">
        <v>10172</v>
      </c>
      <c r="B657" t="s">
        <v>1178</v>
      </c>
      <c r="C657">
        <v>22</v>
      </c>
      <c r="D657">
        <v>79.97</v>
      </c>
      <c r="E657">
        <v>1</v>
      </c>
      <c r="F657">
        <f t="shared" si="10"/>
        <v>1759.34</v>
      </c>
    </row>
    <row r="658" spans="1:6" x14ac:dyDescent="0.3">
      <c r="A658">
        <v>10172</v>
      </c>
      <c r="B658" t="s">
        <v>1180</v>
      </c>
      <c r="C658">
        <v>24</v>
      </c>
      <c r="D658">
        <v>77.91</v>
      </c>
      <c r="E658">
        <v>2</v>
      </c>
      <c r="F658">
        <f t="shared" si="10"/>
        <v>1869.84</v>
      </c>
    </row>
    <row r="659" spans="1:6" x14ac:dyDescent="0.3">
      <c r="A659">
        <v>10172</v>
      </c>
      <c r="B659" t="s">
        <v>1181</v>
      </c>
      <c r="C659">
        <v>22</v>
      </c>
      <c r="D659">
        <v>87.81</v>
      </c>
      <c r="E659">
        <v>4</v>
      </c>
      <c r="F659">
        <f t="shared" si="10"/>
        <v>1931.8200000000002</v>
      </c>
    </row>
    <row r="660" spans="1:6" x14ac:dyDescent="0.3">
      <c r="A660">
        <v>10173</v>
      </c>
      <c r="B660" t="s">
        <v>1081</v>
      </c>
      <c r="C660">
        <v>43</v>
      </c>
      <c r="D660">
        <v>101.71</v>
      </c>
      <c r="E660">
        <v>6</v>
      </c>
      <c r="F660">
        <f t="shared" si="10"/>
        <v>4373.53</v>
      </c>
    </row>
    <row r="661" spans="1:6" x14ac:dyDescent="0.3">
      <c r="A661">
        <v>10173</v>
      </c>
      <c r="B661" t="s">
        <v>1082</v>
      </c>
      <c r="C661">
        <v>48</v>
      </c>
      <c r="D661">
        <v>51.75</v>
      </c>
      <c r="E661">
        <v>5</v>
      </c>
      <c r="F661">
        <f t="shared" si="10"/>
        <v>2484</v>
      </c>
    </row>
    <row r="662" spans="1:6" x14ac:dyDescent="0.3">
      <c r="A662">
        <v>10173</v>
      </c>
      <c r="B662" t="s">
        <v>1073</v>
      </c>
      <c r="C662">
        <v>24</v>
      </c>
      <c r="D662">
        <v>168.3</v>
      </c>
      <c r="E662">
        <v>13</v>
      </c>
      <c r="F662">
        <f t="shared" si="10"/>
        <v>4039.2000000000003</v>
      </c>
    </row>
    <row r="663" spans="1:6" x14ac:dyDescent="0.3">
      <c r="A663">
        <v>10173</v>
      </c>
      <c r="B663" t="s">
        <v>1074</v>
      </c>
      <c r="C663">
        <v>26</v>
      </c>
      <c r="D663">
        <v>55.09</v>
      </c>
      <c r="E663">
        <v>12</v>
      </c>
      <c r="F663">
        <f t="shared" si="10"/>
        <v>1432.3400000000001</v>
      </c>
    </row>
    <row r="664" spans="1:6" x14ac:dyDescent="0.3">
      <c r="A664">
        <v>10173</v>
      </c>
      <c r="B664" t="s">
        <v>1077</v>
      </c>
      <c r="C664">
        <v>31</v>
      </c>
      <c r="D664">
        <v>127.13</v>
      </c>
      <c r="E664">
        <v>10</v>
      </c>
      <c r="F664">
        <f t="shared" si="10"/>
        <v>3941.0299999999997</v>
      </c>
    </row>
    <row r="665" spans="1:6" x14ac:dyDescent="0.3">
      <c r="A665">
        <v>10173</v>
      </c>
      <c r="B665" t="s">
        <v>1078</v>
      </c>
      <c r="C665">
        <v>22</v>
      </c>
      <c r="D665">
        <v>140.06</v>
      </c>
      <c r="E665">
        <v>7</v>
      </c>
      <c r="F665">
        <f t="shared" si="10"/>
        <v>3081.32</v>
      </c>
    </row>
    <row r="666" spans="1:6" x14ac:dyDescent="0.3">
      <c r="A666">
        <v>10173</v>
      </c>
      <c r="B666" t="s">
        <v>1089</v>
      </c>
      <c r="C666">
        <v>28</v>
      </c>
      <c r="D666">
        <v>56.84</v>
      </c>
      <c r="E666">
        <v>2</v>
      </c>
      <c r="F666">
        <f t="shared" si="10"/>
        <v>1591.52</v>
      </c>
    </row>
    <row r="667" spans="1:6" x14ac:dyDescent="0.3">
      <c r="A667">
        <v>10173</v>
      </c>
      <c r="B667" t="s">
        <v>1090</v>
      </c>
      <c r="C667">
        <v>31</v>
      </c>
      <c r="D667">
        <v>86.92</v>
      </c>
      <c r="E667">
        <v>1</v>
      </c>
      <c r="F667">
        <f t="shared" si="10"/>
        <v>2694.52</v>
      </c>
    </row>
    <row r="668" spans="1:6" x14ac:dyDescent="0.3">
      <c r="A668">
        <v>10173</v>
      </c>
      <c r="B668" t="s">
        <v>1091</v>
      </c>
      <c r="C668">
        <v>29</v>
      </c>
      <c r="D668">
        <v>90.28</v>
      </c>
      <c r="E668">
        <v>4</v>
      </c>
      <c r="F668">
        <f t="shared" si="10"/>
        <v>2618.12</v>
      </c>
    </row>
    <row r="669" spans="1:6" x14ac:dyDescent="0.3">
      <c r="A669">
        <v>10173</v>
      </c>
      <c r="B669" t="s">
        <v>1075</v>
      </c>
      <c r="C669">
        <v>21</v>
      </c>
      <c r="D669">
        <v>77.31</v>
      </c>
      <c r="E669">
        <v>14</v>
      </c>
      <c r="F669">
        <f t="shared" si="10"/>
        <v>1623.51</v>
      </c>
    </row>
    <row r="670" spans="1:6" x14ac:dyDescent="0.3">
      <c r="A670">
        <v>10173</v>
      </c>
      <c r="B670" t="s">
        <v>1175</v>
      </c>
      <c r="C670">
        <v>39</v>
      </c>
      <c r="D670">
        <v>58.44</v>
      </c>
      <c r="E670">
        <v>15</v>
      </c>
      <c r="F670">
        <f t="shared" si="10"/>
        <v>2279.16</v>
      </c>
    </row>
    <row r="671" spans="1:6" x14ac:dyDescent="0.3">
      <c r="A671">
        <v>10173</v>
      </c>
      <c r="B671" t="s">
        <v>1079</v>
      </c>
      <c r="C671">
        <v>31</v>
      </c>
      <c r="D671">
        <v>29.87</v>
      </c>
      <c r="E671">
        <v>9</v>
      </c>
      <c r="F671">
        <f t="shared" si="10"/>
        <v>925.97</v>
      </c>
    </row>
    <row r="672" spans="1:6" x14ac:dyDescent="0.3">
      <c r="A672">
        <v>10173</v>
      </c>
      <c r="B672" t="s">
        <v>1080</v>
      </c>
      <c r="C672">
        <v>27</v>
      </c>
      <c r="D672">
        <v>39.42</v>
      </c>
      <c r="E672">
        <v>8</v>
      </c>
      <c r="F672">
        <f t="shared" si="10"/>
        <v>1064.3400000000001</v>
      </c>
    </row>
    <row r="673" spans="1:6" x14ac:dyDescent="0.3">
      <c r="A673">
        <v>10173</v>
      </c>
      <c r="B673" t="s">
        <v>1179</v>
      </c>
      <c r="C673">
        <v>23</v>
      </c>
      <c r="D673">
        <v>98.65</v>
      </c>
      <c r="E673">
        <v>16</v>
      </c>
      <c r="F673">
        <f t="shared" si="10"/>
        <v>2268.9500000000003</v>
      </c>
    </row>
    <row r="674" spans="1:6" x14ac:dyDescent="0.3">
      <c r="A674">
        <v>10173</v>
      </c>
      <c r="B674" t="s">
        <v>1076</v>
      </c>
      <c r="C674">
        <v>35</v>
      </c>
      <c r="D674">
        <v>35.700000000000003</v>
      </c>
      <c r="E674">
        <v>11</v>
      </c>
      <c r="F674">
        <f t="shared" si="10"/>
        <v>1249.5</v>
      </c>
    </row>
    <row r="675" spans="1:6" x14ac:dyDescent="0.3">
      <c r="A675">
        <v>10173</v>
      </c>
      <c r="B675" t="s">
        <v>1095</v>
      </c>
      <c r="C675">
        <v>22</v>
      </c>
      <c r="D675">
        <v>93.49</v>
      </c>
      <c r="E675">
        <v>3</v>
      </c>
      <c r="F675">
        <f t="shared" si="10"/>
        <v>2056.7799999999997</v>
      </c>
    </row>
    <row r="676" spans="1:6" x14ac:dyDescent="0.3">
      <c r="A676">
        <v>10174</v>
      </c>
      <c r="B676" t="s">
        <v>1083</v>
      </c>
      <c r="C676">
        <v>34</v>
      </c>
      <c r="D676">
        <v>207.87</v>
      </c>
      <c r="E676">
        <v>4</v>
      </c>
      <c r="F676">
        <f t="shared" si="10"/>
        <v>7067.58</v>
      </c>
    </row>
    <row r="677" spans="1:6" x14ac:dyDescent="0.3">
      <c r="A677">
        <v>10174</v>
      </c>
      <c r="B677" t="s">
        <v>1085</v>
      </c>
      <c r="C677">
        <v>43</v>
      </c>
      <c r="D677">
        <v>113.44</v>
      </c>
      <c r="E677">
        <v>1</v>
      </c>
      <c r="F677">
        <f t="shared" si="10"/>
        <v>4877.92</v>
      </c>
    </row>
    <row r="678" spans="1:6" x14ac:dyDescent="0.3">
      <c r="A678">
        <v>10174</v>
      </c>
      <c r="B678" t="s">
        <v>1086</v>
      </c>
      <c r="C678">
        <v>48</v>
      </c>
      <c r="D678">
        <v>108.5</v>
      </c>
      <c r="E678">
        <v>3</v>
      </c>
      <c r="F678">
        <f t="shared" si="10"/>
        <v>5208</v>
      </c>
    </row>
    <row r="679" spans="1:6" x14ac:dyDescent="0.3">
      <c r="A679">
        <v>10174</v>
      </c>
      <c r="B679" t="s">
        <v>1088</v>
      </c>
      <c r="C679">
        <v>46</v>
      </c>
      <c r="D679">
        <v>100.3</v>
      </c>
      <c r="E679">
        <v>5</v>
      </c>
      <c r="F679">
        <f t="shared" si="10"/>
        <v>4613.8</v>
      </c>
    </row>
    <row r="680" spans="1:6" x14ac:dyDescent="0.3">
      <c r="A680">
        <v>10174</v>
      </c>
      <c r="B680" t="s">
        <v>1093</v>
      </c>
      <c r="C680">
        <v>49</v>
      </c>
      <c r="D680">
        <v>44.27</v>
      </c>
      <c r="E680">
        <v>2</v>
      </c>
      <c r="F680">
        <f t="shared" si="10"/>
        <v>2169.23</v>
      </c>
    </row>
    <row r="681" spans="1:6" x14ac:dyDescent="0.3">
      <c r="A681">
        <v>10175</v>
      </c>
      <c r="B681" t="s">
        <v>1084</v>
      </c>
      <c r="C681">
        <v>33</v>
      </c>
      <c r="D681">
        <v>119.67</v>
      </c>
      <c r="E681">
        <v>9</v>
      </c>
      <c r="F681">
        <f t="shared" si="10"/>
        <v>3949.11</v>
      </c>
    </row>
    <row r="682" spans="1:6" x14ac:dyDescent="0.3">
      <c r="A682">
        <v>10175</v>
      </c>
      <c r="B682" t="s">
        <v>1100</v>
      </c>
      <c r="C682">
        <v>26</v>
      </c>
      <c r="D682">
        <v>109.02</v>
      </c>
      <c r="E682">
        <v>1</v>
      </c>
      <c r="F682">
        <f t="shared" si="10"/>
        <v>2834.52</v>
      </c>
    </row>
    <row r="683" spans="1:6" x14ac:dyDescent="0.3">
      <c r="A683">
        <v>10175</v>
      </c>
      <c r="B683" t="s">
        <v>1102</v>
      </c>
      <c r="C683">
        <v>48</v>
      </c>
      <c r="D683">
        <v>101.87</v>
      </c>
      <c r="E683">
        <v>4</v>
      </c>
      <c r="F683">
        <f t="shared" si="10"/>
        <v>4889.76</v>
      </c>
    </row>
    <row r="684" spans="1:6" x14ac:dyDescent="0.3">
      <c r="A684">
        <v>10175</v>
      </c>
      <c r="B684" t="s">
        <v>1087</v>
      </c>
      <c r="C684">
        <v>41</v>
      </c>
      <c r="D684">
        <v>59.55</v>
      </c>
      <c r="E684">
        <v>7</v>
      </c>
      <c r="F684">
        <f t="shared" si="10"/>
        <v>2441.5499999999997</v>
      </c>
    </row>
    <row r="685" spans="1:6" x14ac:dyDescent="0.3">
      <c r="A685">
        <v>10175</v>
      </c>
      <c r="B685" t="s">
        <v>1103</v>
      </c>
      <c r="C685">
        <v>29</v>
      </c>
      <c r="D685">
        <v>150.71</v>
      </c>
      <c r="E685">
        <v>5</v>
      </c>
      <c r="F685">
        <f t="shared" si="10"/>
        <v>4370.59</v>
      </c>
    </row>
    <row r="686" spans="1:6" x14ac:dyDescent="0.3">
      <c r="A686">
        <v>10175</v>
      </c>
      <c r="B686" t="s">
        <v>1092</v>
      </c>
      <c r="C686">
        <v>47</v>
      </c>
      <c r="D686">
        <v>102.92</v>
      </c>
      <c r="E686">
        <v>10</v>
      </c>
      <c r="F686">
        <f t="shared" si="10"/>
        <v>4837.24</v>
      </c>
    </row>
    <row r="687" spans="1:6" x14ac:dyDescent="0.3">
      <c r="A687">
        <v>10175</v>
      </c>
      <c r="B687" t="s">
        <v>1094</v>
      </c>
      <c r="C687">
        <v>28</v>
      </c>
      <c r="D687">
        <v>121.4</v>
      </c>
      <c r="E687">
        <v>6</v>
      </c>
      <c r="F687">
        <f t="shared" si="10"/>
        <v>3399.2000000000003</v>
      </c>
    </row>
    <row r="688" spans="1:6" x14ac:dyDescent="0.3">
      <c r="A688">
        <v>10175</v>
      </c>
      <c r="B688" t="s">
        <v>1106</v>
      </c>
      <c r="C688">
        <v>37</v>
      </c>
      <c r="D688">
        <v>32.18</v>
      </c>
      <c r="E688">
        <v>2</v>
      </c>
      <c r="F688">
        <f t="shared" si="10"/>
        <v>1190.6600000000001</v>
      </c>
    </row>
    <row r="689" spans="1:6" x14ac:dyDescent="0.3">
      <c r="A689">
        <v>10175</v>
      </c>
      <c r="B689" t="s">
        <v>1096</v>
      </c>
      <c r="C689">
        <v>22</v>
      </c>
      <c r="D689">
        <v>89.57</v>
      </c>
      <c r="E689">
        <v>8</v>
      </c>
      <c r="F689">
        <f t="shared" si="10"/>
        <v>1970.54</v>
      </c>
    </row>
    <row r="690" spans="1:6" x14ac:dyDescent="0.3">
      <c r="A690">
        <v>10175</v>
      </c>
      <c r="B690" t="s">
        <v>1108</v>
      </c>
      <c r="C690">
        <v>50</v>
      </c>
      <c r="D690">
        <v>50.86</v>
      </c>
      <c r="E690">
        <v>3</v>
      </c>
      <c r="F690">
        <f t="shared" si="10"/>
        <v>2543</v>
      </c>
    </row>
    <row r="691" spans="1:6" x14ac:dyDescent="0.3">
      <c r="A691">
        <v>10175</v>
      </c>
      <c r="B691" t="s">
        <v>1097</v>
      </c>
      <c r="C691">
        <v>29</v>
      </c>
      <c r="D691">
        <v>56.24</v>
      </c>
      <c r="E691">
        <v>12</v>
      </c>
      <c r="F691">
        <f t="shared" si="10"/>
        <v>1630.96</v>
      </c>
    </row>
    <row r="692" spans="1:6" x14ac:dyDescent="0.3">
      <c r="A692">
        <v>10175</v>
      </c>
      <c r="B692" t="s">
        <v>1098</v>
      </c>
      <c r="C692">
        <v>42</v>
      </c>
      <c r="D692">
        <v>80.92</v>
      </c>
      <c r="E692">
        <v>11</v>
      </c>
      <c r="F692">
        <f t="shared" si="10"/>
        <v>3398.64</v>
      </c>
    </row>
    <row r="693" spans="1:6" x14ac:dyDescent="0.3">
      <c r="A693">
        <v>10176</v>
      </c>
      <c r="B693" t="s">
        <v>1113</v>
      </c>
      <c r="C693">
        <v>33</v>
      </c>
      <c r="D693">
        <v>166.24</v>
      </c>
      <c r="E693">
        <v>2</v>
      </c>
      <c r="F693">
        <f t="shared" si="10"/>
        <v>5485.92</v>
      </c>
    </row>
    <row r="694" spans="1:6" x14ac:dyDescent="0.3">
      <c r="A694">
        <v>10176</v>
      </c>
      <c r="B694" t="s">
        <v>1099</v>
      </c>
      <c r="C694">
        <v>47</v>
      </c>
      <c r="D694">
        <v>145.04</v>
      </c>
      <c r="E694">
        <v>3</v>
      </c>
      <c r="F694">
        <f t="shared" si="10"/>
        <v>6816.8799999999992</v>
      </c>
    </row>
    <row r="695" spans="1:6" x14ac:dyDescent="0.3">
      <c r="A695">
        <v>10176</v>
      </c>
      <c r="B695" t="s">
        <v>1114</v>
      </c>
      <c r="C695">
        <v>50</v>
      </c>
      <c r="D695">
        <v>160.91</v>
      </c>
      <c r="E695">
        <v>1</v>
      </c>
      <c r="F695">
        <f t="shared" si="10"/>
        <v>8045.5</v>
      </c>
    </row>
    <row r="696" spans="1:6" x14ac:dyDescent="0.3">
      <c r="A696">
        <v>10176</v>
      </c>
      <c r="B696" t="s">
        <v>1101</v>
      </c>
      <c r="C696">
        <v>20</v>
      </c>
      <c r="D696">
        <v>139.16999999999999</v>
      </c>
      <c r="E696">
        <v>10</v>
      </c>
      <c r="F696">
        <f t="shared" si="10"/>
        <v>2783.3999999999996</v>
      </c>
    </row>
    <row r="697" spans="1:6" x14ac:dyDescent="0.3">
      <c r="A697">
        <v>10176</v>
      </c>
      <c r="B697" t="s">
        <v>1104</v>
      </c>
      <c r="C697">
        <v>36</v>
      </c>
      <c r="D697">
        <v>140.75</v>
      </c>
      <c r="E697">
        <v>5</v>
      </c>
      <c r="F697">
        <f t="shared" si="10"/>
        <v>5067</v>
      </c>
    </row>
    <row r="698" spans="1:6" x14ac:dyDescent="0.3">
      <c r="A698">
        <v>10176</v>
      </c>
      <c r="B698" t="s">
        <v>1105</v>
      </c>
      <c r="C698">
        <v>27</v>
      </c>
      <c r="D698">
        <v>55.49</v>
      </c>
      <c r="E698">
        <v>8</v>
      </c>
      <c r="F698">
        <f t="shared" si="10"/>
        <v>1498.23</v>
      </c>
    </row>
    <row r="699" spans="1:6" x14ac:dyDescent="0.3">
      <c r="A699">
        <v>10176</v>
      </c>
      <c r="B699" t="s">
        <v>1107</v>
      </c>
      <c r="C699">
        <v>29</v>
      </c>
      <c r="D699">
        <v>101.72</v>
      </c>
      <c r="E699">
        <v>7</v>
      </c>
      <c r="F699">
        <f t="shared" si="10"/>
        <v>2949.88</v>
      </c>
    </row>
    <row r="700" spans="1:6" x14ac:dyDescent="0.3">
      <c r="A700">
        <v>10176</v>
      </c>
      <c r="B700" t="s">
        <v>1109</v>
      </c>
      <c r="C700">
        <v>22</v>
      </c>
      <c r="D700">
        <v>62.14</v>
      </c>
      <c r="E700">
        <v>6</v>
      </c>
      <c r="F700">
        <f t="shared" si="10"/>
        <v>1367.08</v>
      </c>
    </row>
    <row r="701" spans="1:6" x14ac:dyDescent="0.3">
      <c r="A701">
        <v>10176</v>
      </c>
      <c r="B701" t="s">
        <v>1110</v>
      </c>
      <c r="C701">
        <v>23</v>
      </c>
      <c r="D701">
        <v>109.96</v>
      </c>
      <c r="E701">
        <v>9</v>
      </c>
      <c r="F701">
        <f t="shared" si="10"/>
        <v>2529.08</v>
      </c>
    </row>
    <row r="702" spans="1:6" x14ac:dyDescent="0.3">
      <c r="A702">
        <v>10176</v>
      </c>
      <c r="B702" t="s">
        <v>1111</v>
      </c>
      <c r="C702">
        <v>38</v>
      </c>
      <c r="D702">
        <v>52.14</v>
      </c>
      <c r="E702">
        <v>4</v>
      </c>
      <c r="F702">
        <f t="shared" si="10"/>
        <v>1981.32</v>
      </c>
    </row>
    <row r="703" spans="1:6" x14ac:dyDescent="0.3">
      <c r="A703">
        <v>10177</v>
      </c>
      <c r="B703" t="s">
        <v>1115</v>
      </c>
      <c r="C703">
        <v>23</v>
      </c>
      <c r="D703">
        <v>113.37</v>
      </c>
      <c r="E703">
        <v>9</v>
      </c>
      <c r="F703">
        <f t="shared" si="10"/>
        <v>2607.5100000000002</v>
      </c>
    </row>
    <row r="704" spans="1:6" x14ac:dyDescent="0.3">
      <c r="A704">
        <v>10177</v>
      </c>
      <c r="B704" t="s">
        <v>1116</v>
      </c>
      <c r="C704">
        <v>29</v>
      </c>
      <c r="D704">
        <v>92.77</v>
      </c>
      <c r="E704">
        <v>11</v>
      </c>
      <c r="F704">
        <f t="shared" si="10"/>
        <v>2690.33</v>
      </c>
    </row>
    <row r="705" spans="1:6" x14ac:dyDescent="0.3">
      <c r="A705">
        <v>10177</v>
      </c>
      <c r="B705" t="s">
        <v>1117</v>
      </c>
      <c r="C705">
        <v>35</v>
      </c>
      <c r="D705">
        <v>82.5</v>
      </c>
      <c r="E705">
        <v>8</v>
      </c>
      <c r="F705">
        <f t="shared" si="10"/>
        <v>2887.5</v>
      </c>
    </row>
    <row r="706" spans="1:6" x14ac:dyDescent="0.3">
      <c r="A706">
        <v>10177</v>
      </c>
      <c r="B706" t="s">
        <v>1118</v>
      </c>
      <c r="C706">
        <v>50</v>
      </c>
      <c r="D706">
        <v>115.52</v>
      </c>
      <c r="E706">
        <v>7</v>
      </c>
      <c r="F706">
        <f t="shared" si="10"/>
        <v>5776</v>
      </c>
    </row>
    <row r="707" spans="1:6" x14ac:dyDescent="0.3">
      <c r="A707">
        <v>10177</v>
      </c>
      <c r="B707" t="s">
        <v>1119</v>
      </c>
      <c r="C707">
        <v>45</v>
      </c>
      <c r="D707">
        <v>79.66</v>
      </c>
      <c r="E707">
        <v>2</v>
      </c>
      <c r="F707">
        <f t="shared" ref="F707:F770" si="11">D707*C707</f>
        <v>3584.7</v>
      </c>
    </row>
    <row r="708" spans="1:6" x14ac:dyDescent="0.3">
      <c r="A708">
        <v>10177</v>
      </c>
      <c r="B708" t="s">
        <v>1121</v>
      </c>
      <c r="C708">
        <v>24</v>
      </c>
      <c r="D708">
        <v>58.67</v>
      </c>
      <c r="E708">
        <v>3</v>
      </c>
      <c r="F708">
        <f t="shared" si="11"/>
        <v>1408.08</v>
      </c>
    </row>
    <row r="709" spans="1:6" x14ac:dyDescent="0.3">
      <c r="A709">
        <v>10177</v>
      </c>
      <c r="B709" t="s">
        <v>1122</v>
      </c>
      <c r="C709">
        <v>31</v>
      </c>
      <c r="D709">
        <v>77.95</v>
      </c>
      <c r="E709">
        <v>10</v>
      </c>
      <c r="F709">
        <f t="shared" si="11"/>
        <v>2416.4500000000003</v>
      </c>
    </row>
    <row r="710" spans="1:6" x14ac:dyDescent="0.3">
      <c r="A710">
        <v>10177</v>
      </c>
      <c r="B710" t="s">
        <v>1123</v>
      </c>
      <c r="C710">
        <v>32</v>
      </c>
      <c r="D710">
        <v>64.33</v>
      </c>
      <c r="E710">
        <v>1</v>
      </c>
      <c r="F710">
        <f t="shared" si="11"/>
        <v>2058.56</v>
      </c>
    </row>
    <row r="711" spans="1:6" x14ac:dyDescent="0.3">
      <c r="A711">
        <v>10177</v>
      </c>
      <c r="B711" t="s">
        <v>1124</v>
      </c>
      <c r="C711">
        <v>44</v>
      </c>
      <c r="D711">
        <v>88.15</v>
      </c>
      <c r="E711">
        <v>4</v>
      </c>
      <c r="F711">
        <f t="shared" si="11"/>
        <v>3878.6000000000004</v>
      </c>
    </row>
    <row r="712" spans="1:6" x14ac:dyDescent="0.3">
      <c r="A712">
        <v>10177</v>
      </c>
      <c r="B712" t="s">
        <v>1125</v>
      </c>
      <c r="C712">
        <v>24</v>
      </c>
      <c r="D712">
        <v>83.42</v>
      </c>
      <c r="E712">
        <v>5</v>
      </c>
      <c r="F712">
        <f t="shared" si="11"/>
        <v>2002.08</v>
      </c>
    </row>
    <row r="713" spans="1:6" x14ac:dyDescent="0.3">
      <c r="A713">
        <v>10177</v>
      </c>
      <c r="B713" t="s">
        <v>1126</v>
      </c>
      <c r="C713">
        <v>40</v>
      </c>
      <c r="D713">
        <v>52.96</v>
      </c>
      <c r="E713">
        <v>6</v>
      </c>
      <c r="F713">
        <f t="shared" si="11"/>
        <v>2118.4</v>
      </c>
    </row>
    <row r="714" spans="1:6" x14ac:dyDescent="0.3">
      <c r="A714">
        <v>10178</v>
      </c>
      <c r="B714" t="s">
        <v>1112</v>
      </c>
      <c r="C714">
        <v>24</v>
      </c>
      <c r="D714">
        <v>131.91999999999999</v>
      </c>
      <c r="E714">
        <v>12</v>
      </c>
      <c r="F714">
        <f t="shared" si="11"/>
        <v>3166.08</v>
      </c>
    </row>
    <row r="715" spans="1:6" x14ac:dyDescent="0.3">
      <c r="A715">
        <v>10178</v>
      </c>
      <c r="B715" t="s">
        <v>1127</v>
      </c>
      <c r="C715">
        <v>42</v>
      </c>
      <c r="D715">
        <v>127.73</v>
      </c>
      <c r="E715">
        <v>4</v>
      </c>
      <c r="F715">
        <f t="shared" si="11"/>
        <v>5364.66</v>
      </c>
    </row>
    <row r="716" spans="1:6" x14ac:dyDescent="0.3">
      <c r="A716">
        <v>10178</v>
      </c>
      <c r="B716" t="s">
        <v>1129</v>
      </c>
      <c r="C716">
        <v>41</v>
      </c>
      <c r="D716">
        <v>70.540000000000006</v>
      </c>
      <c r="E716">
        <v>10</v>
      </c>
      <c r="F716">
        <f t="shared" si="11"/>
        <v>2892.1400000000003</v>
      </c>
    </row>
    <row r="717" spans="1:6" x14ac:dyDescent="0.3">
      <c r="A717">
        <v>10178</v>
      </c>
      <c r="B717" t="s">
        <v>1130</v>
      </c>
      <c r="C717">
        <v>48</v>
      </c>
      <c r="D717">
        <v>104.81</v>
      </c>
      <c r="E717">
        <v>9</v>
      </c>
      <c r="F717">
        <f t="shared" si="11"/>
        <v>5030.88</v>
      </c>
    </row>
    <row r="718" spans="1:6" x14ac:dyDescent="0.3">
      <c r="A718">
        <v>10178</v>
      </c>
      <c r="B718" t="s">
        <v>1132</v>
      </c>
      <c r="C718">
        <v>34</v>
      </c>
      <c r="D718">
        <v>67.819999999999993</v>
      </c>
      <c r="E718">
        <v>5</v>
      </c>
      <c r="F718">
        <f t="shared" si="11"/>
        <v>2305.8799999999997</v>
      </c>
    </row>
    <row r="719" spans="1:6" x14ac:dyDescent="0.3">
      <c r="A719">
        <v>10178</v>
      </c>
      <c r="B719" t="s">
        <v>1133</v>
      </c>
      <c r="C719">
        <v>27</v>
      </c>
      <c r="D719">
        <v>65.75</v>
      </c>
      <c r="E719">
        <v>6</v>
      </c>
      <c r="F719">
        <f t="shared" si="11"/>
        <v>1775.25</v>
      </c>
    </row>
    <row r="720" spans="1:6" x14ac:dyDescent="0.3">
      <c r="A720">
        <v>10178</v>
      </c>
      <c r="B720" t="s">
        <v>1120</v>
      </c>
      <c r="C720">
        <v>21</v>
      </c>
      <c r="D720">
        <v>68.77</v>
      </c>
      <c r="E720">
        <v>11</v>
      </c>
      <c r="F720">
        <f t="shared" si="11"/>
        <v>1444.1699999999998</v>
      </c>
    </row>
    <row r="721" spans="1:6" x14ac:dyDescent="0.3">
      <c r="A721">
        <v>10178</v>
      </c>
      <c r="B721" t="s">
        <v>1134</v>
      </c>
      <c r="C721">
        <v>30</v>
      </c>
      <c r="D721">
        <v>64.150000000000006</v>
      </c>
      <c r="E721">
        <v>3</v>
      </c>
      <c r="F721">
        <f t="shared" si="11"/>
        <v>1924.5000000000002</v>
      </c>
    </row>
    <row r="722" spans="1:6" x14ac:dyDescent="0.3">
      <c r="A722">
        <v>10178</v>
      </c>
      <c r="B722" t="s">
        <v>1139</v>
      </c>
      <c r="C722">
        <v>34</v>
      </c>
      <c r="D722">
        <v>86.9</v>
      </c>
      <c r="E722">
        <v>8</v>
      </c>
      <c r="F722">
        <f t="shared" si="11"/>
        <v>2954.6000000000004</v>
      </c>
    </row>
    <row r="723" spans="1:6" x14ac:dyDescent="0.3">
      <c r="A723">
        <v>10178</v>
      </c>
      <c r="B723" t="s">
        <v>1140</v>
      </c>
      <c r="C723">
        <v>22</v>
      </c>
      <c r="D723">
        <v>91.74</v>
      </c>
      <c r="E723">
        <v>1</v>
      </c>
      <c r="F723">
        <f t="shared" si="11"/>
        <v>2018.28</v>
      </c>
    </row>
    <row r="724" spans="1:6" x14ac:dyDescent="0.3">
      <c r="A724">
        <v>10178</v>
      </c>
      <c r="B724" t="s">
        <v>1143</v>
      </c>
      <c r="C724">
        <v>45</v>
      </c>
      <c r="D724">
        <v>68.11</v>
      </c>
      <c r="E724">
        <v>2</v>
      </c>
      <c r="F724">
        <f t="shared" si="11"/>
        <v>3064.95</v>
      </c>
    </row>
    <row r="725" spans="1:6" x14ac:dyDescent="0.3">
      <c r="A725">
        <v>10178</v>
      </c>
      <c r="B725" t="s">
        <v>1144</v>
      </c>
      <c r="C725">
        <v>45</v>
      </c>
      <c r="D725">
        <v>41.71</v>
      </c>
      <c r="E725">
        <v>7</v>
      </c>
      <c r="F725">
        <f t="shared" si="11"/>
        <v>1876.95</v>
      </c>
    </row>
    <row r="726" spans="1:6" x14ac:dyDescent="0.3">
      <c r="A726">
        <v>10179</v>
      </c>
      <c r="B726" t="s">
        <v>1128</v>
      </c>
      <c r="C726">
        <v>24</v>
      </c>
      <c r="D726">
        <v>82.79</v>
      </c>
      <c r="E726">
        <v>3</v>
      </c>
      <c r="F726">
        <f t="shared" si="11"/>
        <v>1986.96</v>
      </c>
    </row>
    <row r="727" spans="1:6" x14ac:dyDescent="0.3">
      <c r="A727">
        <v>10179</v>
      </c>
      <c r="B727" t="s">
        <v>1131</v>
      </c>
      <c r="C727">
        <v>47</v>
      </c>
      <c r="D727">
        <v>105.04</v>
      </c>
      <c r="E727">
        <v>5</v>
      </c>
      <c r="F727">
        <f t="shared" si="11"/>
        <v>4936.88</v>
      </c>
    </row>
    <row r="728" spans="1:6" x14ac:dyDescent="0.3">
      <c r="A728">
        <v>10179</v>
      </c>
      <c r="B728" t="s">
        <v>1135</v>
      </c>
      <c r="C728">
        <v>27</v>
      </c>
      <c r="D728">
        <v>66.650000000000006</v>
      </c>
      <c r="E728">
        <v>4</v>
      </c>
      <c r="F728">
        <f t="shared" si="11"/>
        <v>1799.5500000000002</v>
      </c>
    </row>
    <row r="729" spans="1:6" x14ac:dyDescent="0.3">
      <c r="A729">
        <v>10179</v>
      </c>
      <c r="B729" t="s">
        <v>1152</v>
      </c>
      <c r="C729">
        <v>45</v>
      </c>
      <c r="D729">
        <v>86.9</v>
      </c>
      <c r="E729">
        <v>1</v>
      </c>
      <c r="F729">
        <f t="shared" si="11"/>
        <v>3910.5000000000005</v>
      </c>
    </row>
    <row r="730" spans="1:6" x14ac:dyDescent="0.3">
      <c r="A730">
        <v>10179</v>
      </c>
      <c r="B730" t="s">
        <v>1136</v>
      </c>
      <c r="C730">
        <v>24</v>
      </c>
      <c r="D730">
        <v>63.97</v>
      </c>
      <c r="E730">
        <v>6</v>
      </c>
      <c r="F730">
        <f t="shared" si="11"/>
        <v>1535.28</v>
      </c>
    </row>
    <row r="731" spans="1:6" x14ac:dyDescent="0.3">
      <c r="A731">
        <v>10179</v>
      </c>
      <c r="B731" t="s">
        <v>1137</v>
      </c>
      <c r="C731">
        <v>34</v>
      </c>
      <c r="D731">
        <v>43.2</v>
      </c>
      <c r="E731">
        <v>7</v>
      </c>
      <c r="F731">
        <f t="shared" si="11"/>
        <v>1468.8000000000002</v>
      </c>
    </row>
    <row r="732" spans="1:6" x14ac:dyDescent="0.3">
      <c r="A732">
        <v>10179</v>
      </c>
      <c r="B732" t="s">
        <v>1138</v>
      </c>
      <c r="C732">
        <v>23</v>
      </c>
      <c r="D732">
        <v>75.81</v>
      </c>
      <c r="E732">
        <v>8</v>
      </c>
      <c r="F732">
        <f t="shared" si="11"/>
        <v>1743.63</v>
      </c>
    </row>
    <row r="733" spans="1:6" x14ac:dyDescent="0.3">
      <c r="A733">
        <v>10179</v>
      </c>
      <c r="B733" t="s">
        <v>1141</v>
      </c>
      <c r="C733">
        <v>25</v>
      </c>
      <c r="D733">
        <v>98.48</v>
      </c>
      <c r="E733">
        <v>2</v>
      </c>
      <c r="F733">
        <f t="shared" si="11"/>
        <v>2462</v>
      </c>
    </row>
    <row r="734" spans="1:6" x14ac:dyDescent="0.3">
      <c r="A734">
        <v>10179</v>
      </c>
      <c r="B734" t="s">
        <v>1142</v>
      </c>
      <c r="C734">
        <v>39</v>
      </c>
      <c r="D734">
        <v>80</v>
      </c>
      <c r="E734">
        <v>9</v>
      </c>
      <c r="F734">
        <f t="shared" si="11"/>
        <v>3120</v>
      </c>
    </row>
    <row r="735" spans="1:6" x14ac:dyDescent="0.3">
      <c r="A735">
        <v>10180</v>
      </c>
      <c r="B735" t="s">
        <v>1145</v>
      </c>
      <c r="C735">
        <v>29</v>
      </c>
      <c r="D735">
        <v>76.56</v>
      </c>
      <c r="E735">
        <v>9</v>
      </c>
      <c r="F735">
        <f t="shared" si="11"/>
        <v>2220.2400000000002</v>
      </c>
    </row>
    <row r="736" spans="1:6" x14ac:dyDescent="0.3">
      <c r="A736">
        <v>10180</v>
      </c>
      <c r="B736" t="s">
        <v>1146</v>
      </c>
      <c r="C736">
        <v>42</v>
      </c>
      <c r="D736">
        <v>99.91</v>
      </c>
      <c r="E736">
        <v>12</v>
      </c>
      <c r="F736">
        <f t="shared" si="11"/>
        <v>4196.22</v>
      </c>
    </row>
    <row r="737" spans="1:6" x14ac:dyDescent="0.3">
      <c r="A737">
        <v>10180</v>
      </c>
      <c r="B737" t="s">
        <v>1147</v>
      </c>
      <c r="C737">
        <v>41</v>
      </c>
      <c r="D737">
        <v>164.61</v>
      </c>
      <c r="E737">
        <v>11</v>
      </c>
      <c r="F737">
        <f t="shared" si="11"/>
        <v>6749.01</v>
      </c>
    </row>
    <row r="738" spans="1:6" x14ac:dyDescent="0.3">
      <c r="A738">
        <v>10180</v>
      </c>
      <c r="B738" t="s">
        <v>1148</v>
      </c>
      <c r="C738">
        <v>40</v>
      </c>
      <c r="D738">
        <v>131.04</v>
      </c>
      <c r="E738">
        <v>8</v>
      </c>
      <c r="F738">
        <f t="shared" si="11"/>
        <v>5241.5999999999995</v>
      </c>
    </row>
    <row r="739" spans="1:6" x14ac:dyDescent="0.3">
      <c r="A739">
        <v>10180</v>
      </c>
      <c r="B739" t="s">
        <v>1149</v>
      </c>
      <c r="C739">
        <v>25</v>
      </c>
      <c r="D739">
        <v>48.46</v>
      </c>
      <c r="E739">
        <v>13</v>
      </c>
      <c r="F739">
        <f t="shared" si="11"/>
        <v>1211.5</v>
      </c>
    </row>
    <row r="740" spans="1:6" x14ac:dyDescent="0.3">
      <c r="A740">
        <v>10180</v>
      </c>
      <c r="B740" t="s">
        <v>1160</v>
      </c>
      <c r="C740">
        <v>21</v>
      </c>
      <c r="D740">
        <v>59.06</v>
      </c>
      <c r="E740">
        <v>3</v>
      </c>
      <c r="F740">
        <f t="shared" si="11"/>
        <v>1240.26</v>
      </c>
    </row>
    <row r="741" spans="1:6" x14ac:dyDescent="0.3">
      <c r="A741">
        <v>10180</v>
      </c>
      <c r="B741" t="s">
        <v>1161</v>
      </c>
      <c r="C741">
        <v>44</v>
      </c>
      <c r="D741">
        <v>147.31</v>
      </c>
      <c r="E741">
        <v>2</v>
      </c>
      <c r="F741">
        <f t="shared" si="11"/>
        <v>6481.64</v>
      </c>
    </row>
    <row r="742" spans="1:6" x14ac:dyDescent="0.3">
      <c r="A742">
        <v>10180</v>
      </c>
      <c r="B742" t="s">
        <v>1150</v>
      </c>
      <c r="C742">
        <v>48</v>
      </c>
      <c r="D742">
        <v>98.05</v>
      </c>
      <c r="E742">
        <v>10</v>
      </c>
      <c r="F742">
        <f t="shared" si="11"/>
        <v>4706.3999999999996</v>
      </c>
    </row>
    <row r="743" spans="1:6" x14ac:dyDescent="0.3">
      <c r="A743">
        <v>10180</v>
      </c>
      <c r="B743" t="s">
        <v>1151</v>
      </c>
      <c r="C743">
        <v>28</v>
      </c>
      <c r="D743">
        <v>61.7</v>
      </c>
      <c r="E743">
        <v>14</v>
      </c>
      <c r="F743">
        <f t="shared" si="11"/>
        <v>1727.6000000000001</v>
      </c>
    </row>
    <row r="744" spans="1:6" x14ac:dyDescent="0.3">
      <c r="A744">
        <v>10180</v>
      </c>
      <c r="B744" t="s">
        <v>1162</v>
      </c>
      <c r="C744">
        <v>35</v>
      </c>
      <c r="D744">
        <v>60.95</v>
      </c>
      <c r="E744">
        <v>6</v>
      </c>
      <c r="F744">
        <f t="shared" si="11"/>
        <v>2133.25</v>
      </c>
    </row>
    <row r="745" spans="1:6" x14ac:dyDescent="0.3">
      <c r="A745">
        <v>10180</v>
      </c>
      <c r="B745" t="s">
        <v>1165</v>
      </c>
      <c r="C745">
        <v>28</v>
      </c>
      <c r="D745">
        <v>68.709999999999994</v>
      </c>
      <c r="E745">
        <v>1</v>
      </c>
      <c r="F745">
        <f t="shared" si="11"/>
        <v>1923.8799999999999</v>
      </c>
    </row>
    <row r="746" spans="1:6" x14ac:dyDescent="0.3">
      <c r="A746">
        <v>10180</v>
      </c>
      <c r="B746" t="s">
        <v>1166</v>
      </c>
      <c r="C746">
        <v>34</v>
      </c>
      <c r="D746">
        <v>33.39</v>
      </c>
      <c r="E746">
        <v>4</v>
      </c>
      <c r="F746">
        <f t="shared" si="11"/>
        <v>1135.26</v>
      </c>
    </row>
    <row r="747" spans="1:6" x14ac:dyDescent="0.3">
      <c r="A747">
        <v>10180</v>
      </c>
      <c r="B747" t="s">
        <v>1167</v>
      </c>
      <c r="C747">
        <v>22</v>
      </c>
      <c r="D747">
        <v>102.05</v>
      </c>
      <c r="E747">
        <v>7</v>
      </c>
      <c r="F747">
        <f t="shared" si="11"/>
        <v>2245.1</v>
      </c>
    </row>
    <row r="748" spans="1:6" x14ac:dyDescent="0.3">
      <c r="A748">
        <v>10180</v>
      </c>
      <c r="B748" t="s">
        <v>1168</v>
      </c>
      <c r="C748">
        <v>21</v>
      </c>
      <c r="D748">
        <v>74.849999999999994</v>
      </c>
      <c r="E748">
        <v>5</v>
      </c>
      <c r="F748">
        <f t="shared" si="11"/>
        <v>1571.85</v>
      </c>
    </row>
    <row r="749" spans="1:6" x14ac:dyDescent="0.3">
      <c r="A749">
        <v>10181</v>
      </c>
      <c r="B749" t="s">
        <v>1153</v>
      </c>
      <c r="C749">
        <v>27</v>
      </c>
      <c r="D749">
        <v>155.66</v>
      </c>
      <c r="E749">
        <v>14</v>
      </c>
      <c r="F749">
        <f t="shared" si="11"/>
        <v>4202.82</v>
      </c>
    </row>
    <row r="750" spans="1:6" x14ac:dyDescent="0.3">
      <c r="A750">
        <v>10181</v>
      </c>
      <c r="B750" t="s">
        <v>1154</v>
      </c>
      <c r="C750">
        <v>28</v>
      </c>
      <c r="D750">
        <v>113.92</v>
      </c>
      <c r="E750">
        <v>12</v>
      </c>
      <c r="F750">
        <f t="shared" si="11"/>
        <v>3189.76</v>
      </c>
    </row>
    <row r="751" spans="1:6" x14ac:dyDescent="0.3">
      <c r="A751">
        <v>10181</v>
      </c>
      <c r="B751" t="s">
        <v>1155</v>
      </c>
      <c r="C751">
        <v>20</v>
      </c>
      <c r="D751">
        <v>67.03</v>
      </c>
      <c r="E751">
        <v>15</v>
      </c>
      <c r="F751">
        <f t="shared" si="11"/>
        <v>1340.6</v>
      </c>
    </row>
    <row r="752" spans="1:6" x14ac:dyDescent="0.3">
      <c r="A752">
        <v>10181</v>
      </c>
      <c r="B752" t="s">
        <v>1156</v>
      </c>
      <c r="C752">
        <v>36</v>
      </c>
      <c r="D752">
        <v>107.1</v>
      </c>
      <c r="E752">
        <v>11</v>
      </c>
      <c r="F752">
        <f t="shared" si="11"/>
        <v>3855.6</v>
      </c>
    </row>
    <row r="753" spans="1:6" x14ac:dyDescent="0.3">
      <c r="A753">
        <v>10181</v>
      </c>
      <c r="B753" t="s">
        <v>1169</v>
      </c>
      <c r="C753">
        <v>44</v>
      </c>
      <c r="D753">
        <v>124.56</v>
      </c>
      <c r="E753">
        <v>6</v>
      </c>
      <c r="F753">
        <f t="shared" si="11"/>
        <v>5480.64</v>
      </c>
    </row>
    <row r="754" spans="1:6" x14ac:dyDescent="0.3">
      <c r="A754">
        <v>10181</v>
      </c>
      <c r="B754" t="s">
        <v>1174</v>
      </c>
      <c r="C754">
        <v>42</v>
      </c>
      <c r="D754">
        <v>124.44</v>
      </c>
      <c r="E754">
        <v>2</v>
      </c>
      <c r="F754">
        <f t="shared" si="11"/>
        <v>5226.4799999999996</v>
      </c>
    </row>
    <row r="755" spans="1:6" x14ac:dyDescent="0.3">
      <c r="A755">
        <v>10181</v>
      </c>
      <c r="B755" t="s">
        <v>1157</v>
      </c>
      <c r="C755">
        <v>22</v>
      </c>
      <c r="D755">
        <v>74.69</v>
      </c>
      <c r="E755">
        <v>10</v>
      </c>
      <c r="F755">
        <f t="shared" si="11"/>
        <v>1643.1799999999998</v>
      </c>
    </row>
    <row r="756" spans="1:6" x14ac:dyDescent="0.3">
      <c r="A756">
        <v>10181</v>
      </c>
      <c r="B756" t="s">
        <v>1170</v>
      </c>
      <c r="C756">
        <v>21</v>
      </c>
      <c r="D756">
        <v>129.44999999999999</v>
      </c>
      <c r="E756">
        <v>5</v>
      </c>
      <c r="F756">
        <f t="shared" si="11"/>
        <v>2718.45</v>
      </c>
    </row>
    <row r="757" spans="1:6" x14ac:dyDescent="0.3">
      <c r="A757">
        <v>10181</v>
      </c>
      <c r="B757" t="s">
        <v>1171</v>
      </c>
      <c r="C757">
        <v>27</v>
      </c>
      <c r="D757">
        <v>130.68</v>
      </c>
      <c r="E757">
        <v>3</v>
      </c>
      <c r="F757">
        <f t="shared" si="11"/>
        <v>3528.36</v>
      </c>
    </row>
    <row r="758" spans="1:6" x14ac:dyDescent="0.3">
      <c r="A758">
        <v>10181</v>
      </c>
      <c r="B758" t="s">
        <v>1103</v>
      </c>
      <c r="C758">
        <v>45</v>
      </c>
      <c r="D758">
        <v>147.33000000000001</v>
      </c>
      <c r="E758">
        <v>7</v>
      </c>
      <c r="F758">
        <f t="shared" si="11"/>
        <v>6629.85</v>
      </c>
    </row>
    <row r="759" spans="1:6" x14ac:dyDescent="0.3">
      <c r="A759">
        <v>10181</v>
      </c>
      <c r="B759" t="s">
        <v>1158</v>
      </c>
      <c r="C759">
        <v>30</v>
      </c>
      <c r="D759">
        <v>73.17</v>
      </c>
      <c r="E759">
        <v>17</v>
      </c>
      <c r="F759">
        <f t="shared" si="11"/>
        <v>2195.1</v>
      </c>
    </row>
    <row r="760" spans="1:6" x14ac:dyDescent="0.3">
      <c r="A760">
        <v>10181</v>
      </c>
      <c r="B760" t="s">
        <v>1159</v>
      </c>
      <c r="C760">
        <v>22</v>
      </c>
      <c r="D760">
        <v>120.53</v>
      </c>
      <c r="E760">
        <v>16</v>
      </c>
      <c r="F760">
        <f t="shared" si="11"/>
        <v>2651.66</v>
      </c>
    </row>
    <row r="761" spans="1:6" x14ac:dyDescent="0.3">
      <c r="A761">
        <v>10181</v>
      </c>
      <c r="B761" t="s">
        <v>1172</v>
      </c>
      <c r="C761">
        <v>39</v>
      </c>
      <c r="D761">
        <v>137.04</v>
      </c>
      <c r="E761">
        <v>4</v>
      </c>
      <c r="F761">
        <f t="shared" si="11"/>
        <v>5344.5599999999995</v>
      </c>
    </row>
    <row r="762" spans="1:6" x14ac:dyDescent="0.3">
      <c r="A762">
        <v>10181</v>
      </c>
      <c r="B762" t="s">
        <v>1177</v>
      </c>
      <c r="C762">
        <v>34</v>
      </c>
      <c r="D762">
        <v>45.28</v>
      </c>
      <c r="E762">
        <v>1</v>
      </c>
      <c r="F762">
        <f t="shared" si="11"/>
        <v>1539.52</v>
      </c>
    </row>
    <row r="763" spans="1:6" x14ac:dyDescent="0.3">
      <c r="A763">
        <v>10181</v>
      </c>
      <c r="B763" t="s">
        <v>1173</v>
      </c>
      <c r="C763">
        <v>37</v>
      </c>
      <c r="D763">
        <v>32.85</v>
      </c>
      <c r="E763">
        <v>8</v>
      </c>
      <c r="F763">
        <f t="shared" si="11"/>
        <v>1215.45</v>
      </c>
    </row>
    <row r="764" spans="1:6" x14ac:dyDescent="0.3">
      <c r="A764">
        <v>10181</v>
      </c>
      <c r="B764" t="s">
        <v>1163</v>
      </c>
      <c r="C764">
        <v>23</v>
      </c>
      <c r="D764">
        <v>54.49</v>
      </c>
      <c r="E764">
        <v>13</v>
      </c>
      <c r="F764">
        <f t="shared" si="11"/>
        <v>1253.27</v>
      </c>
    </row>
    <row r="765" spans="1:6" x14ac:dyDescent="0.3">
      <c r="A765">
        <v>10181</v>
      </c>
      <c r="B765" t="s">
        <v>1164</v>
      </c>
      <c r="C765">
        <v>25</v>
      </c>
      <c r="D765">
        <v>122.17</v>
      </c>
      <c r="E765">
        <v>9</v>
      </c>
      <c r="F765">
        <f t="shared" si="11"/>
        <v>3054.25</v>
      </c>
    </row>
    <row r="766" spans="1:6" x14ac:dyDescent="0.3">
      <c r="A766">
        <v>10182</v>
      </c>
      <c r="B766" t="s">
        <v>1081</v>
      </c>
      <c r="C766">
        <v>25</v>
      </c>
      <c r="D766">
        <v>83.22</v>
      </c>
      <c r="E766">
        <v>3</v>
      </c>
      <c r="F766">
        <f t="shared" si="11"/>
        <v>2080.5</v>
      </c>
    </row>
    <row r="767" spans="1:6" x14ac:dyDescent="0.3">
      <c r="A767">
        <v>10182</v>
      </c>
      <c r="B767" t="s">
        <v>1082</v>
      </c>
      <c r="C767">
        <v>32</v>
      </c>
      <c r="D767">
        <v>44.21</v>
      </c>
      <c r="E767">
        <v>2</v>
      </c>
      <c r="F767">
        <f t="shared" si="11"/>
        <v>1414.72</v>
      </c>
    </row>
    <row r="768" spans="1:6" x14ac:dyDescent="0.3">
      <c r="A768">
        <v>10182</v>
      </c>
      <c r="B768" t="s">
        <v>1073</v>
      </c>
      <c r="C768">
        <v>44</v>
      </c>
      <c r="D768">
        <v>159.80000000000001</v>
      </c>
      <c r="E768">
        <v>10</v>
      </c>
      <c r="F768">
        <f t="shared" si="11"/>
        <v>7031.2000000000007</v>
      </c>
    </row>
    <row r="769" spans="1:6" x14ac:dyDescent="0.3">
      <c r="A769">
        <v>10182</v>
      </c>
      <c r="B769" t="s">
        <v>1074</v>
      </c>
      <c r="C769">
        <v>38</v>
      </c>
      <c r="D769">
        <v>54.49</v>
      </c>
      <c r="E769">
        <v>9</v>
      </c>
      <c r="F769">
        <f t="shared" si="11"/>
        <v>2070.62</v>
      </c>
    </row>
    <row r="770" spans="1:6" x14ac:dyDescent="0.3">
      <c r="A770">
        <v>10182</v>
      </c>
      <c r="B770" t="s">
        <v>1077</v>
      </c>
      <c r="C770">
        <v>20</v>
      </c>
      <c r="D770">
        <v>105.52</v>
      </c>
      <c r="E770">
        <v>7</v>
      </c>
      <c r="F770">
        <f t="shared" si="11"/>
        <v>2110.4</v>
      </c>
    </row>
    <row r="771" spans="1:6" x14ac:dyDescent="0.3">
      <c r="A771">
        <v>10182</v>
      </c>
      <c r="B771" t="s">
        <v>1078</v>
      </c>
      <c r="C771">
        <v>21</v>
      </c>
      <c r="D771">
        <v>135</v>
      </c>
      <c r="E771">
        <v>4</v>
      </c>
      <c r="F771">
        <f t="shared" ref="F771:F834" si="12">D771*C771</f>
        <v>2835</v>
      </c>
    </row>
    <row r="772" spans="1:6" x14ac:dyDescent="0.3">
      <c r="A772">
        <v>10182</v>
      </c>
      <c r="B772" t="s">
        <v>1091</v>
      </c>
      <c r="C772">
        <v>33</v>
      </c>
      <c r="D772">
        <v>86.31</v>
      </c>
      <c r="E772">
        <v>1</v>
      </c>
      <c r="F772">
        <f t="shared" si="12"/>
        <v>2848.23</v>
      </c>
    </row>
    <row r="773" spans="1:6" x14ac:dyDescent="0.3">
      <c r="A773">
        <v>10182</v>
      </c>
      <c r="B773" t="s">
        <v>1075</v>
      </c>
      <c r="C773">
        <v>36</v>
      </c>
      <c r="D773">
        <v>88.35</v>
      </c>
      <c r="E773">
        <v>11</v>
      </c>
      <c r="F773">
        <f t="shared" si="12"/>
        <v>3180.6</v>
      </c>
    </row>
    <row r="774" spans="1:6" x14ac:dyDescent="0.3">
      <c r="A774">
        <v>10182</v>
      </c>
      <c r="B774" t="s">
        <v>1175</v>
      </c>
      <c r="C774">
        <v>44</v>
      </c>
      <c r="D774">
        <v>61.29</v>
      </c>
      <c r="E774">
        <v>12</v>
      </c>
      <c r="F774">
        <f t="shared" si="12"/>
        <v>2696.7599999999998</v>
      </c>
    </row>
    <row r="775" spans="1:6" x14ac:dyDescent="0.3">
      <c r="A775">
        <v>10182</v>
      </c>
      <c r="B775" t="s">
        <v>1176</v>
      </c>
      <c r="C775">
        <v>47</v>
      </c>
      <c r="D775">
        <v>63.2</v>
      </c>
      <c r="E775">
        <v>16</v>
      </c>
      <c r="F775">
        <f t="shared" si="12"/>
        <v>2970.4</v>
      </c>
    </row>
    <row r="776" spans="1:6" x14ac:dyDescent="0.3">
      <c r="A776">
        <v>10182</v>
      </c>
      <c r="B776" t="s">
        <v>1079</v>
      </c>
      <c r="C776">
        <v>39</v>
      </c>
      <c r="D776">
        <v>31.86</v>
      </c>
      <c r="E776">
        <v>6</v>
      </c>
      <c r="F776">
        <f t="shared" si="12"/>
        <v>1242.54</v>
      </c>
    </row>
    <row r="777" spans="1:6" x14ac:dyDescent="0.3">
      <c r="A777">
        <v>10182</v>
      </c>
      <c r="B777" t="s">
        <v>1080</v>
      </c>
      <c r="C777">
        <v>31</v>
      </c>
      <c r="D777">
        <v>39.869999999999997</v>
      </c>
      <c r="E777">
        <v>5</v>
      </c>
      <c r="F777">
        <f t="shared" si="12"/>
        <v>1235.97</v>
      </c>
    </row>
    <row r="778" spans="1:6" x14ac:dyDescent="0.3">
      <c r="A778">
        <v>10182</v>
      </c>
      <c r="B778" t="s">
        <v>1178</v>
      </c>
      <c r="C778">
        <v>36</v>
      </c>
      <c r="D778">
        <v>87.24</v>
      </c>
      <c r="E778">
        <v>14</v>
      </c>
      <c r="F778">
        <f t="shared" si="12"/>
        <v>3140.64</v>
      </c>
    </row>
    <row r="779" spans="1:6" x14ac:dyDescent="0.3">
      <c r="A779">
        <v>10182</v>
      </c>
      <c r="B779" t="s">
        <v>1179</v>
      </c>
      <c r="C779">
        <v>20</v>
      </c>
      <c r="D779">
        <v>116.27</v>
      </c>
      <c r="E779">
        <v>13</v>
      </c>
      <c r="F779">
        <f t="shared" si="12"/>
        <v>2325.4</v>
      </c>
    </row>
    <row r="780" spans="1:6" x14ac:dyDescent="0.3">
      <c r="A780">
        <v>10182</v>
      </c>
      <c r="B780" t="s">
        <v>1180</v>
      </c>
      <c r="C780">
        <v>33</v>
      </c>
      <c r="D780">
        <v>73.62</v>
      </c>
      <c r="E780">
        <v>15</v>
      </c>
      <c r="F780">
        <f t="shared" si="12"/>
        <v>2429.46</v>
      </c>
    </row>
    <row r="781" spans="1:6" x14ac:dyDescent="0.3">
      <c r="A781">
        <v>10182</v>
      </c>
      <c r="B781" t="s">
        <v>1181</v>
      </c>
      <c r="C781">
        <v>49</v>
      </c>
      <c r="D781">
        <v>95.3</v>
      </c>
      <c r="E781">
        <v>17</v>
      </c>
      <c r="F781">
        <f t="shared" si="12"/>
        <v>4669.7</v>
      </c>
    </row>
    <row r="782" spans="1:6" x14ac:dyDescent="0.3">
      <c r="A782">
        <v>10182</v>
      </c>
      <c r="B782" t="s">
        <v>1076</v>
      </c>
      <c r="C782">
        <v>23</v>
      </c>
      <c r="D782">
        <v>34.880000000000003</v>
      </c>
      <c r="E782">
        <v>8</v>
      </c>
      <c r="F782">
        <f t="shared" si="12"/>
        <v>802.24</v>
      </c>
    </row>
    <row r="783" spans="1:6" x14ac:dyDescent="0.3">
      <c r="A783">
        <v>10183</v>
      </c>
      <c r="B783" t="s">
        <v>1083</v>
      </c>
      <c r="C783">
        <v>23</v>
      </c>
      <c r="D783">
        <v>180.01</v>
      </c>
      <c r="E783">
        <v>8</v>
      </c>
      <c r="F783">
        <f t="shared" si="12"/>
        <v>4140.2299999999996</v>
      </c>
    </row>
    <row r="784" spans="1:6" x14ac:dyDescent="0.3">
      <c r="A784">
        <v>10183</v>
      </c>
      <c r="B784" t="s">
        <v>1084</v>
      </c>
      <c r="C784">
        <v>28</v>
      </c>
      <c r="D784">
        <v>127.06</v>
      </c>
      <c r="E784">
        <v>1</v>
      </c>
      <c r="F784">
        <f t="shared" si="12"/>
        <v>3557.6800000000003</v>
      </c>
    </row>
    <row r="785" spans="1:6" x14ac:dyDescent="0.3">
      <c r="A785">
        <v>10183</v>
      </c>
      <c r="B785" t="s">
        <v>1085</v>
      </c>
      <c r="C785">
        <v>41</v>
      </c>
      <c r="D785">
        <v>114.8</v>
      </c>
      <c r="E785">
        <v>5</v>
      </c>
      <c r="F785">
        <f t="shared" si="12"/>
        <v>4706.8</v>
      </c>
    </row>
    <row r="786" spans="1:6" x14ac:dyDescent="0.3">
      <c r="A786">
        <v>10183</v>
      </c>
      <c r="B786" t="s">
        <v>1086</v>
      </c>
      <c r="C786">
        <v>21</v>
      </c>
      <c r="D786">
        <v>108.5</v>
      </c>
      <c r="E786">
        <v>7</v>
      </c>
      <c r="F786">
        <f t="shared" si="12"/>
        <v>2278.5</v>
      </c>
    </row>
    <row r="787" spans="1:6" x14ac:dyDescent="0.3">
      <c r="A787">
        <v>10183</v>
      </c>
      <c r="B787" t="s">
        <v>1088</v>
      </c>
      <c r="C787">
        <v>37</v>
      </c>
      <c r="D787">
        <v>91.18</v>
      </c>
      <c r="E787">
        <v>9</v>
      </c>
      <c r="F787">
        <f t="shared" si="12"/>
        <v>3373.6600000000003</v>
      </c>
    </row>
    <row r="788" spans="1:6" x14ac:dyDescent="0.3">
      <c r="A788">
        <v>10183</v>
      </c>
      <c r="B788" t="s">
        <v>1089</v>
      </c>
      <c r="C788">
        <v>39</v>
      </c>
      <c r="D788">
        <v>51.22</v>
      </c>
      <c r="E788">
        <v>11</v>
      </c>
      <c r="F788">
        <f t="shared" si="12"/>
        <v>1997.58</v>
      </c>
    </row>
    <row r="789" spans="1:6" x14ac:dyDescent="0.3">
      <c r="A789">
        <v>10183</v>
      </c>
      <c r="B789" t="s">
        <v>1090</v>
      </c>
      <c r="C789">
        <v>22</v>
      </c>
      <c r="D789">
        <v>90.06</v>
      </c>
      <c r="E789">
        <v>10</v>
      </c>
      <c r="F789">
        <f t="shared" si="12"/>
        <v>1981.3200000000002</v>
      </c>
    </row>
    <row r="790" spans="1:6" x14ac:dyDescent="0.3">
      <c r="A790">
        <v>10183</v>
      </c>
      <c r="B790" t="s">
        <v>1092</v>
      </c>
      <c r="C790">
        <v>21</v>
      </c>
      <c r="D790">
        <v>118.66</v>
      </c>
      <c r="E790">
        <v>2</v>
      </c>
      <c r="F790">
        <f t="shared" si="12"/>
        <v>2491.86</v>
      </c>
    </row>
    <row r="791" spans="1:6" x14ac:dyDescent="0.3">
      <c r="A791">
        <v>10183</v>
      </c>
      <c r="B791" t="s">
        <v>1093</v>
      </c>
      <c r="C791">
        <v>40</v>
      </c>
      <c r="D791">
        <v>42.26</v>
      </c>
      <c r="E791">
        <v>6</v>
      </c>
      <c r="F791">
        <f t="shared" si="12"/>
        <v>1690.3999999999999</v>
      </c>
    </row>
    <row r="792" spans="1:6" x14ac:dyDescent="0.3">
      <c r="A792">
        <v>10183</v>
      </c>
      <c r="B792" t="s">
        <v>1095</v>
      </c>
      <c r="C792">
        <v>47</v>
      </c>
      <c r="D792">
        <v>81.81</v>
      </c>
      <c r="E792">
        <v>12</v>
      </c>
      <c r="F792">
        <f t="shared" si="12"/>
        <v>3845.07</v>
      </c>
    </row>
    <row r="793" spans="1:6" x14ac:dyDescent="0.3">
      <c r="A793">
        <v>10183</v>
      </c>
      <c r="B793" t="s">
        <v>1097</v>
      </c>
      <c r="C793">
        <v>49</v>
      </c>
      <c r="D793">
        <v>52.36</v>
      </c>
      <c r="E793">
        <v>4</v>
      </c>
      <c r="F793">
        <f t="shared" si="12"/>
        <v>2565.64</v>
      </c>
    </row>
    <row r="794" spans="1:6" x14ac:dyDescent="0.3">
      <c r="A794">
        <v>10183</v>
      </c>
      <c r="B794" t="s">
        <v>1098</v>
      </c>
      <c r="C794">
        <v>23</v>
      </c>
      <c r="D794">
        <v>85.98</v>
      </c>
      <c r="E794">
        <v>3</v>
      </c>
      <c r="F794">
        <f t="shared" si="12"/>
        <v>1977.5400000000002</v>
      </c>
    </row>
    <row r="795" spans="1:6" x14ac:dyDescent="0.3">
      <c r="A795">
        <v>10184</v>
      </c>
      <c r="B795" t="s">
        <v>1100</v>
      </c>
      <c r="C795">
        <v>37</v>
      </c>
      <c r="D795">
        <v>105.47</v>
      </c>
      <c r="E795">
        <v>6</v>
      </c>
      <c r="F795">
        <f t="shared" si="12"/>
        <v>3902.39</v>
      </c>
    </row>
    <row r="796" spans="1:6" x14ac:dyDescent="0.3">
      <c r="A796">
        <v>10184</v>
      </c>
      <c r="B796" t="s">
        <v>1101</v>
      </c>
      <c r="C796">
        <v>46</v>
      </c>
      <c r="D796">
        <v>145.72</v>
      </c>
      <c r="E796">
        <v>5</v>
      </c>
      <c r="F796">
        <f t="shared" si="12"/>
        <v>6703.12</v>
      </c>
    </row>
    <row r="797" spans="1:6" x14ac:dyDescent="0.3">
      <c r="A797">
        <v>10184</v>
      </c>
      <c r="B797" t="s">
        <v>1102</v>
      </c>
      <c r="C797">
        <v>46</v>
      </c>
      <c r="D797">
        <v>119.05</v>
      </c>
      <c r="E797">
        <v>9</v>
      </c>
      <c r="F797">
        <f t="shared" si="12"/>
        <v>5476.3</v>
      </c>
    </row>
    <row r="798" spans="1:6" x14ac:dyDescent="0.3">
      <c r="A798">
        <v>10184</v>
      </c>
      <c r="B798" t="s">
        <v>1087</v>
      </c>
      <c r="C798">
        <v>44</v>
      </c>
      <c r="D798">
        <v>60.77</v>
      </c>
      <c r="E798">
        <v>12</v>
      </c>
      <c r="F798">
        <f t="shared" si="12"/>
        <v>2673.88</v>
      </c>
    </row>
    <row r="799" spans="1:6" x14ac:dyDescent="0.3">
      <c r="A799">
        <v>10184</v>
      </c>
      <c r="B799" t="s">
        <v>1103</v>
      </c>
      <c r="C799">
        <v>28</v>
      </c>
      <c r="D799">
        <v>165.95</v>
      </c>
      <c r="E799">
        <v>10</v>
      </c>
      <c r="F799">
        <f t="shared" si="12"/>
        <v>4646.5999999999995</v>
      </c>
    </row>
    <row r="800" spans="1:6" x14ac:dyDescent="0.3">
      <c r="A800">
        <v>10184</v>
      </c>
      <c r="B800" t="s">
        <v>1105</v>
      </c>
      <c r="C800">
        <v>31</v>
      </c>
      <c r="D800">
        <v>57.22</v>
      </c>
      <c r="E800">
        <v>3</v>
      </c>
      <c r="F800">
        <f t="shared" si="12"/>
        <v>1773.82</v>
      </c>
    </row>
    <row r="801" spans="1:6" x14ac:dyDescent="0.3">
      <c r="A801">
        <v>10184</v>
      </c>
      <c r="B801" t="s">
        <v>1094</v>
      </c>
      <c r="C801">
        <v>24</v>
      </c>
      <c r="D801">
        <v>117.57</v>
      </c>
      <c r="E801">
        <v>11</v>
      </c>
      <c r="F801">
        <f t="shared" si="12"/>
        <v>2821.68</v>
      </c>
    </row>
    <row r="802" spans="1:6" x14ac:dyDescent="0.3">
      <c r="A802">
        <v>10184</v>
      </c>
      <c r="B802" t="s">
        <v>1106</v>
      </c>
      <c r="C802">
        <v>42</v>
      </c>
      <c r="D802">
        <v>30.06</v>
      </c>
      <c r="E802">
        <v>7</v>
      </c>
      <c r="F802">
        <f t="shared" si="12"/>
        <v>1262.52</v>
      </c>
    </row>
    <row r="803" spans="1:6" x14ac:dyDescent="0.3">
      <c r="A803">
        <v>10184</v>
      </c>
      <c r="B803" t="s">
        <v>1107</v>
      </c>
      <c r="C803">
        <v>49</v>
      </c>
      <c r="D803">
        <v>114.73</v>
      </c>
      <c r="E803">
        <v>2</v>
      </c>
      <c r="F803">
        <f t="shared" si="12"/>
        <v>5621.77</v>
      </c>
    </row>
    <row r="804" spans="1:6" x14ac:dyDescent="0.3">
      <c r="A804">
        <v>10184</v>
      </c>
      <c r="B804" t="s">
        <v>1096</v>
      </c>
      <c r="C804">
        <v>46</v>
      </c>
      <c r="D804">
        <v>84.75</v>
      </c>
      <c r="E804">
        <v>13</v>
      </c>
      <c r="F804">
        <f t="shared" si="12"/>
        <v>3898.5</v>
      </c>
    </row>
    <row r="805" spans="1:6" x14ac:dyDescent="0.3">
      <c r="A805">
        <v>10184</v>
      </c>
      <c r="B805" t="s">
        <v>1108</v>
      </c>
      <c r="C805">
        <v>33</v>
      </c>
      <c r="D805">
        <v>52.49</v>
      </c>
      <c r="E805">
        <v>8</v>
      </c>
      <c r="F805">
        <f t="shared" si="12"/>
        <v>1732.17</v>
      </c>
    </row>
    <row r="806" spans="1:6" x14ac:dyDescent="0.3">
      <c r="A806">
        <v>10184</v>
      </c>
      <c r="B806" t="s">
        <v>1109</v>
      </c>
      <c r="C806">
        <v>48</v>
      </c>
      <c r="D806">
        <v>59.03</v>
      </c>
      <c r="E806">
        <v>1</v>
      </c>
      <c r="F806">
        <f t="shared" si="12"/>
        <v>2833.44</v>
      </c>
    </row>
    <row r="807" spans="1:6" x14ac:dyDescent="0.3">
      <c r="A807">
        <v>10184</v>
      </c>
      <c r="B807" t="s">
        <v>1110</v>
      </c>
      <c r="C807">
        <v>45</v>
      </c>
      <c r="D807">
        <v>92.6</v>
      </c>
      <c r="E807">
        <v>4</v>
      </c>
      <c r="F807">
        <f t="shared" si="12"/>
        <v>4167</v>
      </c>
    </row>
    <row r="808" spans="1:6" x14ac:dyDescent="0.3">
      <c r="A808">
        <v>10185</v>
      </c>
      <c r="B808" t="s">
        <v>1113</v>
      </c>
      <c r="C808">
        <v>21</v>
      </c>
      <c r="D808">
        <v>195.33</v>
      </c>
      <c r="E808">
        <v>13</v>
      </c>
      <c r="F808">
        <f t="shared" si="12"/>
        <v>4101.93</v>
      </c>
    </row>
    <row r="809" spans="1:6" x14ac:dyDescent="0.3">
      <c r="A809">
        <v>10185</v>
      </c>
      <c r="B809" t="s">
        <v>1099</v>
      </c>
      <c r="C809">
        <v>33</v>
      </c>
      <c r="D809">
        <v>146.55000000000001</v>
      </c>
      <c r="E809">
        <v>14</v>
      </c>
      <c r="F809">
        <f t="shared" si="12"/>
        <v>4836.1500000000005</v>
      </c>
    </row>
    <row r="810" spans="1:6" x14ac:dyDescent="0.3">
      <c r="A810">
        <v>10185</v>
      </c>
      <c r="B810" t="s">
        <v>1114</v>
      </c>
      <c r="C810">
        <v>43</v>
      </c>
      <c r="D810">
        <v>147.07</v>
      </c>
      <c r="E810">
        <v>12</v>
      </c>
      <c r="F810">
        <f t="shared" si="12"/>
        <v>6324.0099999999993</v>
      </c>
    </row>
    <row r="811" spans="1:6" x14ac:dyDescent="0.3">
      <c r="A811">
        <v>10185</v>
      </c>
      <c r="B811" t="s">
        <v>1115</v>
      </c>
      <c r="C811">
        <v>28</v>
      </c>
      <c r="D811">
        <v>124.3</v>
      </c>
      <c r="E811">
        <v>9</v>
      </c>
      <c r="F811">
        <f t="shared" si="12"/>
        <v>3480.4</v>
      </c>
    </row>
    <row r="812" spans="1:6" x14ac:dyDescent="0.3">
      <c r="A812">
        <v>10185</v>
      </c>
      <c r="B812" t="s">
        <v>1116</v>
      </c>
      <c r="C812">
        <v>49</v>
      </c>
      <c r="D812">
        <v>94.79</v>
      </c>
      <c r="E812">
        <v>11</v>
      </c>
      <c r="F812">
        <f t="shared" si="12"/>
        <v>4644.71</v>
      </c>
    </row>
    <row r="813" spans="1:6" x14ac:dyDescent="0.3">
      <c r="A813">
        <v>10185</v>
      </c>
      <c r="B813" t="s">
        <v>1104</v>
      </c>
      <c r="C813">
        <v>39</v>
      </c>
      <c r="D813">
        <v>127.82</v>
      </c>
      <c r="E813">
        <v>16</v>
      </c>
      <c r="F813">
        <f t="shared" si="12"/>
        <v>4984.9799999999996</v>
      </c>
    </row>
    <row r="814" spans="1:6" x14ac:dyDescent="0.3">
      <c r="A814">
        <v>10185</v>
      </c>
      <c r="B814" t="s">
        <v>1117</v>
      </c>
      <c r="C814">
        <v>47</v>
      </c>
      <c r="D814">
        <v>87.77</v>
      </c>
      <c r="E814">
        <v>8</v>
      </c>
      <c r="F814">
        <f t="shared" si="12"/>
        <v>4125.1899999999996</v>
      </c>
    </row>
    <row r="815" spans="1:6" x14ac:dyDescent="0.3">
      <c r="A815">
        <v>10185</v>
      </c>
      <c r="B815" t="s">
        <v>1118</v>
      </c>
      <c r="C815">
        <v>30</v>
      </c>
      <c r="D815">
        <v>105.69</v>
      </c>
      <c r="E815">
        <v>7</v>
      </c>
      <c r="F815">
        <f t="shared" si="12"/>
        <v>3170.7</v>
      </c>
    </row>
    <row r="816" spans="1:6" x14ac:dyDescent="0.3">
      <c r="A816">
        <v>10185</v>
      </c>
      <c r="B816" t="s">
        <v>1119</v>
      </c>
      <c r="C816">
        <v>33</v>
      </c>
      <c r="D816">
        <v>83.2</v>
      </c>
      <c r="E816">
        <v>2</v>
      </c>
      <c r="F816">
        <f t="shared" si="12"/>
        <v>2745.6</v>
      </c>
    </row>
    <row r="817" spans="1:6" x14ac:dyDescent="0.3">
      <c r="A817">
        <v>10185</v>
      </c>
      <c r="B817" t="s">
        <v>1111</v>
      </c>
      <c r="C817">
        <v>20</v>
      </c>
      <c r="D817">
        <v>46.86</v>
      </c>
      <c r="E817">
        <v>15</v>
      </c>
      <c r="F817">
        <f t="shared" si="12"/>
        <v>937.2</v>
      </c>
    </row>
    <row r="818" spans="1:6" x14ac:dyDescent="0.3">
      <c r="A818">
        <v>10185</v>
      </c>
      <c r="B818" t="s">
        <v>1121</v>
      </c>
      <c r="C818">
        <v>21</v>
      </c>
      <c r="D818">
        <v>64.67</v>
      </c>
      <c r="E818">
        <v>3</v>
      </c>
      <c r="F818">
        <f t="shared" si="12"/>
        <v>1358.07</v>
      </c>
    </row>
    <row r="819" spans="1:6" x14ac:dyDescent="0.3">
      <c r="A819">
        <v>10185</v>
      </c>
      <c r="B819" t="s">
        <v>1122</v>
      </c>
      <c r="C819">
        <v>30</v>
      </c>
      <c r="D819">
        <v>79.680000000000007</v>
      </c>
      <c r="E819">
        <v>10</v>
      </c>
      <c r="F819">
        <f t="shared" si="12"/>
        <v>2390.4</v>
      </c>
    </row>
    <row r="820" spans="1:6" x14ac:dyDescent="0.3">
      <c r="A820">
        <v>10185</v>
      </c>
      <c r="B820" t="s">
        <v>1123</v>
      </c>
      <c r="C820">
        <v>39</v>
      </c>
      <c r="D820">
        <v>61.44</v>
      </c>
      <c r="E820">
        <v>1</v>
      </c>
      <c r="F820">
        <f t="shared" si="12"/>
        <v>2396.16</v>
      </c>
    </row>
    <row r="821" spans="1:6" x14ac:dyDescent="0.3">
      <c r="A821">
        <v>10185</v>
      </c>
      <c r="B821" t="s">
        <v>1124</v>
      </c>
      <c r="C821">
        <v>37</v>
      </c>
      <c r="D821">
        <v>99.17</v>
      </c>
      <c r="E821">
        <v>4</v>
      </c>
      <c r="F821">
        <f t="shared" si="12"/>
        <v>3669.29</v>
      </c>
    </row>
    <row r="822" spans="1:6" x14ac:dyDescent="0.3">
      <c r="A822">
        <v>10185</v>
      </c>
      <c r="B822" t="s">
        <v>1125</v>
      </c>
      <c r="C822">
        <v>22</v>
      </c>
      <c r="D822">
        <v>93.35</v>
      </c>
      <c r="E822">
        <v>5</v>
      </c>
      <c r="F822">
        <f t="shared" si="12"/>
        <v>2053.6999999999998</v>
      </c>
    </row>
    <row r="823" spans="1:6" x14ac:dyDescent="0.3">
      <c r="A823">
        <v>10185</v>
      </c>
      <c r="B823" t="s">
        <v>1126</v>
      </c>
      <c r="C823">
        <v>28</v>
      </c>
      <c r="D823">
        <v>47.5</v>
      </c>
      <c r="E823">
        <v>6</v>
      </c>
      <c r="F823">
        <f t="shared" si="12"/>
        <v>1330</v>
      </c>
    </row>
    <row r="824" spans="1:6" x14ac:dyDescent="0.3">
      <c r="A824">
        <v>10186</v>
      </c>
      <c r="B824" t="s">
        <v>1112</v>
      </c>
      <c r="C824">
        <v>26</v>
      </c>
      <c r="D824">
        <v>108.8</v>
      </c>
      <c r="E824">
        <v>9</v>
      </c>
      <c r="F824">
        <f t="shared" si="12"/>
        <v>2828.7999999999997</v>
      </c>
    </row>
    <row r="825" spans="1:6" x14ac:dyDescent="0.3">
      <c r="A825">
        <v>10186</v>
      </c>
      <c r="B825" t="s">
        <v>1127</v>
      </c>
      <c r="C825">
        <v>32</v>
      </c>
      <c r="D825">
        <v>137.19</v>
      </c>
      <c r="E825">
        <v>1</v>
      </c>
      <c r="F825">
        <f t="shared" si="12"/>
        <v>4390.08</v>
      </c>
    </row>
    <row r="826" spans="1:6" x14ac:dyDescent="0.3">
      <c r="A826">
        <v>10186</v>
      </c>
      <c r="B826" t="s">
        <v>1129</v>
      </c>
      <c r="C826">
        <v>32</v>
      </c>
      <c r="D826">
        <v>73.12</v>
      </c>
      <c r="E826">
        <v>7</v>
      </c>
      <c r="F826">
        <f t="shared" si="12"/>
        <v>2339.84</v>
      </c>
    </row>
    <row r="827" spans="1:6" x14ac:dyDescent="0.3">
      <c r="A827">
        <v>10186</v>
      </c>
      <c r="B827" t="s">
        <v>1130</v>
      </c>
      <c r="C827">
        <v>46</v>
      </c>
      <c r="D827">
        <v>98.46</v>
      </c>
      <c r="E827">
        <v>6</v>
      </c>
      <c r="F827">
        <f t="shared" si="12"/>
        <v>4529.16</v>
      </c>
    </row>
    <row r="828" spans="1:6" x14ac:dyDescent="0.3">
      <c r="A828">
        <v>10186</v>
      </c>
      <c r="B828" t="s">
        <v>1132</v>
      </c>
      <c r="C828">
        <v>22</v>
      </c>
      <c r="D828">
        <v>60.29</v>
      </c>
      <c r="E828">
        <v>2</v>
      </c>
      <c r="F828">
        <f t="shared" si="12"/>
        <v>1326.3799999999999</v>
      </c>
    </row>
    <row r="829" spans="1:6" x14ac:dyDescent="0.3">
      <c r="A829">
        <v>10186</v>
      </c>
      <c r="B829" t="s">
        <v>1133</v>
      </c>
      <c r="C829">
        <v>21</v>
      </c>
      <c r="D829">
        <v>59.83</v>
      </c>
      <c r="E829">
        <v>3</v>
      </c>
      <c r="F829">
        <f t="shared" si="12"/>
        <v>1256.43</v>
      </c>
    </row>
    <row r="830" spans="1:6" x14ac:dyDescent="0.3">
      <c r="A830">
        <v>10186</v>
      </c>
      <c r="B830" t="s">
        <v>1120</v>
      </c>
      <c r="C830">
        <v>36</v>
      </c>
      <c r="D830">
        <v>68.77</v>
      </c>
      <c r="E830">
        <v>8</v>
      </c>
      <c r="F830">
        <f t="shared" si="12"/>
        <v>2475.7199999999998</v>
      </c>
    </row>
    <row r="831" spans="1:6" x14ac:dyDescent="0.3">
      <c r="A831">
        <v>10186</v>
      </c>
      <c r="B831" t="s">
        <v>1139</v>
      </c>
      <c r="C831">
        <v>24</v>
      </c>
      <c r="D831">
        <v>80.56</v>
      </c>
      <c r="E831">
        <v>5</v>
      </c>
      <c r="F831">
        <f t="shared" si="12"/>
        <v>1933.44</v>
      </c>
    </row>
    <row r="832" spans="1:6" x14ac:dyDescent="0.3">
      <c r="A832">
        <v>10186</v>
      </c>
      <c r="B832" t="s">
        <v>1144</v>
      </c>
      <c r="C832">
        <v>28</v>
      </c>
      <c r="D832">
        <v>42.71</v>
      </c>
      <c r="E832">
        <v>4</v>
      </c>
      <c r="F832">
        <f t="shared" si="12"/>
        <v>1195.8800000000001</v>
      </c>
    </row>
    <row r="833" spans="1:6" x14ac:dyDescent="0.3">
      <c r="A833">
        <v>10187</v>
      </c>
      <c r="B833" t="s">
        <v>1128</v>
      </c>
      <c r="C833">
        <v>45</v>
      </c>
      <c r="D833">
        <v>70.12</v>
      </c>
      <c r="E833">
        <v>1</v>
      </c>
      <c r="F833">
        <f t="shared" si="12"/>
        <v>3155.4</v>
      </c>
    </row>
    <row r="834" spans="1:6" x14ac:dyDescent="0.3">
      <c r="A834">
        <v>10187</v>
      </c>
      <c r="B834" t="s">
        <v>1131</v>
      </c>
      <c r="C834">
        <v>46</v>
      </c>
      <c r="D834">
        <v>96.29</v>
      </c>
      <c r="E834">
        <v>3</v>
      </c>
      <c r="F834">
        <f t="shared" si="12"/>
        <v>4429.34</v>
      </c>
    </row>
    <row r="835" spans="1:6" x14ac:dyDescent="0.3">
      <c r="A835">
        <v>10187</v>
      </c>
      <c r="B835" t="s">
        <v>1134</v>
      </c>
      <c r="C835">
        <v>43</v>
      </c>
      <c r="D835">
        <v>55.96</v>
      </c>
      <c r="E835">
        <v>10</v>
      </c>
      <c r="F835">
        <f t="shared" ref="F835:F898" si="13">D835*C835</f>
        <v>2406.2800000000002</v>
      </c>
    </row>
    <row r="836" spans="1:6" x14ac:dyDescent="0.3">
      <c r="A836">
        <v>10187</v>
      </c>
      <c r="B836" t="s">
        <v>1135</v>
      </c>
      <c r="C836">
        <v>33</v>
      </c>
      <c r="D836">
        <v>64.48</v>
      </c>
      <c r="E836">
        <v>2</v>
      </c>
      <c r="F836">
        <f t="shared" si="13"/>
        <v>2127.84</v>
      </c>
    </row>
    <row r="837" spans="1:6" x14ac:dyDescent="0.3">
      <c r="A837">
        <v>10187</v>
      </c>
      <c r="B837" t="s">
        <v>1136</v>
      </c>
      <c r="C837">
        <v>31</v>
      </c>
      <c r="D837">
        <v>61.22</v>
      </c>
      <c r="E837">
        <v>4</v>
      </c>
      <c r="F837">
        <f t="shared" si="13"/>
        <v>1897.82</v>
      </c>
    </row>
    <row r="838" spans="1:6" x14ac:dyDescent="0.3">
      <c r="A838">
        <v>10187</v>
      </c>
      <c r="B838" t="s">
        <v>1137</v>
      </c>
      <c r="C838">
        <v>41</v>
      </c>
      <c r="D838">
        <v>39.71</v>
      </c>
      <c r="E838">
        <v>5</v>
      </c>
      <c r="F838">
        <f t="shared" si="13"/>
        <v>1628.1100000000001</v>
      </c>
    </row>
    <row r="839" spans="1:6" x14ac:dyDescent="0.3">
      <c r="A839">
        <v>10187</v>
      </c>
      <c r="B839" t="s">
        <v>1138</v>
      </c>
      <c r="C839">
        <v>34</v>
      </c>
      <c r="D839">
        <v>84.95</v>
      </c>
      <c r="E839">
        <v>6</v>
      </c>
      <c r="F839">
        <f t="shared" si="13"/>
        <v>2888.3</v>
      </c>
    </row>
    <row r="840" spans="1:6" x14ac:dyDescent="0.3">
      <c r="A840">
        <v>10187</v>
      </c>
      <c r="B840" t="s">
        <v>1140</v>
      </c>
      <c r="C840">
        <v>44</v>
      </c>
      <c r="D840">
        <v>95.73</v>
      </c>
      <c r="E840">
        <v>8</v>
      </c>
      <c r="F840">
        <f t="shared" si="13"/>
        <v>4212.12</v>
      </c>
    </row>
    <row r="841" spans="1:6" x14ac:dyDescent="0.3">
      <c r="A841">
        <v>10187</v>
      </c>
      <c r="B841" t="s">
        <v>1142</v>
      </c>
      <c r="C841">
        <v>34</v>
      </c>
      <c r="D841">
        <v>72</v>
      </c>
      <c r="E841">
        <v>7</v>
      </c>
      <c r="F841">
        <f t="shared" si="13"/>
        <v>2448</v>
      </c>
    </row>
    <row r="842" spans="1:6" x14ac:dyDescent="0.3">
      <c r="A842">
        <v>10187</v>
      </c>
      <c r="B842" t="s">
        <v>1143</v>
      </c>
      <c r="C842">
        <v>44</v>
      </c>
      <c r="D842">
        <v>70.33</v>
      </c>
      <c r="E842">
        <v>9</v>
      </c>
      <c r="F842">
        <f t="shared" si="13"/>
        <v>3094.52</v>
      </c>
    </row>
    <row r="843" spans="1:6" x14ac:dyDescent="0.3">
      <c r="A843">
        <v>10188</v>
      </c>
      <c r="B843" t="s">
        <v>1145</v>
      </c>
      <c r="C843">
        <v>48</v>
      </c>
      <c r="D843">
        <v>95.7</v>
      </c>
      <c r="E843">
        <v>1</v>
      </c>
      <c r="F843">
        <f t="shared" si="13"/>
        <v>4593.6000000000004</v>
      </c>
    </row>
    <row r="844" spans="1:6" x14ac:dyDescent="0.3">
      <c r="A844">
        <v>10188</v>
      </c>
      <c r="B844" t="s">
        <v>1146</v>
      </c>
      <c r="C844">
        <v>38</v>
      </c>
      <c r="D844">
        <v>111.8</v>
      </c>
      <c r="E844">
        <v>4</v>
      </c>
      <c r="F844">
        <f t="shared" si="13"/>
        <v>4248.3999999999996</v>
      </c>
    </row>
    <row r="845" spans="1:6" x14ac:dyDescent="0.3">
      <c r="A845">
        <v>10188</v>
      </c>
      <c r="B845" t="s">
        <v>1147</v>
      </c>
      <c r="C845">
        <v>45</v>
      </c>
      <c r="D845">
        <v>182.04</v>
      </c>
      <c r="E845">
        <v>3</v>
      </c>
      <c r="F845">
        <f t="shared" si="13"/>
        <v>8191.7999999999993</v>
      </c>
    </row>
    <row r="846" spans="1:6" x14ac:dyDescent="0.3">
      <c r="A846">
        <v>10188</v>
      </c>
      <c r="B846" t="s">
        <v>1149</v>
      </c>
      <c r="C846">
        <v>32</v>
      </c>
      <c r="D846">
        <v>52.09</v>
      </c>
      <c r="E846">
        <v>5</v>
      </c>
      <c r="F846">
        <f t="shared" si="13"/>
        <v>1666.88</v>
      </c>
    </row>
    <row r="847" spans="1:6" x14ac:dyDescent="0.3">
      <c r="A847">
        <v>10188</v>
      </c>
      <c r="B847" t="s">
        <v>1150</v>
      </c>
      <c r="C847">
        <v>25</v>
      </c>
      <c r="D847">
        <v>95.8</v>
      </c>
      <c r="E847">
        <v>2</v>
      </c>
      <c r="F847">
        <f t="shared" si="13"/>
        <v>2395</v>
      </c>
    </row>
    <row r="848" spans="1:6" x14ac:dyDescent="0.3">
      <c r="A848">
        <v>10188</v>
      </c>
      <c r="B848" t="s">
        <v>1151</v>
      </c>
      <c r="C848">
        <v>40</v>
      </c>
      <c r="D848">
        <v>61.7</v>
      </c>
      <c r="E848">
        <v>6</v>
      </c>
      <c r="F848">
        <f t="shared" si="13"/>
        <v>2468</v>
      </c>
    </row>
    <row r="849" spans="1:6" x14ac:dyDescent="0.3">
      <c r="A849">
        <v>10188</v>
      </c>
      <c r="B849" t="s">
        <v>1152</v>
      </c>
      <c r="C849">
        <v>44</v>
      </c>
      <c r="D849">
        <v>81.91</v>
      </c>
      <c r="E849">
        <v>7</v>
      </c>
      <c r="F849">
        <f t="shared" si="13"/>
        <v>3604.04</v>
      </c>
    </row>
    <row r="850" spans="1:6" x14ac:dyDescent="0.3">
      <c r="A850">
        <v>10188</v>
      </c>
      <c r="B850" t="s">
        <v>1141</v>
      </c>
      <c r="C850">
        <v>29</v>
      </c>
      <c r="D850">
        <v>96.11</v>
      </c>
      <c r="E850">
        <v>8</v>
      </c>
      <c r="F850">
        <f t="shared" si="13"/>
        <v>2787.19</v>
      </c>
    </row>
    <row r="851" spans="1:6" x14ac:dyDescent="0.3">
      <c r="A851">
        <v>10189</v>
      </c>
      <c r="B851" t="s">
        <v>1148</v>
      </c>
      <c r="C851">
        <v>28</v>
      </c>
      <c r="D851">
        <v>138.57</v>
      </c>
      <c r="E851">
        <v>1</v>
      </c>
      <c r="F851">
        <f t="shared" si="13"/>
        <v>3879.96</v>
      </c>
    </row>
    <row r="852" spans="1:6" x14ac:dyDescent="0.3">
      <c r="A852">
        <v>10190</v>
      </c>
      <c r="B852" t="s">
        <v>1162</v>
      </c>
      <c r="C852">
        <v>42</v>
      </c>
      <c r="D852">
        <v>58.87</v>
      </c>
      <c r="E852">
        <v>3</v>
      </c>
      <c r="F852">
        <f t="shared" si="13"/>
        <v>2472.54</v>
      </c>
    </row>
    <row r="853" spans="1:6" x14ac:dyDescent="0.3">
      <c r="A853">
        <v>10190</v>
      </c>
      <c r="B853" t="s">
        <v>1166</v>
      </c>
      <c r="C853">
        <v>46</v>
      </c>
      <c r="D853">
        <v>38.619999999999997</v>
      </c>
      <c r="E853">
        <v>1</v>
      </c>
      <c r="F853">
        <f t="shared" si="13"/>
        <v>1776.52</v>
      </c>
    </row>
    <row r="854" spans="1:6" x14ac:dyDescent="0.3">
      <c r="A854">
        <v>10190</v>
      </c>
      <c r="B854" t="s">
        <v>1167</v>
      </c>
      <c r="C854">
        <v>42</v>
      </c>
      <c r="D854">
        <v>89.8</v>
      </c>
      <c r="E854">
        <v>4</v>
      </c>
      <c r="F854">
        <f t="shared" si="13"/>
        <v>3771.6</v>
      </c>
    </row>
    <row r="855" spans="1:6" x14ac:dyDescent="0.3">
      <c r="A855">
        <v>10190</v>
      </c>
      <c r="B855" t="s">
        <v>1168</v>
      </c>
      <c r="C855">
        <v>40</v>
      </c>
      <c r="D855">
        <v>67.53</v>
      </c>
      <c r="E855">
        <v>2</v>
      </c>
      <c r="F855">
        <f t="shared" si="13"/>
        <v>2701.2</v>
      </c>
    </row>
    <row r="856" spans="1:6" x14ac:dyDescent="0.3">
      <c r="A856">
        <v>10191</v>
      </c>
      <c r="B856" t="s">
        <v>1153</v>
      </c>
      <c r="C856">
        <v>21</v>
      </c>
      <c r="D856">
        <v>155.66</v>
      </c>
      <c r="E856">
        <v>3</v>
      </c>
      <c r="F856">
        <f t="shared" si="13"/>
        <v>3268.86</v>
      </c>
    </row>
    <row r="857" spans="1:6" x14ac:dyDescent="0.3">
      <c r="A857">
        <v>10191</v>
      </c>
      <c r="B857" t="s">
        <v>1154</v>
      </c>
      <c r="C857">
        <v>40</v>
      </c>
      <c r="D857">
        <v>104.52</v>
      </c>
      <c r="E857">
        <v>1</v>
      </c>
      <c r="F857">
        <f t="shared" si="13"/>
        <v>4180.8</v>
      </c>
    </row>
    <row r="858" spans="1:6" x14ac:dyDescent="0.3">
      <c r="A858">
        <v>10191</v>
      </c>
      <c r="B858" t="s">
        <v>1155</v>
      </c>
      <c r="C858">
        <v>30</v>
      </c>
      <c r="D858">
        <v>70.22</v>
      </c>
      <c r="E858">
        <v>4</v>
      </c>
      <c r="F858">
        <f t="shared" si="13"/>
        <v>2106.6</v>
      </c>
    </row>
    <row r="859" spans="1:6" x14ac:dyDescent="0.3">
      <c r="A859">
        <v>10191</v>
      </c>
      <c r="B859" t="s">
        <v>1158</v>
      </c>
      <c r="C859">
        <v>36</v>
      </c>
      <c r="D859">
        <v>75.59</v>
      </c>
      <c r="E859">
        <v>6</v>
      </c>
      <c r="F859">
        <f t="shared" si="13"/>
        <v>2721.2400000000002</v>
      </c>
    </row>
    <row r="860" spans="1:6" x14ac:dyDescent="0.3">
      <c r="A860">
        <v>10191</v>
      </c>
      <c r="B860" t="s">
        <v>1159</v>
      </c>
      <c r="C860">
        <v>23</v>
      </c>
      <c r="D860">
        <v>119.06</v>
      </c>
      <c r="E860">
        <v>5</v>
      </c>
      <c r="F860">
        <f t="shared" si="13"/>
        <v>2738.38</v>
      </c>
    </row>
    <row r="861" spans="1:6" x14ac:dyDescent="0.3">
      <c r="A861">
        <v>10191</v>
      </c>
      <c r="B861" t="s">
        <v>1160</v>
      </c>
      <c r="C861">
        <v>43</v>
      </c>
      <c r="D861">
        <v>60.93</v>
      </c>
      <c r="E861">
        <v>9</v>
      </c>
      <c r="F861">
        <f t="shared" si="13"/>
        <v>2619.9899999999998</v>
      </c>
    </row>
    <row r="862" spans="1:6" x14ac:dyDescent="0.3">
      <c r="A862">
        <v>10191</v>
      </c>
      <c r="B862" t="s">
        <v>1161</v>
      </c>
      <c r="C862">
        <v>32</v>
      </c>
      <c r="D862">
        <v>136.9</v>
      </c>
      <c r="E862">
        <v>8</v>
      </c>
      <c r="F862">
        <f t="shared" si="13"/>
        <v>4380.8</v>
      </c>
    </row>
    <row r="863" spans="1:6" x14ac:dyDescent="0.3">
      <c r="A863">
        <v>10191</v>
      </c>
      <c r="B863" t="s">
        <v>1163</v>
      </c>
      <c r="C863">
        <v>48</v>
      </c>
      <c r="D863">
        <v>53.27</v>
      </c>
      <c r="E863">
        <v>2</v>
      </c>
      <c r="F863">
        <f t="shared" si="13"/>
        <v>2556.96</v>
      </c>
    </row>
    <row r="864" spans="1:6" x14ac:dyDescent="0.3">
      <c r="A864">
        <v>10191</v>
      </c>
      <c r="B864" t="s">
        <v>1165</v>
      </c>
      <c r="C864">
        <v>44</v>
      </c>
      <c r="D864">
        <v>77.61</v>
      </c>
      <c r="E864">
        <v>7</v>
      </c>
      <c r="F864">
        <f t="shared" si="13"/>
        <v>3414.84</v>
      </c>
    </row>
    <row r="865" spans="1:6" x14ac:dyDescent="0.3">
      <c r="A865">
        <v>10192</v>
      </c>
      <c r="B865" t="s">
        <v>1156</v>
      </c>
      <c r="C865">
        <v>27</v>
      </c>
      <c r="D865">
        <v>99.04</v>
      </c>
      <c r="E865">
        <v>16</v>
      </c>
      <c r="F865">
        <f t="shared" si="13"/>
        <v>2674.0800000000004</v>
      </c>
    </row>
    <row r="866" spans="1:6" x14ac:dyDescent="0.3">
      <c r="A866">
        <v>10192</v>
      </c>
      <c r="B866" t="s">
        <v>1169</v>
      </c>
      <c r="C866">
        <v>22</v>
      </c>
      <c r="D866">
        <v>140.12</v>
      </c>
      <c r="E866">
        <v>11</v>
      </c>
      <c r="F866">
        <f t="shared" si="13"/>
        <v>3082.6400000000003</v>
      </c>
    </row>
    <row r="867" spans="1:6" x14ac:dyDescent="0.3">
      <c r="A867">
        <v>10192</v>
      </c>
      <c r="B867" t="s">
        <v>1174</v>
      </c>
      <c r="C867">
        <v>29</v>
      </c>
      <c r="D867">
        <v>100.8</v>
      </c>
      <c r="E867">
        <v>7</v>
      </c>
      <c r="F867">
        <f t="shared" si="13"/>
        <v>2923.2</v>
      </c>
    </row>
    <row r="868" spans="1:6" x14ac:dyDescent="0.3">
      <c r="A868">
        <v>10192</v>
      </c>
      <c r="B868" t="s">
        <v>1157</v>
      </c>
      <c r="C868">
        <v>45</v>
      </c>
      <c r="D868">
        <v>70.84</v>
      </c>
      <c r="E868">
        <v>15</v>
      </c>
      <c r="F868">
        <f t="shared" si="13"/>
        <v>3187.8</v>
      </c>
    </row>
    <row r="869" spans="1:6" x14ac:dyDescent="0.3">
      <c r="A869">
        <v>10192</v>
      </c>
      <c r="B869" t="s">
        <v>1170</v>
      </c>
      <c r="C869">
        <v>47</v>
      </c>
      <c r="D869">
        <v>128.03</v>
      </c>
      <c r="E869">
        <v>10</v>
      </c>
      <c r="F869">
        <f t="shared" si="13"/>
        <v>6017.41</v>
      </c>
    </row>
    <row r="870" spans="1:6" x14ac:dyDescent="0.3">
      <c r="A870">
        <v>10192</v>
      </c>
      <c r="B870" t="s">
        <v>1171</v>
      </c>
      <c r="C870">
        <v>38</v>
      </c>
      <c r="D870">
        <v>110.88</v>
      </c>
      <c r="E870">
        <v>8</v>
      </c>
      <c r="F870">
        <f t="shared" si="13"/>
        <v>4213.4399999999996</v>
      </c>
    </row>
    <row r="871" spans="1:6" x14ac:dyDescent="0.3">
      <c r="A871">
        <v>10192</v>
      </c>
      <c r="B871" t="s">
        <v>1103</v>
      </c>
      <c r="C871">
        <v>26</v>
      </c>
      <c r="D871">
        <v>137.16999999999999</v>
      </c>
      <c r="E871">
        <v>12</v>
      </c>
      <c r="F871">
        <f t="shared" si="13"/>
        <v>3566.4199999999996</v>
      </c>
    </row>
    <row r="872" spans="1:6" x14ac:dyDescent="0.3">
      <c r="A872">
        <v>10192</v>
      </c>
      <c r="B872" t="s">
        <v>1172</v>
      </c>
      <c r="C872">
        <v>45</v>
      </c>
      <c r="D872">
        <v>125.74</v>
      </c>
      <c r="E872">
        <v>9</v>
      </c>
      <c r="F872">
        <f t="shared" si="13"/>
        <v>5658.3</v>
      </c>
    </row>
    <row r="873" spans="1:6" x14ac:dyDescent="0.3">
      <c r="A873">
        <v>10192</v>
      </c>
      <c r="B873" t="s">
        <v>1176</v>
      </c>
      <c r="C873">
        <v>37</v>
      </c>
      <c r="D873">
        <v>72.02</v>
      </c>
      <c r="E873">
        <v>4</v>
      </c>
      <c r="F873">
        <f t="shared" si="13"/>
        <v>2664.74</v>
      </c>
    </row>
    <row r="874" spans="1:6" x14ac:dyDescent="0.3">
      <c r="A874">
        <v>10192</v>
      </c>
      <c r="B874" t="s">
        <v>1177</v>
      </c>
      <c r="C874">
        <v>47</v>
      </c>
      <c r="D874">
        <v>49.3</v>
      </c>
      <c r="E874">
        <v>6</v>
      </c>
      <c r="F874">
        <f t="shared" si="13"/>
        <v>2317.1</v>
      </c>
    </row>
    <row r="875" spans="1:6" x14ac:dyDescent="0.3">
      <c r="A875">
        <v>10192</v>
      </c>
      <c r="B875" t="s">
        <v>1178</v>
      </c>
      <c r="C875">
        <v>46</v>
      </c>
      <c r="D875">
        <v>86.33</v>
      </c>
      <c r="E875">
        <v>2</v>
      </c>
      <c r="F875">
        <f t="shared" si="13"/>
        <v>3971.18</v>
      </c>
    </row>
    <row r="876" spans="1:6" x14ac:dyDescent="0.3">
      <c r="A876">
        <v>10192</v>
      </c>
      <c r="B876" t="s">
        <v>1179</v>
      </c>
      <c r="C876">
        <v>23</v>
      </c>
      <c r="D876">
        <v>112.74</v>
      </c>
      <c r="E876">
        <v>1</v>
      </c>
      <c r="F876">
        <f t="shared" si="13"/>
        <v>2593.02</v>
      </c>
    </row>
    <row r="877" spans="1:6" x14ac:dyDescent="0.3">
      <c r="A877">
        <v>10192</v>
      </c>
      <c r="B877" t="s">
        <v>1173</v>
      </c>
      <c r="C877">
        <v>30</v>
      </c>
      <c r="D877">
        <v>33.229999999999997</v>
      </c>
      <c r="E877">
        <v>13</v>
      </c>
      <c r="F877">
        <f t="shared" si="13"/>
        <v>996.89999999999986</v>
      </c>
    </row>
    <row r="878" spans="1:6" x14ac:dyDescent="0.3">
      <c r="A878">
        <v>10192</v>
      </c>
      <c r="B878" t="s">
        <v>1180</v>
      </c>
      <c r="C878">
        <v>32</v>
      </c>
      <c r="D878">
        <v>69.34</v>
      </c>
      <c r="E878">
        <v>3</v>
      </c>
      <c r="F878">
        <f t="shared" si="13"/>
        <v>2218.88</v>
      </c>
    </row>
    <row r="879" spans="1:6" x14ac:dyDescent="0.3">
      <c r="A879">
        <v>10192</v>
      </c>
      <c r="B879" t="s">
        <v>1181</v>
      </c>
      <c r="C879">
        <v>46</v>
      </c>
      <c r="D879">
        <v>93.16</v>
      </c>
      <c r="E879">
        <v>5</v>
      </c>
      <c r="F879">
        <f t="shared" si="13"/>
        <v>4285.3599999999997</v>
      </c>
    </row>
    <row r="880" spans="1:6" x14ac:dyDescent="0.3">
      <c r="A880">
        <v>10192</v>
      </c>
      <c r="B880" t="s">
        <v>1164</v>
      </c>
      <c r="C880">
        <v>45</v>
      </c>
      <c r="D880">
        <v>112.34</v>
      </c>
      <c r="E880">
        <v>14</v>
      </c>
      <c r="F880">
        <f t="shared" si="13"/>
        <v>5055.3</v>
      </c>
    </row>
    <row r="881" spans="1:6" x14ac:dyDescent="0.3">
      <c r="A881">
        <v>10193</v>
      </c>
      <c r="B881" t="s">
        <v>1081</v>
      </c>
      <c r="C881">
        <v>28</v>
      </c>
      <c r="D881">
        <v>92.47</v>
      </c>
      <c r="E881">
        <v>7</v>
      </c>
      <c r="F881">
        <f t="shared" si="13"/>
        <v>2589.16</v>
      </c>
    </row>
    <row r="882" spans="1:6" x14ac:dyDescent="0.3">
      <c r="A882">
        <v>10193</v>
      </c>
      <c r="B882" t="s">
        <v>1082</v>
      </c>
      <c r="C882">
        <v>46</v>
      </c>
      <c r="D882">
        <v>46.36</v>
      </c>
      <c r="E882">
        <v>6</v>
      </c>
      <c r="F882">
        <f t="shared" si="13"/>
        <v>2132.56</v>
      </c>
    </row>
    <row r="883" spans="1:6" x14ac:dyDescent="0.3">
      <c r="A883">
        <v>10193</v>
      </c>
      <c r="B883" t="s">
        <v>1073</v>
      </c>
      <c r="C883">
        <v>21</v>
      </c>
      <c r="D883">
        <v>153</v>
      </c>
      <c r="E883">
        <v>14</v>
      </c>
      <c r="F883">
        <f t="shared" si="13"/>
        <v>3213</v>
      </c>
    </row>
    <row r="884" spans="1:6" x14ac:dyDescent="0.3">
      <c r="A884">
        <v>10193</v>
      </c>
      <c r="B884" t="s">
        <v>1074</v>
      </c>
      <c r="C884">
        <v>42</v>
      </c>
      <c r="D884">
        <v>60.54</v>
      </c>
      <c r="E884">
        <v>13</v>
      </c>
      <c r="F884">
        <f t="shared" si="13"/>
        <v>2542.6799999999998</v>
      </c>
    </row>
    <row r="885" spans="1:6" x14ac:dyDescent="0.3">
      <c r="A885">
        <v>10193</v>
      </c>
      <c r="B885" t="s">
        <v>1077</v>
      </c>
      <c r="C885">
        <v>44</v>
      </c>
      <c r="D885">
        <v>115.69</v>
      </c>
      <c r="E885">
        <v>11</v>
      </c>
      <c r="F885">
        <f t="shared" si="13"/>
        <v>5090.3599999999997</v>
      </c>
    </row>
    <row r="886" spans="1:6" x14ac:dyDescent="0.3">
      <c r="A886">
        <v>10193</v>
      </c>
      <c r="B886" t="s">
        <v>1078</v>
      </c>
      <c r="C886">
        <v>22</v>
      </c>
      <c r="D886">
        <v>143.44</v>
      </c>
      <c r="E886">
        <v>8</v>
      </c>
      <c r="F886">
        <f t="shared" si="13"/>
        <v>3155.68</v>
      </c>
    </row>
    <row r="887" spans="1:6" x14ac:dyDescent="0.3">
      <c r="A887">
        <v>10193</v>
      </c>
      <c r="B887" t="s">
        <v>1088</v>
      </c>
      <c r="C887">
        <v>28</v>
      </c>
      <c r="D887">
        <v>87.13</v>
      </c>
      <c r="E887">
        <v>1</v>
      </c>
      <c r="F887">
        <f t="shared" si="13"/>
        <v>2439.64</v>
      </c>
    </row>
    <row r="888" spans="1:6" x14ac:dyDescent="0.3">
      <c r="A888">
        <v>10193</v>
      </c>
      <c r="B888" t="s">
        <v>1089</v>
      </c>
      <c r="C888">
        <v>24</v>
      </c>
      <c r="D888">
        <v>53.09</v>
      </c>
      <c r="E888">
        <v>3</v>
      </c>
      <c r="F888">
        <f t="shared" si="13"/>
        <v>1274.1600000000001</v>
      </c>
    </row>
    <row r="889" spans="1:6" x14ac:dyDescent="0.3">
      <c r="A889">
        <v>10193</v>
      </c>
      <c r="B889" t="s">
        <v>1090</v>
      </c>
      <c r="C889">
        <v>23</v>
      </c>
      <c r="D889">
        <v>97.39</v>
      </c>
      <c r="E889">
        <v>2</v>
      </c>
      <c r="F889">
        <f t="shared" si="13"/>
        <v>2239.9699999999998</v>
      </c>
    </row>
    <row r="890" spans="1:6" x14ac:dyDescent="0.3">
      <c r="A890">
        <v>10193</v>
      </c>
      <c r="B890" t="s">
        <v>1091</v>
      </c>
      <c r="C890">
        <v>32</v>
      </c>
      <c r="D890">
        <v>79.37</v>
      </c>
      <c r="E890">
        <v>5</v>
      </c>
      <c r="F890">
        <f t="shared" si="13"/>
        <v>2539.84</v>
      </c>
    </row>
    <row r="891" spans="1:6" x14ac:dyDescent="0.3">
      <c r="A891">
        <v>10193</v>
      </c>
      <c r="B891" t="s">
        <v>1075</v>
      </c>
      <c r="C891">
        <v>24</v>
      </c>
      <c r="D891">
        <v>92.03</v>
      </c>
      <c r="E891">
        <v>15</v>
      </c>
      <c r="F891">
        <f t="shared" si="13"/>
        <v>2208.7200000000003</v>
      </c>
    </row>
    <row r="892" spans="1:6" x14ac:dyDescent="0.3">
      <c r="A892">
        <v>10193</v>
      </c>
      <c r="B892" t="s">
        <v>1175</v>
      </c>
      <c r="C892">
        <v>25</v>
      </c>
      <c r="D892">
        <v>66.28</v>
      </c>
      <c r="E892">
        <v>16</v>
      </c>
      <c r="F892">
        <f t="shared" si="13"/>
        <v>1657</v>
      </c>
    </row>
    <row r="893" spans="1:6" x14ac:dyDescent="0.3">
      <c r="A893">
        <v>10193</v>
      </c>
      <c r="B893" t="s">
        <v>1079</v>
      </c>
      <c r="C893">
        <v>26</v>
      </c>
      <c r="D893">
        <v>32.19</v>
      </c>
      <c r="E893">
        <v>10</v>
      </c>
      <c r="F893">
        <f t="shared" si="13"/>
        <v>836.93999999999994</v>
      </c>
    </row>
    <row r="894" spans="1:6" x14ac:dyDescent="0.3">
      <c r="A894">
        <v>10193</v>
      </c>
      <c r="B894" t="s">
        <v>1080</v>
      </c>
      <c r="C894">
        <v>20</v>
      </c>
      <c r="D894">
        <v>44.8</v>
      </c>
      <c r="E894">
        <v>9</v>
      </c>
      <c r="F894">
        <f t="shared" si="13"/>
        <v>896</v>
      </c>
    </row>
    <row r="895" spans="1:6" x14ac:dyDescent="0.3">
      <c r="A895">
        <v>10193</v>
      </c>
      <c r="B895" t="s">
        <v>1076</v>
      </c>
      <c r="C895">
        <v>22</v>
      </c>
      <c r="D895">
        <v>38.159999999999997</v>
      </c>
      <c r="E895">
        <v>12</v>
      </c>
      <c r="F895">
        <f t="shared" si="13"/>
        <v>839.52</v>
      </c>
    </row>
    <row r="896" spans="1:6" x14ac:dyDescent="0.3">
      <c r="A896">
        <v>10193</v>
      </c>
      <c r="B896" t="s">
        <v>1095</v>
      </c>
      <c r="C896">
        <v>20</v>
      </c>
      <c r="D896">
        <v>92.52</v>
      </c>
      <c r="E896">
        <v>4</v>
      </c>
      <c r="F896">
        <f t="shared" si="13"/>
        <v>1850.3999999999999</v>
      </c>
    </row>
    <row r="897" spans="1:6" x14ac:dyDescent="0.3">
      <c r="A897">
        <v>10194</v>
      </c>
      <c r="B897" t="s">
        <v>1083</v>
      </c>
      <c r="C897">
        <v>42</v>
      </c>
      <c r="D897">
        <v>203.59</v>
      </c>
      <c r="E897">
        <v>11</v>
      </c>
      <c r="F897">
        <f t="shared" si="13"/>
        <v>8550.7800000000007</v>
      </c>
    </row>
    <row r="898" spans="1:6" x14ac:dyDescent="0.3">
      <c r="A898">
        <v>10194</v>
      </c>
      <c r="B898" t="s">
        <v>1084</v>
      </c>
      <c r="C898">
        <v>26</v>
      </c>
      <c r="D898">
        <v>134.44</v>
      </c>
      <c r="E898">
        <v>4</v>
      </c>
      <c r="F898">
        <f t="shared" si="13"/>
        <v>3495.44</v>
      </c>
    </row>
    <row r="899" spans="1:6" x14ac:dyDescent="0.3">
      <c r="A899">
        <v>10194</v>
      </c>
      <c r="B899" t="s">
        <v>1085</v>
      </c>
      <c r="C899">
        <v>38</v>
      </c>
      <c r="D899">
        <v>124.37</v>
      </c>
      <c r="E899">
        <v>8</v>
      </c>
      <c r="F899">
        <f t="shared" ref="F899:F962" si="14">D899*C899</f>
        <v>4726.0600000000004</v>
      </c>
    </row>
    <row r="900" spans="1:6" x14ac:dyDescent="0.3">
      <c r="A900">
        <v>10194</v>
      </c>
      <c r="B900" t="s">
        <v>1086</v>
      </c>
      <c r="C900">
        <v>21</v>
      </c>
      <c r="D900">
        <v>103.84</v>
      </c>
      <c r="E900">
        <v>10</v>
      </c>
      <c r="F900">
        <f t="shared" si="14"/>
        <v>2180.64</v>
      </c>
    </row>
    <row r="901" spans="1:6" x14ac:dyDescent="0.3">
      <c r="A901">
        <v>10194</v>
      </c>
      <c r="B901" t="s">
        <v>1087</v>
      </c>
      <c r="C901">
        <v>45</v>
      </c>
      <c r="D901">
        <v>51.05</v>
      </c>
      <c r="E901">
        <v>2</v>
      </c>
      <c r="F901">
        <f t="shared" si="14"/>
        <v>2297.25</v>
      </c>
    </row>
    <row r="902" spans="1:6" x14ac:dyDescent="0.3">
      <c r="A902">
        <v>10194</v>
      </c>
      <c r="B902" t="s">
        <v>1092</v>
      </c>
      <c r="C902">
        <v>32</v>
      </c>
      <c r="D902">
        <v>113.82</v>
      </c>
      <c r="E902">
        <v>5</v>
      </c>
      <c r="F902">
        <f t="shared" si="14"/>
        <v>3642.24</v>
      </c>
    </row>
    <row r="903" spans="1:6" x14ac:dyDescent="0.3">
      <c r="A903">
        <v>10194</v>
      </c>
      <c r="B903" t="s">
        <v>1093</v>
      </c>
      <c r="C903">
        <v>41</v>
      </c>
      <c r="D903">
        <v>47.79</v>
      </c>
      <c r="E903">
        <v>9</v>
      </c>
      <c r="F903">
        <f t="shared" si="14"/>
        <v>1959.3899999999999</v>
      </c>
    </row>
    <row r="904" spans="1:6" x14ac:dyDescent="0.3">
      <c r="A904">
        <v>10194</v>
      </c>
      <c r="B904" t="s">
        <v>1094</v>
      </c>
      <c r="C904">
        <v>49</v>
      </c>
      <c r="D904">
        <v>112.46</v>
      </c>
      <c r="E904">
        <v>1</v>
      </c>
      <c r="F904">
        <f t="shared" si="14"/>
        <v>5510.54</v>
      </c>
    </row>
    <row r="905" spans="1:6" x14ac:dyDescent="0.3">
      <c r="A905">
        <v>10194</v>
      </c>
      <c r="B905" t="s">
        <v>1096</v>
      </c>
      <c r="C905">
        <v>37</v>
      </c>
      <c r="D905">
        <v>77.05</v>
      </c>
      <c r="E905">
        <v>3</v>
      </c>
      <c r="F905">
        <f t="shared" si="14"/>
        <v>2850.85</v>
      </c>
    </row>
    <row r="906" spans="1:6" x14ac:dyDescent="0.3">
      <c r="A906">
        <v>10194</v>
      </c>
      <c r="B906" t="s">
        <v>1097</v>
      </c>
      <c r="C906">
        <v>39</v>
      </c>
      <c r="D906">
        <v>61.41</v>
      </c>
      <c r="E906">
        <v>7</v>
      </c>
      <c r="F906">
        <f t="shared" si="14"/>
        <v>2394.9899999999998</v>
      </c>
    </row>
    <row r="907" spans="1:6" x14ac:dyDescent="0.3">
      <c r="A907">
        <v>10194</v>
      </c>
      <c r="B907" t="s">
        <v>1098</v>
      </c>
      <c r="C907">
        <v>26</v>
      </c>
      <c r="D907">
        <v>80.92</v>
      </c>
      <c r="E907">
        <v>6</v>
      </c>
      <c r="F907">
        <f t="shared" si="14"/>
        <v>2103.92</v>
      </c>
    </row>
    <row r="908" spans="1:6" x14ac:dyDescent="0.3">
      <c r="A908">
        <v>10195</v>
      </c>
      <c r="B908" t="s">
        <v>1100</v>
      </c>
      <c r="C908">
        <v>49</v>
      </c>
      <c r="D908">
        <v>118.5</v>
      </c>
      <c r="E908">
        <v>6</v>
      </c>
      <c r="F908">
        <f t="shared" si="14"/>
        <v>5806.5</v>
      </c>
    </row>
    <row r="909" spans="1:6" x14ac:dyDescent="0.3">
      <c r="A909">
        <v>10195</v>
      </c>
      <c r="B909" t="s">
        <v>1101</v>
      </c>
      <c r="C909">
        <v>27</v>
      </c>
      <c r="D909">
        <v>139.16999999999999</v>
      </c>
      <c r="E909">
        <v>5</v>
      </c>
      <c r="F909">
        <f t="shared" si="14"/>
        <v>3757.5899999999997</v>
      </c>
    </row>
    <row r="910" spans="1:6" x14ac:dyDescent="0.3">
      <c r="A910">
        <v>10195</v>
      </c>
      <c r="B910" t="s">
        <v>1102</v>
      </c>
      <c r="C910">
        <v>35</v>
      </c>
      <c r="D910">
        <v>112.91</v>
      </c>
      <c r="E910">
        <v>9</v>
      </c>
      <c r="F910">
        <f t="shared" si="14"/>
        <v>3951.85</v>
      </c>
    </row>
    <row r="911" spans="1:6" x14ac:dyDescent="0.3">
      <c r="A911">
        <v>10195</v>
      </c>
      <c r="B911" t="s">
        <v>1103</v>
      </c>
      <c r="C911">
        <v>50</v>
      </c>
      <c r="D911">
        <v>150.71</v>
      </c>
      <c r="E911">
        <v>10</v>
      </c>
      <c r="F911">
        <f t="shared" si="14"/>
        <v>7535.5</v>
      </c>
    </row>
    <row r="912" spans="1:6" x14ac:dyDescent="0.3">
      <c r="A912">
        <v>10195</v>
      </c>
      <c r="B912" t="s">
        <v>1105</v>
      </c>
      <c r="C912">
        <v>44</v>
      </c>
      <c r="D912">
        <v>54.33</v>
      </c>
      <c r="E912">
        <v>3</v>
      </c>
      <c r="F912">
        <f t="shared" si="14"/>
        <v>2390.52</v>
      </c>
    </row>
    <row r="913" spans="1:6" x14ac:dyDescent="0.3">
      <c r="A913">
        <v>10195</v>
      </c>
      <c r="B913" t="s">
        <v>1106</v>
      </c>
      <c r="C913">
        <v>32</v>
      </c>
      <c r="D913">
        <v>31.82</v>
      </c>
      <c r="E913">
        <v>7</v>
      </c>
      <c r="F913">
        <f t="shared" si="14"/>
        <v>1018.24</v>
      </c>
    </row>
    <row r="914" spans="1:6" x14ac:dyDescent="0.3">
      <c r="A914">
        <v>10195</v>
      </c>
      <c r="B914" t="s">
        <v>1107</v>
      </c>
      <c r="C914">
        <v>34</v>
      </c>
      <c r="D914">
        <v>95.81</v>
      </c>
      <c r="E914">
        <v>2</v>
      </c>
      <c r="F914">
        <f t="shared" si="14"/>
        <v>3257.54</v>
      </c>
    </row>
    <row r="915" spans="1:6" x14ac:dyDescent="0.3">
      <c r="A915">
        <v>10195</v>
      </c>
      <c r="B915" t="s">
        <v>1108</v>
      </c>
      <c r="C915">
        <v>32</v>
      </c>
      <c r="D915">
        <v>51.95</v>
      </c>
      <c r="E915">
        <v>8</v>
      </c>
      <c r="F915">
        <f t="shared" si="14"/>
        <v>1662.4</v>
      </c>
    </row>
    <row r="916" spans="1:6" x14ac:dyDescent="0.3">
      <c r="A916">
        <v>10195</v>
      </c>
      <c r="B916" t="s">
        <v>1109</v>
      </c>
      <c r="C916">
        <v>33</v>
      </c>
      <c r="D916">
        <v>59.03</v>
      </c>
      <c r="E916">
        <v>1</v>
      </c>
      <c r="F916">
        <f t="shared" si="14"/>
        <v>1947.99</v>
      </c>
    </row>
    <row r="917" spans="1:6" x14ac:dyDescent="0.3">
      <c r="A917">
        <v>10195</v>
      </c>
      <c r="B917" t="s">
        <v>1110</v>
      </c>
      <c r="C917">
        <v>49</v>
      </c>
      <c r="D917">
        <v>97.23</v>
      </c>
      <c r="E917">
        <v>4</v>
      </c>
      <c r="F917">
        <f t="shared" si="14"/>
        <v>4764.2700000000004</v>
      </c>
    </row>
    <row r="918" spans="1:6" x14ac:dyDescent="0.3">
      <c r="A918">
        <v>10196</v>
      </c>
      <c r="B918" t="s">
        <v>1113</v>
      </c>
      <c r="C918">
        <v>47</v>
      </c>
      <c r="D918">
        <v>203.64</v>
      </c>
      <c r="E918">
        <v>5</v>
      </c>
      <c r="F918">
        <f t="shared" si="14"/>
        <v>9571.08</v>
      </c>
    </row>
    <row r="919" spans="1:6" x14ac:dyDescent="0.3">
      <c r="A919">
        <v>10196</v>
      </c>
      <c r="B919" t="s">
        <v>1099</v>
      </c>
      <c r="C919">
        <v>24</v>
      </c>
      <c r="D919">
        <v>151.08000000000001</v>
      </c>
      <c r="E919">
        <v>6</v>
      </c>
      <c r="F919">
        <f t="shared" si="14"/>
        <v>3625.92</v>
      </c>
    </row>
    <row r="920" spans="1:6" x14ac:dyDescent="0.3">
      <c r="A920">
        <v>10196</v>
      </c>
      <c r="B920" t="s">
        <v>1114</v>
      </c>
      <c r="C920">
        <v>38</v>
      </c>
      <c r="D920">
        <v>147.07</v>
      </c>
      <c r="E920">
        <v>4</v>
      </c>
      <c r="F920">
        <f t="shared" si="14"/>
        <v>5588.66</v>
      </c>
    </row>
    <row r="921" spans="1:6" x14ac:dyDescent="0.3">
      <c r="A921">
        <v>10196</v>
      </c>
      <c r="B921" t="s">
        <v>1115</v>
      </c>
      <c r="C921">
        <v>49</v>
      </c>
      <c r="D921">
        <v>127.03</v>
      </c>
      <c r="E921">
        <v>1</v>
      </c>
      <c r="F921">
        <f t="shared" si="14"/>
        <v>6224.47</v>
      </c>
    </row>
    <row r="922" spans="1:6" x14ac:dyDescent="0.3">
      <c r="A922">
        <v>10196</v>
      </c>
      <c r="B922" t="s">
        <v>1116</v>
      </c>
      <c r="C922">
        <v>35</v>
      </c>
      <c r="D922">
        <v>81.680000000000007</v>
      </c>
      <c r="E922">
        <v>3</v>
      </c>
      <c r="F922">
        <f t="shared" si="14"/>
        <v>2858.8</v>
      </c>
    </row>
    <row r="923" spans="1:6" x14ac:dyDescent="0.3">
      <c r="A923">
        <v>10196</v>
      </c>
      <c r="B923" t="s">
        <v>1104</v>
      </c>
      <c r="C923">
        <v>27</v>
      </c>
      <c r="D923">
        <v>126.39</v>
      </c>
      <c r="E923">
        <v>8</v>
      </c>
      <c r="F923">
        <f t="shared" si="14"/>
        <v>3412.53</v>
      </c>
    </row>
    <row r="924" spans="1:6" x14ac:dyDescent="0.3">
      <c r="A924">
        <v>10196</v>
      </c>
      <c r="B924" t="s">
        <v>1111</v>
      </c>
      <c r="C924">
        <v>46</v>
      </c>
      <c r="D924">
        <v>56.82</v>
      </c>
      <c r="E924">
        <v>7</v>
      </c>
      <c r="F924">
        <f t="shared" si="14"/>
        <v>2613.7199999999998</v>
      </c>
    </row>
    <row r="925" spans="1:6" x14ac:dyDescent="0.3">
      <c r="A925">
        <v>10196</v>
      </c>
      <c r="B925" t="s">
        <v>1122</v>
      </c>
      <c r="C925">
        <v>50</v>
      </c>
      <c r="D925">
        <v>84.88</v>
      </c>
      <c r="E925">
        <v>2</v>
      </c>
      <c r="F925">
        <f t="shared" si="14"/>
        <v>4244</v>
      </c>
    </row>
    <row r="926" spans="1:6" x14ac:dyDescent="0.3">
      <c r="A926">
        <v>10197</v>
      </c>
      <c r="B926" t="s">
        <v>1112</v>
      </c>
      <c r="C926">
        <v>45</v>
      </c>
      <c r="D926">
        <v>118.32</v>
      </c>
      <c r="E926">
        <v>6</v>
      </c>
      <c r="F926">
        <f t="shared" si="14"/>
        <v>5324.4</v>
      </c>
    </row>
    <row r="927" spans="1:6" x14ac:dyDescent="0.3">
      <c r="A927">
        <v>10197</v>
      </c>
      <c r="B927" t="s">
        <v>1129</v>
      </c>
      <c r="C927">
        <v>46</v>
      </c>
      <c r="D927">
        <v>83.44</v>
      </c>
      <c r="E927">
        <v>4</v>
      </c>
      <c r="F927">
        <f t="shared" si="14"/>
        <v>3838.24</v>
      </c>
    </row>
    <row r="928" spans="1:6" x14ac:dyDescent="0.3">
      <c r="A928">
        <v>10197</v>
      </c>
      <c r="B928" t="s">
        <v>1130</v>
      </c>
      <c r="C928">
        <v>22</v>
      </c>
      <c r="D928">
        <v>85.75</v>
      </c>
      <c r="E928">
        <v>3</v>
      </c>
      <c r="F928">
        <f t="shared" si="14"/>
        <v>1886.5</v>
      </c>
    </row>
    <row r="929" spans="1:6" x14ac:dyDescent="0.3">
      <c r="A929">
        <v>10197</v>
      </c>
      <c r="B929" t="s">
        <v>1117</v>
      </c>
      <c r="C929">
        <v>50</v>
      </c>
      <c r="D929">
        <v>78.989999999999995</v>
      </c>
      <c r="E929">
        <v>14</v>
      </c>
      <c r="F929">
        <f t="shared" si="14"/>
        <v>3949.4999999999995</v>
      </c>
    </row>
    <row r="930" spans="1:6" x14ac:dyDescent="0.3">
      <c r="A930">
        <v>10197</v>
      </c>
      <c r="B930" t="s">
        <v>1118</v>
      </c>
      <c r="C930">
        <v>41</v>
      </c>
      <c r="D930">
        <v>109.37</v>
      </c>
      <c r="E930">
        <v>13</v>
      </c>
      <c r="F930">
        <f t="shared" si="14"/>
        <v>4484.17</v>
      </c>
    </row>
    <row r="931" spans="1:6" x14ac:dyDescent="0.3">
      <c r="A931">
        <v>10197</v>
      </c>
      <c r="B931" t="s">
        <v>1119</v>
      </c>
      <c r="C931">
        <v>47</v>
      </c>
      <c r="D931">
        <v>83.2</v>
      </c>
      <c r="E931">
        <v>8</v>
      </c>
      <c r="F931">
        <f t="shared" si="14"/>
        <v>3910.4</v>
      </c>
    </row>
    <row r="932" spans="1:6" x14ac:dyDescent="0.3">
      <c r="A932">
        <v>10197</v>
      </c>
      <c r="B932" t="s">
        <v>1120</v>
      </c>
      <c r="C932">
        <v>22</v>
      </c>
      <c r="D932">
        <v>67.930000000000007</v>
      </c>
      <c r="E932">
        <v>5</v>
      </c>
      <c r="F932">
        <f t="shared" si="14"/>
        <v>1494.46</v>
      </c>
    </row>
    <row r="933" spans="1:6" x14ac:dyDescent="0.3">
      <c r="A933">
        <v>10197</v>
      </c>
      <c r="B933" t="s">
        <v>1121</v>
      </c>
      <c r="C933">
        <v>23</v>
      </c>
      <c r="D933">
        <v>60</v>
      </c>
      <c r="E933">
        <v>9</v>
      </c>
      <c r="F933">
        <f t="shared" si="14"/>
        <v>1380</v>
      </c>
    </row>
    <row r="934" spans="1:6" x14ac:dyDescent="0.3">
      <c r="A934">
        <v>10197</v>
      </c>
      <c r="B934" t="s">
        <v>1139</v>
      </c>
      <c r="C934">
        <v>24</v>
      </c>
      <c r="D934">
        <v>78.75</v>
      </c>
      <c r="E934">
        <v>2</v>
      </c>
      <c r="F934">
        <f t="shared" si="14"/>
        <v>1890</v>
      </c>
    </row>
    <row r="935" spans="1:6" x14ac:dyDescent="0.3">
      <c r="A935">
        <v>10197</v>
      </c>
      <c r="B935" t="s">
        <v>1123</v>
      </c>
      <c r="C935">
        <v>50</v>
      </c>
      <c r="D935">
        <v>66.5</v>
      </c>
      <c r="E935">
        <v>7</v>
      </c>
      <c r="F935">
        <f t="shared" si="14"/>
        <v>3325</v>
      </c>
    </row>
    <row r="936" spans="1:6" x14ac:dyDescent="0.3">
      <c r="A936">
        <v>10197</v>
      </c>
      <c r="B936" t="s">
        <v>1124</v>
      </c>
      <c r="C936">
        <v>27</v>
      </c>
      <c r="D936">
        <v>100.17</v>
      </c>
      <c r="E936">
        <v>10</v>
      </c>
      <c r="F936">
        <f t="shared" si="14"/>
        <v>2704.59</v>
      </c>
    </row>
    <row r="937" spans="1:6" x14ac:dyDescent="0.3">
      <c r="A937">
        <v>10197</v>
      </c>
      <c r="B937" t="s">
        <v>1125</v>
      </c>
      <c r="C937">
        <v>35</v>
      </c>
      <c r="D937">
        <v>88.39</v>
      </c>
      <c r="E937">
        <v>11</v>
      </c>
      <c r="F937">
        <f t="shared" si="14"/>
        <v>3093.65</v>
      </c>
    </row>
    <row r="938" spans="1:6" x14ac:dyDescent="0.3">
      <c r="A938">
        <v>10197</v>
      </c>
      <c r="B938" t="s">
        <v>1144</v>
      </c>
      <c r="C938">
        <v>29</v>
      </c>
      <c r="D938">
        <v>39.729999999999997</v>
      </c>
      <c r="E938">
        <v>1</v>
      </c>
      <c r="F938">
        <f t="shared" si="14"/>
        <v>1152.1699999999998</v>
      </c>
    </row>
    <row r="939" spans="1:6" x14ac:dyDescent="0.3">
      <c r="A939">
        <v>10197</v>
      </c>
      <c r="B939" t="s">
        <v>1126</v>
      </c>
      <c r="C939">
        <v>42</v>
      </c>
      <c r="D939">
        <v>48.59</v>
      </c>
      <c r="E939">
        <v>12</v>
      </c>
      <c r="F939">
        <f t="shared" si="14"/>
        <v>2040.7800000000002</v>
      </c>
    </row>
    <row r="940" spans="1:6" x14ac:dyDescent="0.3">
      <c r="A940">
        <v>10198</v>
      </c>
      <c r="B940" t="s">
        <v>1127</v>
      </c>
      <c r="C940">
        <v>42</v>
      </c>
      <c r="D940">
        <v>149.81</v>
      </c>
      <c r="E940">
        <v>4</v>
      </c>
      <c r="F940">
        <f t="shared" si="14"/>
        <v>6292.02</v>
      </c>
    </row>
    <row r="941" spans="1:6" x14ac:dyDescent="0.3">
      <c r="A941">
        <v>10198</v>
      </c>
      <c r="B941" t="s">
        <v>1132</v>
      </c>
      <c r="C941">
        <v>48</v>
      </c>
      <c r="D941">
        <v>60.97</v>
      </c>
      <c r="E941">
        <v>5</v>
      </c>
      <c r="F941">
        <f t="shared" si="14"/>
        <v>2926.56</v>
      </c>
    </row>
    <row r="942" spans="1:6" x14ac:dyDescent="0.3">
      <c r="A942">
        <v>10198</v>
      </c>
      <c r="B942" t="s">
        <v>1133</v>
      </c>
      <c r="C942">
        <v>27</v>
      </c>
      <c r="D942">
        <v>61.81</v>
      </c>
      <c r="E942">
        <v>6</v>
      </c>
      <c r="F942">
        <f t="shared" si="14"/>
        <v>1668.8700000000001</v>
      </c>
    </row>
    <row r="943" spans="1:6" x14ac:dyDescent="0.3">
      <c r="A943">
        <v>10198</v>
      </c>
      <c r="B943" t="s">
        <v>1134</v>
      </c>
      <c r="C943">
        <v>43</v>
      </c>
      <c r="D943">
        <v>65.510000000000005</v>
      </c>
      <c r="E943">
        <v>3</v>
      </c>
      <c r="F943">
        <f t="shared" si="14"/>
        <v>2816.9300000000003</v>
      </c>
    </row>
    <row r="944" spans="1:6" x14ac:dyDescent="0.3">
      <c r="A944">
        <v>10198</v>
      </c>
      <c r="B944" t="s">
        <v>1140</v>
      </c>
      <c r="C944">
        <v>42</v>
      </c>
      <c r="D944">
        <v>94.73</v>
      </c>
      <c r="E944">
        <v>1</v>
      </c>
      <c r="F944">
        <f t="shared" si="14"/>
        <v>3978.6600000000003</v>
      </c>
    </row>
    <row r="945" spans="1:6" x14ac:dyDescent="0.3">
      <c r="A945">
        <v>10198</v>
      </c>
      <c r="B945" t="s">
        <v>1143</v>
      </c>
      <c r="C945">
        <v>40</v>
      </c>
      <c r="D945">
        <v>74.03</v>
      </c>
      <c r="E945">
        <v>2</v>
      </c>
      <c r="F945">
        <f t="shared" si="14"/>
        <v>2961.2</v>
      </c>
    </row>
    <row r="946" spans="1:6" x14ac:dyDescent="0.3">
      <c r="A946">
        <v>10199</v>
      </c>
      <c r="B946" t="s">
        <v>1137</v>
      </c>
      <c r="C946">
        <v>29</v>
      </c>
      <c r="D946">
        <v>37.97</v>
      </c>
      <c r="E946">
        <v>1</v>
      </c>
      <c r="F946">
        <f t="shared" si="14"/>
        <v>1101.1299999999999</v>
      </c>
    </row>
    <row r="947" spans="1:6" x14ac:dyDescent="0.3">
      <c r="A947">
        <v>10199</v>
      </c>
      <c r="B947" t="s">
        <v>1138</v>
      </c>
      <c r="C947">
        <v>48</v>
      </c>
      <c r="D947">
        <v>81.290000000000006</v>
      </c>
      <c r="E947">
        <v>2</v>
      </c>
      <c r="F947">
        <f t="shared" si="14"/>
        <v>3901.92</v>
      </c>
    </row>
    <row r="948" spans="1:6" x14ac:dyDescent="0.3">
      <c r="A948">
        <v>10199</v>
      </c>
      <c r="B948" t="s">
        <v>1142</v>
      </c>
      <c r="C948">
        <v>38</v>
      </c>
      <c r="D948">
        <v>70.400000000000006</v>
      </c>
      <c r="E948">
        <v>3</v>
      </c>
      <c r="F948">
        <f t="shared" si="14"/>
        <v>2675.2000000000003</v>
      </c>
    </row>
    <row r="949" spans="1:6" x14ac:dyDescent="0.3">
      <c r="A949">
        <v>10200</v>
      </c>
      <c r="B949" t="s">
        <v>1128</v>
      </c>
      <c r="C949">
        <v>28</v>
      </c>
      <c r="D949">
        <v>74.34</v>
      </c>
      <c r="E949">
        <v>3</v>
      </c>
      <c r="F949">
        <f t="shared" si="14"/>
        <v>2081.52</v>
      </c>
    </row>
    <row r="950" spans="1:6" x14ac:dyDescent="0.3">
      <c r="A950">
        <v>10200</v>
      </c>
      <c r="B950" t="s">
        <v>1131</v>
      </c>
      <c r="C950">
        <v>33</v>
      </c>
      <c r="D950">
        <v>99.57</v>
      </c>
      <c r="E950">
        <v>5</v>
      </c>
      <c r="F950">
        <f t="shared" si="14"/>
        <v>3285.81</v>
      </c>
    </row>
    <row r="951" spans="1:6" x14ac:dyDescent="0.3">
      <c r="A951">
        <v>10200</v>
      </c>
      <c r="B951" t="s">
        <v>1135</v>
      </c>
      <c r="C951">
        <v>39</v>
      </c>
      <c r="D951">
        <v>70.28</v>
      </c>
      <c r="E951">
        <v>4</v>
      </c>
      <c r="F951">
        <f t="shared" si="14"/>
        <v>2740.92</v>
      </c>
    </row>
    <row r="952" spans="1:6" x14ac:dyDescent="0.3">
      <c r="A952">
        <v>10200</v>
      </c>
      <c r="B952" t="s">
        <v>1152</v>
      </c>
      <c r="C952">
        <v>35</v>
      </c>
      <c r="D952">
        <v>80.91</v>
      </c>
      <c r="E952">
        <v>1</v>
      </c>
      <c r="F952">
        <f t="shared" si="14"/>
        <v>2831.85</v>
      </c>
    </row>
    <row r="953" spans="1:6" x14ac:dyDescent="0.3">
      <c r="A953">
        <v>10200</v>
      </c>
      <c r="B953" t="s">
        <v>1136</v>
      </c>
      <c r="C953">
        <v>27</v>
      </c>
      <c r="D953">
        <v>65.349999999999994</v>
      </c>
      <c r="E953">
        <v>6</v>
      </c>
      <c r="F953">
        <f t="shared" si="14"/>
        <v>1764.4499999999998</v>
      </c>
    </row>
    <row r="954" spans="1:6" x14ac:dyDescent="0.3">
      <c r="A954">
        <v>10200</v>
      </c>
      <c r="B954" t="s">
        <v>1141</v>
      </c>
      <c r="C954">
        <v>39</v>
      </c>
      <c r="D954">
        <v>115.09</v>
      </c>
      <c r="E954">
        <v>2</v>
      </c>
      <c r="F954">
        <f t="shared" si="14"/>
        <v>4488.51</v>
      </c>
    </row>
    <row r="955" spans="1:6" x14ac:dyDescent="0.3">
      <c r="A955">
        <v>10201</v>
      </c>
      <c r="B955" t="s">
        <v>1145</v>
      </c>
      <c r="C955">
        <v>22</v>
      </c>
      <c r="D955">
        <v>82.3</v>
      </c>
      <c r="E955">
        <v>2</v>
      </c>
      <c r="F955">
        <f t="shared" si="14"/>
        <v>1810.6</v>
      </c>
    </row>
    <row r="956" spans="1:6" x14ac:dyDescent="0.3">
      <c r="A956">
        <v>10201</v>
      </c>
      <c r="B956" t="s">
        <v>1146</v>
      </c>
      <c r="C956">
        <v>24</v>
      </c>
      <c r="D956">
        <v>116.56</v>
      </c>
      <c r="E956">
        <v>5</v>
      </c>
      <c r="F956">
        <f t="shared" si="14"/>
        <v>2797.44</v>
      </c>
    </row>
    <row r="957" spans="1:6" x14ac:dyDescent="0.3">
      <c r="A957">
        <v>10201</v>
      </c>
      <c r="B957" t="s">
        <v>1147</v>
      </c>
      <c r="C957">
        <v>49</v>
      </c>
      <c r="D957">
        <v>191.72</v>
      </c>
      <c r="E957">
        <v>4</v>
      </c>
      <c r="F957">
        <f t="shared" si="14"/>
        <v>9394.2800000000007</v>
      </c>
    </row>
    <row r="958" spans="1:6" x14ac:dyDescent="0.3">
      <c r="A958">
        <v>10201</v>
      </c>
      <c r="B958" t="s">
        <v>1148</v>
      </c>
      <c r="C958">
        <v>25</v>
      </c>
      <c r="D958">
        <v>126.52</v>
      </c>
      <c r="E958">
        <v>1</v>
      </c>
      <c r="F958">
        <f t="shared" si="14"/>
        <v>3163</v>
      </c>
    </row>
    <row r="959" spans="1:6" x14ac:dyDescent="0.3">
      <c r="A959">
        <v>10201</v>
      </c>
      <c r="B959" t="s">
        <v>1149</v>
      </c>
      <c r="C959">
        <v>30</v>
      </c>
      <c r="D959">
        <v>48.46</v>
      </c>
      <c r="E959">
        <v>6</v>
      </c>
      <c r="F959">
        <f t="shared" si="14"/>
        <v>1453.8</v>
      </c>
    </row>
    <row r="960" spans="1:6" x14ac:dyDescent="0.3">
      <c r="A960">
        <v>10201</v>
      </c>
      <c r="B960" t="s">
        <v>1150</v>
      </c>
      <c r="C960">
        <v>39</v>
      </c>
      <c r="D960">
        <v>93.54</v>
      </c>
      <c r="E960">
        <v>3</v>
      </c>
      <c r="F960">
        <f t="shared" si="14"/>
        <v>3648.0600000000004</v>
      </c>
    </row>
    <row r="961" spans="1:6" x14ac:dyDescent="0.3">
      <c r="A961">
        <v>10201</v>
      </c>
      <c r="B961" t="s">
        <v>1151</v>
      </c>
      <c r="C961">
        <v>25</v>
      </c>
      <c r="D961">
        <v>66.27</v>
      </c>
      <c r="E961">
        <v>7</v>
      </c>
      <c r="F961">
        <f t="shared" si="14"/>
        <v>1656.75</v>
      </c>
    </row>
    <row r="962" spans="1:6" x14ac:dyDescent="0.3">
      <c r="A962">
        <v>10202</v>
      </c>
      <c r="B962" t="s">
        <v>1160</v>
      </c>
      <c r="C962">
        <v>30</v>
      </c>
      <c r="D962">
        <v>55.33</v>
      </c>
      <c r="E962">
        <v>3</v>
      </c>
      <c r="F962">
        <f t="shared" si="14"/>
        <v>1659.8999999999999</v>
      </c>
    </row>
    <row r="963" spans="1:6" x14ac:dyDescent="0.3">
      <c r="A963">
        <v>10202</v>
      </c>
      <c r="B963" t="s">
        <v>1161</v>
      </c>
      <c r="C963">
        <v>43</v>
      </c>
      <c r="D963">
        <v>124.99</v>
      </c>
      <c r="E963">
        <v>2</v>
      </c>
      <c r="F963">
        <f t="shared" ref="F963:F1001" si="15">D963*C963</f>
        <v>5374.57</v>
      </c>
    </row>
    <row r="964" spans="1:6" x14ac:dyDescent="0.3">
      <c r="A964">
        <v>10202</v>
      </c>
      <c r="B964" t="s">
        <v>1162</v>
      </c>
      <c r="C964">
        <v>50</v>
      </c>
      <c r="D964">
        <v>56.1</v>
      </c>
      <c r="E964">
        <v>6</v>
      </c>
      <c r="F964">
        <f t="shared" si="15"/>
        <v>2805</v>
      </c>
    </row>
    <row r="965" spans="1:6" x14ac:dyDescent="0.3">
      <c r="A965">
        <v>10202</v>
      </c>
      <c r="B965" t="s">
        <v>1165</v>
      </c>
      <c r="C965">
        <v>50</v>
      </c>
      <c r="D965">
        <v>75.180000000000007</v>
      </c>
      <c r="E965">
        <v>1</v>
      </c>
      <c r="F965">
        <f t="shared" si="15"/>
        <v>3759.0000000000005</v>
      </c>
    </row>
    <row r="966" spans="1:6" x14ac:dyDescent="0.3">
      <c r="A966">
        <v>10202</v>
      </c>
      <c r="B966" t="s">
        <v>1166</v>
      </c>
      <c r="C966">
        <v>27</v>
      </c>
      <c r="D966">
        <v>33.39</v>
      </c>
      <c r="E966">
        <v>4</v>
      </c>
      <c r="F966">
        <f t="shared" si="15"/>
        <v>901.53</v>
      </c>
    </row>
    <row r="967" spans="1:6" x14ac:dyDescent="0.3">
      <c r="A967">
        <v>10202</v>
      </c>
      <c r="B967" t="s">
        <v>1167</v>
      </c>
      <c r="C967">
        <v>31</v>
      </c>
      <c r="D967">
        <v>81.64</v>
      </c>
      <c r="E967">
        <v>7</v>
      </c>
      <c r="F967">
        <f t="shared" si="15"/>
        <v>2530.84</v>
      </c>
    </row>
    <row r="968" spans="1:6" x14ac:dyDescent="0.3">
      <c r="A968">
        <v>10202</v>
      </c>
      <c r="B968" t="s">
        <v>1168</v>
      </c>
      <c r="C968">
        <v>40</v>
      </c>
      <c r="D968">
        <v>79.73</v>
      </c>
      <c r="E968">
        <v>5</v>
      </c>
      <c r="F968">
        <f t="shared" si="15"/>
        <v>3189.2000000000003</v>
      </c>
    </row>
    <row r="969" spans="1:6" x14ac:dyDescent="0.3">
      <c r="A969">
        <v>10203</v>
      </c>
      <c r="B969" t="s">
        <v>1153</v>
      </c>
      <c r="C969">
        <v>20</v>
      </c>
      <c r="D969">
        <v>161.49</v>
      </c>
      <c r="E969">
        <v>8</v>
      </c>
      <c r="F969">
        <f t="shared" si="15"/>
        <v>3229.8</v>
      </c>
    </row>
    <row r="970" spans="1:6" x14ac:dyDescent="0.3">
      <c r="A970">
        <v>10203</v>
      </c>
      <c r="B970" t="s">
        <v>1154</v>
      </c>
      <c r="C970">
        <v>20</v>
      </c>
      <c r="D970">
        <v>111.57</v>
      </c>
      <c r="E970">
        <v>6</v>
      </c>
      <c r="F970">
        <f t="shared" si="15"/>
        <v>2231.3999999999996</v>
      </c>
    </row>
    <row r="971" spans="1:6" x14ac:dyDescent="0.3">
      <c r="A971">
        <v>10203</v>
      </c>
      <c r="B971" t="s">
        <v>1155</v>
      </c>
      <c r="C971">
        <v>44</v>
      </c>
      <c r="D971">
        <v>63.84</v>
      </c>
      <c r="E971">
        <v>9</v>
      </c>
      <c r="F971">
        <f t="shared" si="15"/>
        <v>2808.96</v>
      </c>
    </row>
    <row r="972" spans="1:6" x14ac:dyDescent="0.3">
      <c r="A972">
        <v>10203</v>
      </c>
      <c r="B972" t="s">
        <v>1156</v>
      </c>
      <c r="C972">
        <v>47</v>
      </c>
      <c r="D972">
        <v>115.16</v>
      </c>
      <c r="E972">
        <v>5</v>
      </c>
      <c r="F972">
        <f t="shared" si="15"/>
        <v>5412.5199999999995</v>
      </c>
    </row>
    <row r="973" spans="1:6" x14ac:dyDescent="0.3">
      <c r="A973">
        <v>10203</v>
      </c>
      <c r="B973" t="s">
        <v>1157</v>
      </c>
      <c r="C973">
        <v>45</v>
      </c>
      <c r="D973">
        <v>73.150000000000006</v>
      </c>
      <c r="E973">
        <v>4</v>
      </c>
      <c r="F973">
        <f t="shared" si="15"/>
        <v>3291.7500000000005</v>
      </c>
    </row>
    <row r="974" spans="1:6" x14ac:dyDescent="0.3">
      <c r="A974">
        <v>10203</v>
      </c>
      <c r="B974" t="s">
        <v>1103</v>
      </c>
      <c r="C974">
        <v>48</v>
      </c>
      <c r="D974">
        <v>157.49</v>
      </c>
      <c r="E974">
        <v>1</v>
      </c>
      <c r="F974">
        <f t="shared" si="15"/>
        <v>7559.52</v>
      </c>
    </row>
    <row r="975" spans="1:6" x14ac:dyDescent="0.3">
      <c r="A975">
        <v>10203</v>
      </c>
      <c r="B975" t="s">
        <v>1158</v>
      </c>
      <c r="C975">
        <v>33</v>
      </c>
      <c r="D975">
        <v>66.739999999999995</v>
      </c>
      <c r="E975">
        <v>11</v>
      </c>
      <c r="F975">
        <f t="shared" si="15"/>
        <v>2202.4199999999996</v>
      </c>
    </row>
    <row r="976" spans="1:6" x14ac:dyDescent="0.3">
      <c r="A976">
        <v>10203</v>
      </c>
      <c r="B976" t="s">
        <v>1159</v>
      </c>
      <c r="C976">
        <v>32</v>
      </c>
      <c r="D976">
        <v>127.88</v>
      </c>
      <c r="E976">
        <v>10</v>
      </c>
      <c r="F976">
        <f t="shared" si="15"/>
        <v>4092.16</v>
      </c>
    </row>
    <row r="977" spans="1:6" x14ac:dyDescent="0.3">
      <c r="A977">
        <v>10203</v>
      </c>
      <c r="B977" t="s">
        <v>1173</v>
      </c>
      <c r="C977">
        <v>21</v>
      </c>
      <c r="D977">
        <v>33.229999999999997</v>
      </c>
      <c r="E977">
        <v>2</v>
      </c>
      <c r="F977">
        <f t="shared" si="15"/>
        <v>697.82999999999993</v>
      </c>
    </row>
    <row r="978" spans="1:6" x14ac:dyDescent="0.3">
      <c r="A978">
        <v>10203</v>
      </c>
      <c r="B978" t="s">
        <v>1163</v>
      </c>
      <c r="C978">
        <v>34</v>
      </c>
      <c r="D978">
        <v>56.94</v>
      </c>
      <c r="E978">
        <v>7</v>
      </c>
      <c r="F978">
        <f t="shared" si="15"/>
        <v>1935.96</v>
      </c>
    </row>
    <row r="979" spans="1:6" x14ac:dyDescent="0.3">
      <c r="A979">
        <v>10203</v>
      </c>
      <c r="B979" t="s">
        <v>1164</v>
      </c>
      <c r="C979">
        <v>47</v>
      </c>
      <c r="D979">
        <v>140.43</v>
      </c>
      <c r="E979">
        <v>3</v>
      </c>
      <c r="F979">
        <f t="shared" si="15"/>
        <v>6600.21</v>
      </c>
    </row>
    <row r="980" spans="1:6" x14ac:dyDescent="0.3">
      <c r="A980">
        <v>10204</v>
      </c>
      <c r="B980" t="s">
        <v>1169</v>
      </c>
      <c r="C980">
        <v>42</v>
      </c>
      <c r="D980">
        <v>114.65</v>
      </c>
      <c r="E980">
        <v>17</v>
      </c>
      <c r="F980">
        <f t="shared" si="15"/>
        <v>4815.3</v>
      </c>
    </row>
    <row r="981" spans="1:6" x14ac:dyDescent="0.3">
      <c r="A981">
        <v>10204</v>
      </c>
      <c r="B981" t="s">
        <v>1174</v>
      </c>
      <c r="C981">
        <v>40</v>
      </c>
      <c r="D981">
        <v>113.24</v>
      </c>
      <c r="E981">
        <v>13</v>
      </c>
      <c r="F981">
        <f t="shared" si="15"/>
        <v>4529.5999999999995</v>
      </c>
    </row>
    <row r="982" spans="1:6" x14ac:dyDescent="0.3">
      <c r="A982">
        <v>10204</v>
      </c>
      <c r="B982" t="s">
        <v>1073</v>
      </c>
      <c r="C982">
        <v>33</v>
      </c>
      <c r="D982">
        <v>153</v>
      </c>
      <c r="E982">
        <v>4</v>
      </c>
      <c r="F982">
        <f t="shared" si="15"/>
        <v>5049</v>
      </c>
    </row>
    <row r="983" spans="1:6" x14ac:dyDescent="0.3">
      <c r="A983">
        <v>10204</v>
      </c>
      <c r="B983" t="s">
        <v>1170</v>
      </c>
      <c r="C983">
        <v>38</v>
      </c>
      <c r="D983">
        <v>133.72</v>
      </c>
      <c r="E983">
        <v>16</v>
      </c>
      <c r="F983">
        <f t="shared" si="15"/>
        <v>5081.3599999999997</v>
      </c>
    </row>
    <row r="984" spans="1:6" x14ac:dyDescent="0.3">
      <c r="A984">
        <v>10204</v>
      </c>
      <c r="B984" t="s">
        <v>1074</v>
      </c>
      <c r="C984">
        <v>23</v>
      </c>
      <c r="D984">
        <v>59.33</v>
      </c>
      <c r="E984">
        <v>3</v>
      </c>
      <c r="F984">
        <f t="shared" si="15"/>
        <v>1364.59</v>
      </c>
    </row>
    <row r="985" spans="1:6" x14ac:dyDescent="0.3">
      <c r="A985">
        <v>10204</v>
      </c>
      <c r="B985" t="s">
        <v>1077</v>
      </c>
      <c r="C985">
        <v>26</v>
      </c>
      <c r="D985">
        <v>119.5</v>
      </c>
      <c r="E985">
        <v>1</v>
      </c>
      <c r="F985">
        <f t="shared" si="15"/>
        <v>3107</v>
      </c>
    </row>
    <row r="986" spans="1:6" x14ac:dyDescent="0.3">
      <c r="A986">
        <v>10204</v>
      </c>
      <c r="B986" t="s">
        <v>1171</v>
      </c>
      <c r="C986">
        <v>27</v>
      </c>
      <c r="D986">
        <v>106.92</v>
      </c>
      <c r="E986">
        <v>14</v>
      </c>
      <c r="F986">
        <f t="shared" si="15"/>
        <v>2886.84</v>
      </c>
    </row>
    <row r="987" spans="1:6" x14ac:dyDescent="0.3">
      <c r="A987">
        <v>10204</v>
      </c>
      <c r="B987" t="s">
        <v>1172</v>
      </c>
      <c r="C987">
        <v>35</v>
      </c>
      <c r="D987">
        <v>132.80000000000001</v>
      </c>
      <c r="E987">
        <v>15</v>
      </c>
      <c r="F987">
        <f t="shared" si="15"/>
        <v>4648</v>
      </c>
    </row>
    <row r="988" spans="1:6" x14ac:dyDescent="0.3">
      <c r="A988">
        <v>10204</v>
      </c>
      <c r="B988" t="s">
        <v>1075</v>
      </c>
      <c r="C988">
        <v>29</v>
      </c>
      <c r="D988">
        <v>83.75</v>
      </c>
      <c r="E988">
        <v>5</v>
      </c>
      <c r="F988">
        <f t="shared" si="15"/>
        <v>2428.75</v>
      </c>
    </row>
    <row r="989" spans="1:6" x14ac:dyDescent="0.3">
      <c r="A989">
        <v>10204</v>
      </c>
      <c r="B989" t="s">
        <v>1175</v>
      </c>
      <c r="C989">
        <v>45</v>
      </c>
      <c r="D989">
        <v>69.84</v>
      </c>
      <c r="E989">
        <v>6</v>
      </c>
      <c r="F989">
        <f t="shared" si="15"/>
        <v>3142.8</v>
      </c>
    </row>
    <row r="990" spans="1:6" x14ac:dyDescent="0.3">
      <c r="A990">
        <v>10204</v>
      </c>
      <c r="B990" t="s">
        <v>1176</v>
      </c>
      <c r="C990">
        <v>20</v>
      </c>
      <c r="D990">
        <v>69.819999999999993</v>
      </c>
      <c r="E990">
        <v>10</v>
      </c>
      <c r="F990">
        <f t="shared" si="15"/>
        <v>1396.3999999999999</v>
      </c>
    </row>
    <row r="991" spans="1:6" x14ac:dyDescent="0.3">
      <c r="A991">
        <v>10204</v>
      </c>
      <c r="B991" t="s">
        <v>1177</v>
      </c>
      <c r="C991">
        <v>45</v>
      </c>
      <c r="D991">
        <v>46.79</v>
      </c>
      <c r="E991">
        <v>12</v>
      </c>
      <c r="F991">
        <f t="shared" si="15"/>
        <v>2105.5500000000002</v>
      </c>
    </row>
    <row r="992" spans="1:6" x14ac:dyDescent="0.3">
      <c r="A992">
        <v>10204</v>
      </c>
      <c r="B992" t="s">
        <v>1178</v>
      </c>
      <c r="C992">
        <v>47</v>
      </c>
      <c r="D992">
        <v>79.06</v>
      </c>
      <c r="E992">
        <v>8</v>
      </c>
      <c r="F992">
        <f t="shared" si="15"/>
        <v>3715.82</v>
      </c>
    </row>
    <row r="993" spans="1:6" x14ac:dyDescent="0.3">
      <c r="A993">
        <v>10204</v>
      </c>
      <c r="B993" t="s">
        <v>1179</v>
      </c>
      <c r="C993">
        <v>42</v>
      </c>
      <c r="D993">
        <v>112.74</v>
      </c>
      <c r="E993">
        <v>7</v>
      </c>
      <c r="F993">
        <f t="shared" si="15"/>
        <v>4735.08</v>
      </c>
    </row>
    <row r="994" spans="1:6" x14ac:dyDescent="0.3">
      <c r="A994">
        <v>10204</v>
      </c>
      <c r="B994" t="s">
        <v>1180</v>
      </c>
      <c r="C994">
        <v>40</v>
      </c>
      <c r="D994">
        <v>84.75</v>
      </c>
      <c r="E994">
        <v>9</v>
      </c>
      <c r="F994">
        <f t="shared" si="15"/>
        <v>3390</v>
      </c>
    </row>
    <row r="995" spans="1:6" x14ac:dyDescent="0.3">
      <c r="A995">
        <v>10204</v>
      </c>
      <c r="B995" t="s">
        <v>1181</v>
      </c>
      <c r="C995">
        <v>48</v>
      </c>
      <c r="D995">
        <v>104.94</v>
      </c>
      <c r="E995">
        <v>11</v>
      </c>
      <c r="F995">
        <f t="shared" si="15"/>
        <v>5037.12</v>
      </c>
    </row>
    <row r="996" spans="1:6" x14ac:dyDescent="0.3">
      <c r="A996">
        <v>10204</v>
      </c>
      <c r="B996" t="s">
        <v>1076</v>
      </c>
      <c r="C996">
        <v>39</v>
      </c>
      <c r="D996">
        <v>34.880000000000003</v>
      </c>
      <c r="E996">
        <v>2</v>
      </c>
      <c r="F996">
        <f t="shared" si="15"/>
        <v>1360.3200000000002</v>
      </c>
    </row>
    <row r="997" spans="1:6" x14ac:dyDescent="0.3">
      <c r="A997">
        <v>10205</v>
      </c>
      <c r="B997" t="s">
        <v>1081</v>
      </c>
      <c r="C997">
        <v>36</v>
      </c>
      <c r="D997">
        <v>98.63</v>
      </c>
      <c r="E997">
        <v>2</v>
      </c>
      <c r="F997">
        <f t="shared" si="15"/>
        <v>3550.68</v>
      </c>
    </row>
    <row r="998" spans="1:6" x14ac:dyDescent="0.3">
      <c r="A998">
        <v>10205</v>
      </c>
      <c r="B998" t="s">
        <v>1082</v>
      </c>
      <c r="C998">
        <v>48</v>
      </c>
      <c r="D998">
        <v>45.82</v>
      </c>
      <c r="E998">
        <v>1</v>
      </c>
      <c r="F998">
        <f t="shared" si="15"/>
        <v>2199.36</v>
      </c>
    </row>
    <row r="999" spans="1:6" x14ac:dyDescent="0.3">
      <c r="A999">
        <v>10205</v>
      </c>
      <c r="B999" t="s">
        <v>1078</v>
      </c>
      <c r="C999">
        <v>40</v>
      </c>
      <c r="D999">
        <v>138.38</v>
      </c>
      <c r="E999">
        <v>3</v>
      </c>
      <c r="F999">
        <f t="shared" si="15"/>
        <v>5535.2</v>
      </c>
    </row>
    <row r="1000" spans="1:6" x14ac:dyDescent="0.3">
      <c r="A1000">
        <v>10205</v>
      </c>
      <c r="B1000" t="s">
        <v>1079</v>
      </c>
      <c r="C1000">
        <v>32</v>
      </c>
      <c r="D1000">
        <v>27.88</v>
      </c>
      <c r="E1000">
        <v>5</v>
      </c>
      <c r="F1000">
        <f t="shared" si="15"/>
        <v>892.16</v>
      </c>
    </row>
    <row r="1001" spans="1:6" x14ac:dyDescent="0.3">
      <c r="A1001">
        <v>10205</v>
      </c>
      <c r="B1001" t="s">
        <v>1080</v>
      </c>
      <c r="C1001">
        <v>24</v>
      </c>
      <c r="D1001">
        <v>36.74</v>
      </c>
      <c r="E1001">
        <v>4</v>
      </c>
      <c r="F1001">
        <f t="shared" si="15"/>
        <v>881.76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M62"/>
  <sheetViews>
    <sheetView showGridLines="0" workbookViewId="0">
      <selection activeCell="P16" sqref="P16"/>
    </sheetView>
  </sheetViews>
  <sheetFormatPr defaultRowHeight="14.4" x14ac:dyDescent="0.3"/>
  <cols>
    <col min="5" max="5" width="11.5546875" bestFit="1" customWidth="1"/>
    <col min="6" max="6" width="23" bestFit="1" customWidth="1"/>
    <col min="7" max="7" width="18.6640625" customWidth="1"/>
    <col min="8" max="8" width="18" customWidth="1"/>
    <col min="9" max="9" width="19.109375" customWidth="1"/>
    <col min="10" max="10" width="15.6640625" bestFit="1" customWidth="1"/>
  </cols>
  <sheetData>
    <row r="1" spans="2:13" x14ac:dyDescent="0.3">
      <c r="B1" s="6"/>
      <c r="C1" s="7"/>
      <c r="D1" s="7"/>
      <c r="E1" s="7"/>
      <c r="F1" s="7"/>
      <c r="G1" s="7"/>
      <c r="H1" s="7"/>
      <c r="I1" s="7"/>
      <c r="J1" s="7"/>
      <c r="K1" s="7"/>
      <c r="L1" s="7"/>
      <c r="M1" s="8"/>
    </row>
    <row r="2" spans="2:13" x14ac:dyDescent="0.3">
      <c r="B2" s="9"/>
      <c r="C2" s="4"/>
      <c r="D2" s="4"/>
      <c r="E2" s="4"/>
      <c r="F2" s="4"/>
      <c r="G2" s="4"/>
      <c r="H2" s="4"/>
      <c r="I2" s="4"/>
      <c r="J2" s="4"/>
      <c r="K2" s="4"/>
      <c r="L2" s="4"/>
      <c r="M2" s="10"/>
    </row>
    <row r="3" spans="2:13" x14ac:dyDescent="0.3">
      <c r="B3" s="9"/>
      <c r="C3" s="4"/>
      <c r="D3" s="4"/>
      <c r="E3" s="4"/>
      <c r="F3" s="4"/>
      <c r="G3" s="4"/>
      <c r="H3" s="4"/>
      <c r="I3" s="4"/>
      <c r="J3" s="4"/>
      <c r="K3" s="4"/>
      <c r="L3" s="4"/>
      <c r="M3" s="10"/>
    </row>
    <row r="4" spans="2:13" x14ac:dyDescent="0.3">
      <c r="B4" s="9"/>
      <c r="C4" s="4"/>
      <c r="D4" s="4"/>
      <c r="E4" s="4"/>
      <c r="F4" s="4"/>
      <c r="G4" s="4"/>
      <c r="H4" s="4"/>
      <c r="I4" s="4"/>
      <c r="J4" s="4"/>
      <c r="K4" s="4"/>
      <c r="L4" s="4"/>
      <c r="M4" s="10"/>
    </row>
    <row r="5" spans="2:13" x14ac:dyDescent="0.3">
      <c r="B5" s="9"/>
      <c r="C5" s="4"/>
      <c r="D5" s="4"/>
      <c r="E5" s="4"/>
      <c r="F5" s="4"/>
      <c r="G5" s="4"/>
      <c r="H5" s="4"/>
      <c r="I5" s="4"/>
      <c r="J5" s="4"/>
      <c r="K5" s="4"/>
      <c r="L5" s="4"/>
      <c r="M5" s="10"/>
    </row>
    <row r="6" spans="2:13" x14ac:dyDescent="0.3">
      <c r="B6" s="9"/>
      <c r="C6" s="4"/>
      <c r="D6" s="4"/>
      <c r="E6" s="4"/>
      <c r="F6" s="4"/>
      <c r="G6" s="4"/>
      <c r="H6" s="4"/>
      <c r="I6" s="4"/>
      <c r="J6" s="4"/>
      <c r="K6" s="4"/>
      <c r="L6" s="4"/>
      <c r="M6" s="10"/>
    </row>
    <row r="7" spans="2:13" x14ac:dyDescent="0.3">
      <c r="B7" s="9"/>
      <c r="C7" s="4"/>
      <c r="D7" s="4"/>
      <c r="E7" s="4"/>
      <c r="F7" s="4"/>
      <c r="G7" s="4"/>
      <c r="H7" s="4"/>
      <c r="I7" s="4"/>
      <c r="J7" s="4"/>
      <c r="K7" s="4"/>
      <c r="L7" s="4"/>
      <c r="M7" s="10"/>
    </row>
    <row r="8" spans="2:13" x14ac:dyDescent="0.3">
      <c r="B8" s="9"/>
      <c r="C8" s="4"/>
      <c r="D8" s="4"/>
      <c r="E8" s="4"/>
      <c r="F8" s="4"/>
      <c r="G8" s="4"/>
      <c r="H8" s="4"/>
      <c r="I8" s="4"/>
      <c r="J8" s="4"/>
      <c r="K8" s="4"/>
      <c r="L8" s="4"/>
      <c r="M8" s="10"/>
    </row>
    <row r="9" spans="2:13" x14ac:dyDescent="0.3">
      <c r="B9" s="9"/>
      <c r="C9" s="4"/>
      <c r="D9" s="4"/>
      <c r="E9" s="4"/>
      <c r="F9" s="4"/>
      <c r="G9" s="4"/>
      <c r="H9" s="4"/>
      <c r="I9" s="4"/>
      <c r="J9" s="4"/>
      <c r="K9" s="4"/>
      <c r="L9" s="4"/>
      <c r="M9" s="10"/>
    </row>
    <row r="10" spans="2:13" x14ac:dyDescent="0.3">
      <c r="B10" s="9"/>
      <c r="C10" s="4"/>
      <c r="D10" s="4"/>
      <c r="E10" s="4"/>
      <c r="F10" s="4"/>
      <c r="G10" s="4"/>
      <c r="H10" s="4"/>
      <c r="I10" s="4"/>
      <c r="J10" s="4"/>
      <c r="K10" s="4"/>
      <c r="L10" s="4"/>
      <c r="M10" s="10"/>
    </row>
    <row r="11" spans="2:13" x14ac:dyDescent="0.3">
      <c r="B11" s="9"/>
      <c r="C11" s="4"/>
      <c r="D11" s="4"/>
      <c r="E11" s="4"/>
      <c r="F11" s="4"/>
      <c r="G11" s="4"/>
      <c r="H11" s="4"/>
      <c r="I11" s="4"/>
      <c r="J11" s="4"/>
      <c r="K11" s="4"/>
      <c r="L11" s="4"/>
      <c r="M11" s="10"/>
    </row>
    <row r="12" spans="2:13" x14ac:dyDescent="0.3">
      <c r="B12" s="9"/>
      <c r="C12" s="4"/>
      <c r="D12" s="4"/>
      <c r="E12" s="4"/>
      <c r="F12" s="4"/>
      <c r="G12" s="4"/>
      <c r="H12" s="4"/>
      <c r="I12" s="4"/>
      <c r="J12" s="4"/>
      <c r="K12" s="4"/>
      <c r="L12" s="4"/>
      <c r="M12" s="10"/>
    </row>
    <row r="13" spans="2:13" x14ac:dyDescent="0.3">
      <c r="B13" s="9"/>
      <c r="C13" s="4"/>
      <c r="D13" s="4"/>
      <c r="E13" s="4"/>
      <c r="F13" s="4"/>
      <c r="G13" s="4"/>
      <c r="H13" s="4"/>
      <c r="I13" s="4"/>
      <c r="J13" s="4"/>
      <c r="K13" s="4"/>
      <c r="L13" s="4"/>
      <c r="M13" s="10"/>
    </row>
    <row r="14" spans="2:13" x14ac:dyDescent="0.3">
      <c r="B14" s="9"/>
      <c r="C14" s="4"/>
      <c r="D14" s="4"/>
      <c r="E14" s="4"/>
      <c r="F14" s="4"/>
      <c r="G14" s="4"/>
      <c r="H14" s="4"/>
      <c r="I14" s="4"/>
      <c r="J14" s="4"/>
      <c r="K14" s="4"/>
      <c r="L14" s="4"/>
      <c r="M14" s="10"/>
    </row>
    <row r="15" spans="2:13" x14ac:dyDescent="0.3">
      <c r="B15" s="9"/>
      <c r="C15" s="4"/>
      <c r="D15" s="4"/>
      <c r="E15" s="4"/>
      <c r="F15" s="4"/>
      <c r="G15" s="4"/>
      <c r="H15" s="4"/>
      <c r="I15" s="4"/>
      <c r="J15" s="4"/>
      <c r="K15" s="4"/>
      <c r="L15" s="4"/>
      <c r="M15" s="10"/>
    </row>
    <row r="16" spans="2:13" x14ac:dyDescent="0.3">
      <c r="B16" s="9"/>
      <c r="C16" s="4"/>
      <c r="D16" s="4"/>
      <c r="E16" s="4"/>
      <c r="F16" s="4"/>
      <c r="G16" s="4"/>
      <c r="H16" s="4"/>
      <c r="I16" s="4"/>
      <c r="J16" s="4"/>
      <c r="K16" s="4"/>
      <c r="L16" s="4"/>
      <c r="M16" s="10"/>
    </row>
    <row r="17" spans="2:13" x14ac:dyDescent="0.3">
      <c r="B17" s="9"/>
      <c r="C17" s="4"/>
      <c r="D17" s="4"/>
      <c r="E17" s="4"/>
      <c r="F17" s="4"/>
      <c r="G17" s="4"/>
      <c r="H17" s="4"/>
      <c r="I17" s="4"/>
      <c r="J17" s="4"/>
      <c r="K17" s="4"/>
      <c r="L17" s="4"/>
      <c r="M17" s="10"/>
    </row>
    <row r="18" spans="2:13" x14ac:dyDescent="0.3">
      <c r="B18" s="9"/>
      <c r="C18" s="4"/>
      <c r="D18" s="4"/>
      <c r="E18" s="4"/>
      <c r="F18" s="5"/>
      <c r="G18" s="5"/>
      <c r="H18" s="5"/>
      <c r="I18" s="5"/>
      <c r="J18" s="4"/>
      <c r="K18" s="4"/>
      <c r="L18" s="4"/>
      <c r="M18" s="10"/>
    </row>
    <row r="19" spans="2:13" x14ac:dyDescent="0.3">
      <c r="B19" s="9"/>
      <c r="C19" s="4"/>
      <c r="D19" s="4"/>
      <c r="E19" s="4"/>
      <c r="F19" s="5"/>
      <c r="G19" s="5"/>
      <c r="H19" s="5"/>
      <c r="I19" s="5"/>
      <c r="J19" s="4"/>
      <c r="K19" s="4"/>
      <c r="L19" s="4"/>
      <c r="M19" s="10"/>
    </row>
    <row r="20" spans="2:13" x14ac:dyDescent="0.3">
      <c r="B20" s="9"/>
      <c r="C20" s="4"/>
      <c r="D20" s="4"/>
      <c r="E20" s="4"/>
      <c r="F20" s="5"/>
      <c r="G20" s="5"/>
      <c r="H20" s="5"/>
      <c r="I20" s="5"/>
      <c r="J20" s="4"/>
      <c r="K20" s="4"/>
      <c r="L20" s="4"/>
      <c r="M20" s="10"/>
    </row>
    <row r="21" spans="2:13" x14ac:dyDescent="0.3">
      <c r="B21" s="9"/>
      <c r="C21" s="4"/>
      <c r="D21" s="4"/>
      <c r="E21" s="4"/>
      <c r="F21" s="4"/>
      <c r="G21" s="4"/>
      <c r="H21" s="4"/>
      <c r="I21" s="4"/>
      <c r="J21" s="4"/>
      <c r="K21" s="4"/>
      <c r="L21" s="4"/>
      <c r="M21" s="10"/>
    </row>
    <row r="22" spans="2:13" x14ac:dyDescent="0.3">
      <c r="B22" s="9"/>
      <c r="C22" s="4"/>
      <c r="D22" s="4"/>
      <c r="E22" s="4"/>
      <c r="F22" s="4"/>
      <c r="G22" s="4"/>
      <c r="H22" s="4"/>
      <c r="I22" s="4"/>
      <c r="J22" s="4"/>
      <c r="K22" s="4"/>
      <c r="L22" s="4"/>
      <c r="M22" s="10"/>
    </row>
    <row r="23" spans="2:13" x14ac:dyDescent="0.3">
      <c r="B23" s="9"/>
      <c r="C23" s="4"/>
      <c r="D23" s="4"/>
      <c r="E23" s="4"/>
      <c r="F23" s="4"/>
      <c r="G23" s="4"/>
      <c r="H23" s="4"/>
      <c r="I23" s="4"/>
      <c r="J23" s="4"/>
      <c r="K23" s="4"/>
      <c r="L23" s="4"/>
      <c r="M23" s="10"/>
    </row>
    <row r="24" spans="2:13" x14ac:dyDescent="0.3">
      <c r="B24" s="9"/>
      <c r="C24" s="4"/>
      <c r="D24" s="4"/>
      <c r="E24" s="4"/>
      <c r="F24" s="4"/>
      <c r="G24" s="4"/>
      <c r="H24" s="4"/>
      <c r="I24" s="4"/>
      <c r="J24" s="4"/>
      <c r="K24" s="4"/>
      <c r="L24" s="4"/>
      <c r="M24" s="10"/>
    </row>
    <row r="25" spans="2:13" ht="15" thickBot="1" x14ac:dyDescent="0.35">
      <c r="B25" s="11"/>
      <c r="C25" s="12"/>
      <c r="D25" s="12"/>
      <c r="E25" s="12"/>
      <c r="F25" s="12"/>
      <c r="G25" s="12"/>
      <c r="H25" s="12"/>
      <c r="I25" s="12"/>
      <c r="J25" s="12"/>
      <c r="K25" s="12"/>
      <c r="L25" s="12"/>
      <c r="M25" s="13"/>
    </row>
    <row r="48" spans="5:10" ht="15.6" x14ac:dyDescent="0.3">
      <c r="E48" s="2" t="s">
        <v>1272</v>
      </c>
      <c r="F48" s="2" t="s">
        <v>1182</v>
      </c>
      <c r="G48" s="2" t="s">
        <v>1183</v>
      </c>
      <c r="H48" s="2" t="s">
        <v>1184</v>
      </c>
      <c r="I48" s="2" t="s">
        <v>1185</v>
      </c>
      <c r="J48" s="2" t="s">
        <v>1270</v>
      </c>
    </row>
    <row r="49" spans="5:10" x14ac:dyDescent="0.3">
      <c r="E49" s="3"/>
      <c r="F49" s="3"/>
      <c r="G49" s="3"/>
      <c r="H49" s="3"/>
      <c r="I49" s="3"/>
      <c r="J49" s="3"/>
    </row>
    <row r="50" spans="5:10" x14ac:dyDescent="0.3">
      <c r="E50" s="3" t="s">
        <v>1191</v>
      </c>
      <c r="F50" s="3" t="s">
        <v>0</v>
      </c>
      <c r="G50" s="3" t="s">
        <v>0</v>
      </c>
      <c r="H50" s="3" t="s">
        <v>1020</v>
      </c>
      <c r="I50" s="3" t="s">
        <v>1020</v>
      </c>
      <c r="J50" s="3" t="s">
        <v>1186</v>
      </c>
    </row>
    <row r="51" spans="5:10" x14ac:dyDescent="0.3">
      <c r="E51" s="3" t="s">
        <v>7</v>
      </c>
      <c r="F51" s="3" t="s">
        <v>1</v>
      </c>
      <c r="G51" s="3" t="s">
        <v>744</v>
      </c>
      <c r="H51" s="3" t="s">
        <v>1021</v>
      </c>
      <c r="I51" s="3" t="s">
        <v>1069</v>
      </c>
      <c r="J51" s="3" t="s">
        <v>1187</v>
      </c>
    </row>
    <row r="52" spans="5:10" x14ac:dyDescent="0.3">
      <c r="E52" s="3" t="s">
        <v>4</v>
      </c>
      <c r="F52" s="3" t="s">
        <v>2</v>
      </c>
      <c r="G52" s="3" t="s">
        <v>745</v>
      </c>
      <c r="H52" s="3" t="s">
        <v>1022</v>
      </c>
      <c r="I52" s="3" t="s">
        <v>1070</v>
      </c>
      <c r="J52" s="3" t="s">
        <v>1188</v>
      </c>
    </row>
    <row r="53" spans="5:10" x14ac:dyDescent="0.3">
      <c r="E53" s="3" t="s">
        <v>5</v>
      </c>
      <c r="F53" s="3" t="s">
        <v>3</v>
      </c>
      <c r="G53" s="3" t="s">
        <v>746</v>
      </c>
      <c r="H53" s="3" t="s">
        <v>1023</v>
      </c>
      <c r="I53" s="3" t="s">
        <v>1071</v>
      </c>
      <c r="J53" s="3" t="s">
        <v>1189</v>
      </c>
    </row>
    <row r="54" spans="5:10" x14ac:dyDescent="0.3">
      <c r="E54" s="3" t="s">
        <v>6</v>
      </c>
      <c r="F54" s="3" t="s">
        <v>4</v>
      </c>
      <c r="G54" s="3"/>
      <c r="H54" s="3" t="s">
        <v>1024</v>
      </c>
      <c r="I54" s="3" t="s">
        <v>1072</v>
      </c>
      <c r="J54" s="3" t="s">
        <v>1190</v>
      </c>
    </row>
    <row r="55" spans="5:10" x14ac:dyDescent="0.3">
      <c r="E55" s="3" t="s">
        <v>8</v>
      </c>
      <c r="F55" s="3" t="s">
        <v>5</v>
      </c>
      <c r="G55" s="3"/>
      <c r="H55" s="3" t="s">
        <v>1025</v>
      </c>
      <c r="I55" s="3"/>
      <c r="J55" s="3" t="s">
        <v>1191</v>
      </c>
    </row>
    <row r="56" spans="5:10" x14ac:dyDescent="0.3">
      <c r="E56" s="3" t="s">
        <v>10</v>
      </c>
      <c r="F56" s="3" t="s">
        <v>6</v>
      </c>
      <c r="G56" s="3"/>
      <c r="H56" s="3" t="s">
        <v>0</v>
      </c>
      <c r="I56" s="3"/>
      <c r="J56" s="3" t="s">
        <v>1192</v>
      </c>
    </row>
    <row r="57" spans="5:10" x14ac:dyDescent="0.3">
      <c r="E57" s="3" t="s">
        <v>9</v>
      </c>
      <c r="F57" s="3" t="s">
        <v>7</v>
      </c>
      <c r="G57" s="3"/>
      <c r="H57" s="3"/>
      <c r="I57" s="3"/>
      <c r="J57" s="3" t="s">
        <v>1193</v>
      </c>
    </row>
    <row r="58" spans="5:10" x14ac:dyDescent="0.3">
      <c r="E58" s="3" t="s">
        <v>1271</v>
      </c>
      <c r="F58" s="3" t="s">
        <v>8</v>
      </c>
      <c r="G58" s="3"/>
      <c r="H58" s="3"/>
      <c r="I58" s="3"/>
      <c r="J58" s="3"/>
    </row>
    <row r="59" spans="5:10" x14ac:dyDescent="0.3">
      <c r="F59" s="3" t="s">
        <v>9</v>
      </c>
      <c r="G59" s="3"/>
      <c r="H59" s="3"/>
      <c r="I59" s="3"/>
      <c r="J59" s="3"/>
    </row>
    <row r="60" spans="5:10" x14ac:dyDescent="0.3">
      <c r="F60" s="3" t="s">
        <v>10</v>
      </c>
      <c r="G60" s="3"/>
      <c r="H60" s="3"/>
      <c r="I60" s="3"/>
      <c r="J60" s="3"/>
    </row>
    <row r="61" spans="5:10" x14ac:dyDescent="0.3">
      <c r="F61" s="3" t="s">
        <v>11</v>
      </c>
      <c r="G61" s="3"/>
      <c r="H61" s="3"/>
      <c r="I61" s="3"/>
      <c r="J61" s="3"/>
    </row>
    <row r="62" spans="5:10" ht="15.6" x14ac:dyDescent="0.3">
      <c r="F62" s="3" t="s">
        <v>12</v>
      </c>
      <c r="G62" s="3"/>
      <c r="H62" s="3"/>
      <c r="I62" s="3"/>
      <c r="J62" s="2"/>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E1:V123"/>
  <sheetViews>
    <sheetView zoomScale="105" zoomScaleNormal="105" workbookViewId="0">
      <selection activeCell="C10" sqref="C10"/>
    </sheetView>
  </sheetViews>
  <sheetFormatPr defaultRowHeight="14.4" x14ac:dyDescent="0.3"/>
  <cols>
    <col min="2" max="2" width="22" customWidth="1"/>
    <col min="4" max="4" width="16.33203125" bestFit="1" customWidth="1"/>
    <col min="5" max="5" width="27" hidden="1" customWidth="1"/>
    <col min="6" max="6" width="0" hidden="1" customWidth="1"/>
    <col min="7" max="7" width="11" hidden="1" customWidth="1"/>
    <col min="8" max="8" width="0" hidden="1" customWidth="1"/>
    <col min="9" max="9" width="10.21875" bestFit="1" customWidth="1"/>
    <col min="10" max="10" width="11.5546875" bestFit="1" customWidth="1"/>
    <col min="11" max="11" width="12.88671875" customWidth="1"/>
    <col min="13" max="13" width="16.33203125" bestFit="1" customWidth="1"/>
    <col min="14" max="14" width="16.33203125" customWidth="1"/>
    <col min="15" max="15" width="15.5546875" bestFit="1" customWidth="1"/>
    <col min="16" max="16" width="16.77734375" bestFit="1" customWidth="1"/>
  </cols>
  <sheetData>
    <row r="1" spans="13:22" x14ac:dyDescent="0.3">
      <c r="M1" s="16"/>
      <c r="N1" s="16"/>
      <c r="O1" s="16"/>
      <c r="P1" s="16"/>
      <c r="Q1" s="16"/>
      <c r="R1" s="16"/>
      <c r="S1" s="16"/>
    </row>
    <row r="2" spans="13:22" x14ac:dyDescent="0.3">
      <c r="M2" s="15"/>
      <c r="N2" s="15"/>
      <c r="O2" s="15"/>
      <c r="P2" s="15"/>
      <c r="Q2" s="15"/>
      <c r="R2" s="15"/>
    </row>
    <row r="3" spans="13:22" x14ac:dyDescent="0.3">
      <c r="M3" s="15"/>
      <c r="N3" s="15"/>
      <c r="O3" s="15"/>
      <c r="P3" s="15"/>
      <c r="Q3" s="15"/>
      <c r="R3" s="15"/>
    </row>
    <row r="4" spans="13:22" x14ac:dyDescent="0.3">
      <c r="M4" s="15"/>
      <c r="N4" s="15"/>
      <c r="O4" s="15"/>
      <c r="P4" s="15"/>
      <c r="Q4" s="15"/>
      <c r="R4" s="15"/>
    </row>
    <row r="5" spans="13:22" x14ac:dyDescent="0.3">
      <c r="M5" s="15"/>
      <c r="N5" s="15"/>
      <c r="O5" s="15"/>
      <c r="P5" s="15"/>
      <c r="Q5" s="15"/>
      <c r="R5" s="15"/>
    </row>
    <row r="6" spans="13:22" x14ac:dyDescent="0.3">
      <c r="M6" s="15"/>
      <c r="N6" s="15"/>
      <c r="O6" s="15"/>
      <c r="P6" s="15"/>
      <c r="Q6" s="15"/>
      <c r="R6" s="15"/>
    </row>
    <row r="7" spans="13:22" x14ac:dyDescent="0.3">
      <c r="M7" s="15"/>
      <c r="N7" s="15"/>
      <c r="O7" s="15"/>
      <c r="P7" s="15"/>
      <c r="Q7" s="15"/>
      <c r="R7" s="15"/>
    </row>
    <row r="8" spans="13:22" x14ac:dyDescent="0.3">
      <c r="M8" s="15"/>
      <c r="N8" s="15"/>
      <c r="O8" s="15"/>
      <c r="P8" s="15"/>
      <c r="Q8" s="15"/>
      <c r="R8" s="15"/>
      <c r="U8" t="s">
        <v>1315</v>
      </c>
    </row>
    <row r="9" spans="13:22" x14ac:dyDescent="0.3">
      <c r="M9" s="15"/>
      <c r="N9" s="15"/>
      <c r="O9" s="15"/>
      <c r="P9" s="15"/>
      <c r="Q9" s="15"/>
      <c r="R9" s="15"/>
    </row>
    <row r="10" spans="13:22" x14ac:dyDescent="0.3">
      <c r="M10" s="15"/>
      <c r="N10" s="15"/>
      <c r="O10" s="15"/>
      <c r="P10" s="15"/>
      <c r="Q10" s="15"/>
      <c r="R10" s="15"/>
    </row>
    <row r="11" spans="13:22" x14ac:dyDescent="0.3">
      <c r="M11" s="15"/>
      <c r="N11" s="15"/>
      <c r="O11" s="15"/>
      <c r="P11" s="15"/>
      <c r="Q11" s="15"/>
      <c r="R11" s="15"/>
    </row>
    <row r="12" spans="13:22" x14ac:dyDescent="0.3">
      <c r="M12" s="15"/>
      <c r="N12" s="15"/>
      <c r="O12" s="15"/>
      <c r="P12" s="15"/>
      <c r="Q12" s="15"/>
      <c r="R12" s="15"/>
    </row>
    <row r="13" spans="13:22" x14ac:dyDescent="0.3">
      <c r="M13" s="15"/>
      <c r="N13" s="15"/>
      <c r="O13" s="15"/>
      <c r="P13" s="15"/>
      <c r="Q13" s="15"/>
      <c r="R13" s="15"/>
    </row>
    <row r="14" spans="13:22" x14ac:dyDescent="0.3">
      <c r="M14" s="15"/>
      <c r="N14" s="15"/>
      <c r="O14" s="15"/>
      <c r="P14" s="15"/>
      <c r="Q14" s="15"/>
      <c r="R14" s="15"/>
      <c r="T14" t="s">
        <v>1315</v>
      </c>
    </row>
    <row r="15" spans="13:22" x14ac:dyDescent="0.3">
      <c r="M15" s="15"/>
      <c r="N15" s="15"/>
      <c r="O15" s="15"/>
      <c r="P15" s="15"/>
      <c r="Q15" s="15"/>
      <c r="R15" s="15"/>
      <c r="V15" t="s">
        <v>1316</v>
      </c>
    </row>
    <row r="16" spans="13:22" x14ac:dyDescent="0.3">
      <c r="M16" s="15"/>
      <c r="N16" s="15"/>
      <c r="O16" s="15"/>
      <c r="P16" s="15"/>
      <c r="Q16" s="15"/>
      <c r="R16" s="15"/>
      <c r="V16" t="s">
        <v>1315</v>
      </c>
    </row>
    <row r="17" spans="13:18" x14ac:dyDescent="0.3">
      <c r="M17" s="15"/>
      <c r="N17" s="15"/>
      <c r="O17" s="15"/>
      <c r="P17" s="15"/>
      <c r="Q17" s="15"/>
      <c r="R17" s="15"/>
    </row>
    <row r="18" spans="13:18" x14ac:dyDescent="0.3">
      <c r="M18" s="15"/>
      <c r="N18" s="15"/>
      <c r="O18" s="15"/>
      <c r="P18" s="15"/>
      <c r="Q18" s="15"/>
      <c r="R18" s="15"/>
    </row>
    <row r="19" spans="13:18" x14ac:dyDescent="0.3">
      <c r="M19" s="15"/>
      <c r="N19" s="15"/>
      <c r="O19" s="15"/>
      <c r="P19" s="15"/>
      <c r="Q19" s="15"/>
      <c r="R19" s="15"/>
    </row>
    <row r="20" spans="13:18" x14ac:dyDescent="0.3">
      <c r="M20" s="15"/>
      <c r="N20" s="15"/>
      <c r="O20" s="15"/>
      <c r="P20" s="15"/>
      <c r="Q20" s="15"/>
      <c r="R20" s="15"/>
    </row>
    <row r="21" spans="13:18" x14ac:dyDescent="0.3">
      <c r="M21" s="15"/>
      <c r="N21" s="15"/>
      <c r="O21" s="15"/>
      <c r="P21" s="15"/>
      <c r="Q21" s="15"/>
      <c r="R21" s="15"/>
    </row>
    <row r="22" spans="13:18" x14ac:dyDescent="0.3">
      <c r="M22" s="15"/>
      <c r="N22" s="15"/>
      <c r="O22" s="15"/>
      <c r="P22" s="15"/>
      <c r="Q22" s="15"/>
      <c r="R22" s="15"/>
    </row>
    <row r="23" spans="13:18" x14ac:dyDescent="0.3">
      <c r="M23" s="15"/>
      <c r="N23" s="15"/>
      <c r="O23" s="15"/>
      <c r="P23" s="15"/>
      <c r="Q23" s="15"/>
      <c r="R23" s="15"/>
    </row>
    <row r="24" spans="13:18" x14ac:dyDescent="0.3">
      <c r="M24" s="15"/>
      <c r="N24" s="15"/>
      <c r="O24" s="15"/>
      <c r="P24" s="15"/>
      <c r="Q24" s="15"/>
      <c r="R24" s="15"/>
    </row>
    <row r="25" spans="13:18" x14ac:dyDescent="0.3">
      <c r="M25" s="15"/>
      <c r="N25" s="15"/>
      <c r="O25" s="15"/>
      <c r="P25" s="15"/>
      <c r="Q25" s="15"/>
      <c r="R25" s="15"/>
    </row>
    <row r="26" spans="13:18" x14ac:dyDescent="0.3">
      <c r="M26" s="15"/>
      <c r="N26" s="15"/>
      <c r="O26" s="15"/>
      <c r="P26" s="15"/>
      <c r="Q26" s="15"/>
      <c r="R26" s="15"/>
    </row>
    <row r="27" spans="13:18" x14ac:dyDescent="0.3">
      <c r="M27" s="15"/>
      <c r="N27" s="15"/>
      <c r="O27" s="15"/>
      <c r="P27" s="15"/>
      <c r="Q27" s="15"/>
      <c r="R27" s="15"/>
    </row>
    <row r="28" spans="13:18" x14ac:dyDescent="0.3">
      <c r="M28" s="15"/>
      <c r="N28" s="15"/>
      <c r="O28" s="15"/>
      <c r="P28" s="15"/>
      <c r="Q28" s="15"/>
      <c r="R28" s="15"/>
    </row>
    <row r="29" spans="13:18" x14ac:dyDescent="0.3">
      <c r="M29" s="15"/>
      <c r="N29" s="15"/>
      <c r="O29" s="15"/>
      <c r="P29" s="15"/>
      <c r="Q29" s="15"/>
      <c r="R29" s="15"/>
    </row>
    <row r="30" spans="13:18" x14ac:dyDescent="0.3">
      <c r="M30" s="15"/>
      <c r="N30" s="15"/>
      <c r="O30" s="15"/>
      <c r="P30" s="15"/>
      <c r="Q30" s="15"/>
      <c r="R30" s="15"/>
    </row>
    <row r="31" spans="13:18" x14ac:dyDescent="0.3">
      <c r="M31" s="15"/>
      <c r="N31" s="15"/>
      <c r="O31" s="15"/>
      <c r="P31" s="15"/>
      <c r="Q31" s="15"/>
      <c r="R31" s="15"/>
    </row>
    <row r="32" spans="13:18" x14ac:dyDescent="0.3">
      <c r="M32" s="15"/>
      <c r="N32" s="15"/>
      <c r="O32" s="15"/>
      <c r="P32" s="15"/>
      <c r="Q32" s="15"/>
      <c r="R32" s="15"/>
    </row>
    <row r="33" spans="13:18" x14ac:dyDescent="0.3">
      <c r="M33" s="15"/>
      <c r="N33" s="15"/>
      <c r="O33" s="15"/>
      <c r="P33" s="15"/>
      <c r="Q33" s="15"/>
      <c r="R33" s="15"/>
    </row>
    <row r="34" spans="13:18" x14ac:dyDescent="0.3">
      <c r="M34" s="15"/>
      <c r="N34" s="15"/>
      <c r="O34" s="15"/>
      <c r="P34" s="15"/>
      <c r="Q34" s="15"/>
      <c r="R34" s="15"/>
    </row>
    <row r="35" spans="13:18" x14ac:dyDescent="0.3">
      <c r="M35" s="15"/>
      <c r="N35" s="15"/>
      <c r="O35" s="15"/>
      <c r="P35" s="15"/>
      <c r="Q35" s="15"/>
      <c r="R35" s="15"/>
    </row>
    <row r="36" spans="13:18" x14ac:dyDescent="0.3">
      <c r="M36" s="15"/>
      <c r="N36" s="15"/>
      <c r="O36" s="15"/>
      <c r="P36" s="15"/>
      <c r="Q36" s="15"/>
      <c r="R36" s="15"/>
    </row>
    <row r="37" spans="13:18" x14ac:dyDescent="0.3">
      <c r="M37" s="15"/>
      <c r="N37" s="15"/>
      <c r="O37" s="15"/>
      <c r="P37" s="15"/>
      <c r="Q37" s="15"/>
      <c r="R37" s="15"/>
    </row>
    <row r="38" spans="13:18" x14ac:dyDescent="0.3">
      <c r="M38" s="15"/>
      <c r="N38" s="15"/>
      <c r="O38" s="15"/>
      <c r="P38" s="15"/>
      <c r="Q38" s="15"/>
      <c r="R38" s="15"/>
    </row>
    <row r="39" spans="13:18" x14ac:dyDescent="0.3">
      <c r="M39" s="15"/>
      <c r="N39" s="15"/>
      <c r="O39" s="15"/>
      <c r="P39" s="15"/>
      <c r="Q39" s="15"/>
      <c r="R39" s="15"/>
    </row>
    <row r="40" spans="13:18" x14ac:dyDescent="0.3">
      <c r="M40" s="15"/>
      <c r="N40" s="15"/>
      <c r="O40" s="15"/>
      <c r="P40" s="15"/>
      <c r="Q40" s="15"/>
      <c r="R40" s="15"/>
    </row>
    <row r="41" spans="13:18" x14ac:dyDescent="0.3">
      <c r="M41" s="15"/>
      <c r="N41" s="15"/>
      <c r="O41" s="15"/>
      <c r="P41" s="15"/>
      <c r="Q41" s="15"/>
      <c r="R41" s="15"/>
    </row>
    <row r="42" spans="13:18" x14ac:dyDescent="0.3">
      <c r="M42" s="15"/>
      <c r="N42" s="15"/>
      <c r="O42" s="15"/>
      <c r="P42" s="15"/>
      <c r="Q42" s="15"/>
      <c r="R42" s="15"/>
    </row>
    <row r="43" spans="13:18" x14ac:dyDescent="0.3">
      <c r="M43" s="15"/>
      <c r="N43" s="15"/>
      <c r="O43" s="15"/>
      <c r="P43" s="15"/>
      <c r="Q43" s="15"/>
      <c r="R43" s="15"/>
    </row>
    <row r="44" spans="13:18" x14ac:dyDescent="0.3">
      <c r="M44" s="15"/>
      <c r="N44" s="15"/>
      <c r="O44" s="15"/>
      <c r="P44" s="15"/>
      <c r="Q44" s="15"/>
      <c r="R44" s="15"/>
    </row>
    <row r="45" spans="13:18" x14ac:dyDescent="0.3">
      <c r="M45" s="15"/>
      <c r="N45" s="15"/>
      <c r="O45" s="15"/>
      <c r="P45" s="15"/>
      <c r="Q45" s="15"/>
      <c r="R45" s="15"/>
    </row>
    <row r="46" spans="13:18" x14ac:dyDescent="0.3">
      <c r="M46" s="15"/>
      <c r="N46" s="15"/>
      <c r="O46" s="15"/>
      <c r="P46" s="15"/>
      <c r="Q46" s="15"/>
      <c r="R46" s="15"/>
    </row>
    <row r="47" spans="13:18" x14ac:dyDescent="0.3">
      <c r="M47" s="15"/>
      <c r="N47" s="15"/>
      <c r="O47" s="15"/>
      <c r="P47" s="15"/>
      <c r="Q47" s="15"/>
      <c r="R47" s="15"/>
    </row>
    <row r="48" spans="13:18" x14ac:dyDescent="0.3">
      <c r="M48" s="15"/>
      <c r="N48" s="15"/>
      <c r="O48" s="15"/>
      <c r="P48" s="15"/>
      <c r="Q48" s="15"/>
      <c r="R48" s="15"/>
    </row>
    <row r="49" spans="13:18" x14ac:dyDescent="0.3">
      <c r="M49" s="15"/>
      <c r="N49" s="15"/>
      <c r="O49" s="15"/>
      <c r="P49" s="15"/>
      <c r="Q49" s="15"/>
      <c r="R49" s="15"/>
    </row>
    <row r="50" spans="13:18" x14ac:dyDescent="0.3">
      <c r="M50" s="15"/>
      <c r="N50" s="15"/>
      <c r="O50" s="15"/>
      <c r="P50" s="15"/>
      <c r="Q50" s="15"/>
      <c r="R50" s="15"/>
    </row>
    <row r="51" spans="13:18" x14ac:dyDescent="0.3">
      <c r="M51" s="15"/>
      <c r="N51" s="15"/>
      <c r="O51" s="15"/>
      <c r="P51" s="15"/>
      <c r="Q51" s="15"/>
      <c r="R51" s="15"/>
    </row>
    <row r="52" spans="13:18" x14ac:dyDescent="0.3">
      <c r="M52" s="15"/>
      <c r="N52" s="15"/>
      <c r="O52" s="15"/>
      <c r="P52" s="15"/>
      <c r="Q52" s="15"/>
      <c r="R52" s="15"/>
    </row>
    <row r="53" spans="13:18" x14ac:dyDescent="0.3">
      <c r="M53" s="15"/>
      <c r="N53" s="15"/>
      <c r="O53" s="15"/>
      <c r="P53" s="15"/>
      <c r="Q53" s="15"/>
      <c r="R53" s="15"/>
    </row>
    <row r="54" spans="13:18" x14ac:dyDescent="0.3">
      <c r="M54" s="15"/>
      <c r="N54" s="15"/>
      <c r="O54" s="15"/>
      <c r="P54" s="15"/>
      <c r="Q54" s="15"/>
      <c r="R54" s="15"/>
    </row>
    <row r="55" spans="13:18" x14ac:dyDescent="0.3">
      <c r="M55" s="15"/>
      <c r="N55" s="15"/>
      <c r="O55" s="15"/>
      <c r="P55" s="15"/>
      <c r="Q55" s="15"/>
      <c r="R55" s="15"/>
    </row>
    <row r="56" spans="13:18" x14ac:dyDescent="0.3">
      <c r="M56" s="15"/>
      <c r="N56" s="15"/>
      <c r="O56" s="15"/>
      <c r="P56" s="15"/>
      <c r="Q56" s="15"/>
      <c r="R56" s="15"/>
    </row>
    <row r="57" spans="13:18" x14ac:dyDescent="0.3">
      <c r="M57" s="15"/>
      <c r="N57" s="15"/>
      <c r="O57" s="15"/>
      <c r="P57" s="15"/>
      <c r="Q57" s="15"/>
      <c r="R57" s="15"/>
    </row>
    <row r="58" spans="13:18" x14ac:dyDescent="0.3">
      <c r="M58" s="15"/>
      <c r="N58" s="15"/>
      <c r="O58" s="15"/>
      <c r="P58" s="15"/>
      <c r="Q58" s="15"/>
      <c r="R58" s="15"/>
    </row>
    <row r="59" spans="13:18" x14ac:dyDescent="0.3">
      <c r="M59" s="15"/>
      <c r="N59" s="15"/>
      <c r="O59" s="15"/>
      <c r="P59" s="15"/>
      <c r="Q59" s="15"/>
      <c r="R59" s="15"/>
    </row>
    <row r="60" spans="13:18" x14ac:dyDescent="0.3">
      <c r="M60" s="15"/>
      <c r="N60" s="15"/>
      <c r="O60" s="15"/>
      <c r="P60" s="15"/>
      <c r="Q60" s="15"/>
      <c r="R60" s="15"/>
    </row>
    <row r="61" spans="13:18" x14ac:dyDescent="0.3">
      <c r="M61" s="15"/>
      <c r="N61" s="15"/>
      <c r="O61" s="15"/>
      <c r="P61" s="15"/>
      <c r="Q61" s="15"/>
      <c r="R61" s="15"/>
    </row>
    <row r="62" spans="13:18" x14ac:dyDescent="0.3">
      <c r="M62" s="15"/>
      <c r="N62" s="15"/>
      <c r="O62" s="15"/>
      <c r="P62" s="15"/>
      <c r="Q62" s="15"/>
      <c r="R62" s="15"/>
    </row>
    <row r="63" spans="13:18" x14ac:dyDescent="0.3">
      <c r="M63" s="15"/>
      <c r="N63" s="15"/>
      <c r="O63" s="15"/>
      <c r="P63" s="15"/>
      <c r="Q63" s="15"/>
      <c r="R63" s="15"/>
    </row>
    <row r="64" spans="13:18" x14ac:dyDescent="0.3">
      <c r="M64" s="15"/>
      <c r="N64" s="15"/>
      <c r="O64" s="15"/>
      <c r="P64" s="15"/>
      <c r="Q64" s="15"/>
      <c r="R64" s="15"/>
    </row>
    <row r="65" spans="13:18" x14ac:dyDescent="0.3">
      <c r="M65" s="15"/>
      <c r="N65" s="15"/>
      <c r="O65" s="15"/>
      <c r="P65" s="15"/>
      <c r="Q65" s="15"/>
      <c r="R65" s="15"/>
    </row>
    <row r="66" spans="13:18" x14ac:dyDescent="0.3">
      <c r="M66" s="15"/>
      <c r="N66" s="15"/>
      <c r="O66" s="15"/>
      <c r="P66" s="15"/>
      <c r="Q66" s="15"/>
      <c r="R66" s="15"/>
    </row>
    <row r="67" spans="13:18" x14ac:dyDescent="0.3">
      <c r="M67" s="15"/>
      <c r="N67" s="15"/>
      <c r="O67" s="15"/>
      <c r="P67" s="15"/>
      <c r="Q67" s="15"/>
      <c r="R67" s="15"/>
    </row>
    <row r="68" spans="13:18" x14ac:dyDescent="0.3">
      <c r="M68" s="15"/>
      <c r="N68" s="15"/>
      <c r="O68" s="15"/>
      <c r="P68" s="15"/>
      <c r="Q68" s="15"/>
      <c r="R68" s="15"/>
    </row>
    <row r="69" spans="13:18" x14ac:dyDescent="0.3">
      <c r="M69" s="15"/>
      <c r="N69" s="15"/>
      <c r="O69" s="15"/>
      <c r="P69" s="15"/>
      <c r="Q69" s="15"/>
      <c r="R69" s="15"/>
    </row>
    <row r="70" spans="13:18" x14ac:dyDescent="0.3">
      <c r="M70" s="15"/>
      <c r="N70" s="15"/>
      <c r="O70" s="15"/>
      <c r="P70" s="15"/>
      <c r="Q70" s="15"/>
      <c r="R70" s="15"/>
    </row>
    <row r="71" spans="13:18" x14ac:dyDescent="0.3">
      <c r="M71" s="15"/>
      <c r="N71" s="15"/>
      <c r="O71" s="15"/>
      <c r="P71" s="15"/>
      <c r="Q71" s="15"/>
      <c r="R71" s="15"/>
    </row>
    <row r="72" spans="13:18" x14ac:dyDescent="0.3">
      <c r="M72" s="15"/>
      <c r="N72" s="15"/>
      <c r="O72" s="15"/>
      <c r="P72" s="15"/>
      <c r="Q72" s="15"/>
      <c r="R72" s="15"/>
    </row>
    <row r="73" spans="13:18" x14ac:dyDescent="0.3">
      <c r="M73" s="15"/>
      <c r="N73" s="15"/>
      <c r="O73" s="15"/>
      <c r="P73" s="15"/>
      <c r="Q73" s="15"/>
      <c r="R73" s="15"/>
    </row>
    <row r="74" spans="13:18" x14ac:dyDescent="0.3">
      <c r="M74" s="15"/>
      <c r="N74" s="15"/>
      <c r="O74" s="15"/>
      <c r="P74" s="15"/>
      <c r="Q74" s="15"/>
      <c r="R74" s="15"/>
    </row>
    <row r="75" spans="13:18" x14ac:dyDescent="0.3">
      <c r="M75" s="15"/>
      <c r="N75" s="15"/>
      <c r="O75" s="15"/>
      <c r="P75" s="15"/>
      <c r="Q75" s="15"/>
      <c r="R75" s="15"/>
    </row>
    <row r="76" spans="13:18" x14ac:dyDescent="0.3">
      <c r="M76" s="15"/>
      <c r="N76" s="15"/>
      <c r="O76" s="15"/>
      <c r="P76" s="15"/>
      <c r="Q76" s="15"/>
      <c r="R76" s="15"/>
    </row>
    <row r="77" spans="13:18" x14ac:dyDescent="0.3">
      <c r="M77" s="15"/>
      <c r="N77" s="15"/>
      <c r="O77" s="15"/>
      <c r="P77" s="15"/>
      <c r="Q77" s="15"/>
      <c r="R77" s="15"/>
    </row>
    <row r="78" spans="13:18" x14ac:dyDescent="0.3">
      <c r="M78" s="15"/>
      <c r="N78" s="15"/>
      <c r="O78" s="15"/>
      <c r="P78" s="15"/>
      <c r="Q78" s="15"/>
      <c r="R78" s="15"/>
    </row>
    <row r="79" spans="13:18" x14ac:dyDescent="0.3">
      <c r="M79" s="15"/>
      <c r="N79" s="15"/>
      <c r="O79" s="15"/>
      <c r="P79" s="15"/>
      <c r="Q79" s="15"/>
      <c r="R79" s="15"/>
    </row>
    <row r="80" spans="13:18" x14ac:dyDescent="0.3">
      <c r="M80" s="15"/>
      <c r="N80" s="15"/>
      <c r="O80" s="15"/>
      <c r="P80" s="15"/>
      <c r="Q80" s="15"/>
      <c r="R80" s="15"/>
    </row>
    <row r="81" spans="13:18" x14ac:dyDescent="0.3">
      <c r="M81" s="15"/>
      <c r="N81" s="15"/>
      <c r="O81" s="15"/>
      <c r="P81" s="15"/>
      <c r="Q81" s="15"/>
      <c r="R81" s="15"/>
    </row>
    <row r="82" spans="13:18" x14ac:dyDescent="0.3">
      <c r="M82" s="15"/>
      <c r="N82" s="15"/>
      <c r="O82" s="15"/>
      <c r="P82" s="15"/>
      <c r="Q82" s="15"/>
      <c r="R82" s="15"/>
    </row>
    <row r="83" spans="13:18" x14ac:dyDescent="0.3">
      <c r="M83" s="15"/>
      <c r="N83" s="15"/>
      <c r="O83" s="15"/>
      <c r="P83" s="15"/>
      <c r="Q83" s="15"/>
      <c r="R83" s="15"/>
    </row>
    <row r="84" spans="13:18" x14ac:dyDescent="0.3">
      <c r="M84" s="15"/>
      <c r="N84" s="15"/>
      <c r="O84" s="15"/>
      <c r="P84" s="15"/>
      <c r="Q84" s="15"/>
      <c r="R84" s="15"/>
    </row>
    <row r="85" spans="13:18" x14ac:dyDescent="0.3">
      <c r="M85" s="15"/>
      <c r="N85" s="15"/>
      <c r="O85" s="15"/>
      <c r="P85" s="15"/>
      <c r="Q85" s="15"/>
      <c r="R85" s="15"/>
    </row>
    <row r="86" spans="13:18" x14ac:dyDescent="0.3">
      <c r="M86" s="15"/>
      <c r="N86" s="15"/>
      <c r="O86" s="15"/>
      <c r="P86" s="15"/>
      <c r="Q86" s="15"/>
      <c r="R86" s="15"/>
    </row>
    <row r="87" spans="13:18" x14ac:dyDescent="0.3">
      <c r="M87" s="15"/>
      <c r="N87" s="15"/>
      <c r="O87" s="15"/>
      <c r="P87" s="15"/>
      <c r="Q87" s="15"/>
      <c r="R87" s="15"/>
    </row>
    <row r="88" spans="13:18" x14ac:dyDescent="0.3">
      <c r="M88" s="15"/>
      <c r="N88" s="15"/>
      <c r="O88" s="15"/>
      <c r="P88" s="15"/>
      <c r="Q88" s="15"/>
      <c r="R88" s="15"/>
    </row>
    <row r="89" spans="13:18" x14ac:dyDescent="0.3">
      <c r="M89" s="15"/>
      <c r="N89" s="15"/>
      <c r="O89" s="15"/>
      <c r="P89" s="15"/>
      <c r="Q89" s="15"/>
      <c r="R89" s="15"/>
    </row>
    <row r="90" spans="13:18" x14ac:dyDescent="0.3">
      <c r="M90" s="15"/>
      <c r="N90" s="15"/>
      <c r="O90" s="15"/>
      <c r="P90" s="15"/>
      <c r="Q90" s="15"/>
      <c r="R90" s="15"/>
    </row>
    <row r="91" spans="13:18" x14ac:dyDescent="0.3">
      <c r="M91" s="15"/>
      <c r="N91" s="15"/>
      <c r="O91" s="15"/>
      <c r="P91" s="15"/>
      <c r="Q91" s="15"/>
      <c r="R91" s="15"/>
    </row>
    <row r="92" spans="13:18" x14ac:dyDescent="0.3">
      <c r="M92" s="15"/>
      <c r="N92" s="15"/>
      <c r="O92" s="15"/>
      <c r="P92" s="15"/>
      <c r="Q92" s="15"/>
      <c r="R92" s="15"/>
    </row>
    <row r="93" spans="13:18" x14ac:dyDescent="0.3">
      <c r="M93" s="15"/>
      <c r="N93" s="15"/>
      <c r="O93" s="15"/>
      <c r="P93" s="15"/>
      <c r="Q93" s="15"/>
      <c r="R93" s="15"/>
    </row>
    <row r="94" spans="13:18" x14ac:dyDescent="0.3">
      <c r="M94" s="15"/>
      <c r="N94" s="15"/>
      <c r="O94" s="15"/>
      <c r="P94" s="15"/>
      <c r="Q94" s="15"/>
      <c r="R94" s="15"/>
    </row>
    <row r="95" spans="13:18" x14ac:dyDescent="0.3">
      <c r="M95" s="15"/>
      <c r="N95" s="15"/>
      <c r="O95" s="15"/>
      <c r="P95" s="15"/>
      <c r="Q95" s="15"/>
      <c r="R95" s="15"/>
    </row>
    <row r="96" spans="13:18" x14ac:dyDescent="0.3">
      <c r="M96" s="15"/>
      <c r="N96" s="15"/>
      <c r="O96" s="15"/>
      <c r="P96" s="15"/>
      <c r="Q96" s="15"/>
      <c r="R96" s="15"/>
    </row>
    <row r="97" spans="13:18" x14ac:dyDescent="0.3">
      <c r="M97" s="15"/>
      <c r="N97" s="15"/>
      <c r="O97" s="15"/>
      <c r="P97" s="15"/>
      <c r="Q97" s="15"/>
      <c r="R97" s="15"/>
    </row>
    <row r="98" spans="13:18" x14ac:dyDescent="0.3">
      <c r="M98" s="15"/>
      <c r="N98" s="15"/>
      <c r="O98" s="15"/>
      <c r="P98" s="15"/>
      <c r="Q98" s="15"/>
      <c r="R98" s="15"/>
    </row>
    <row r="99" spans="13:18" x14ac:dyDescent="0.3">
      <c r="M99" s="15"/>
      <c r="N99" s="15"/>
      <c r="O99" s="15"/>
      <c r="P99" s="15"/>
      <c r="Q99" s="15"/>
      <c r="R99" s="15"/>
    </row>
    <row r="100" spans="13:18" x14ac:dyDescent="0.3">
      <c r="M100" s="15"/>
      <c r="N100" s="15"/>
      <c r="O100" s="15"/>
      <c r="P100" s="15"/>
      <c r="Q100" s="15"/>
      <c r="R100" s="15"/>
    </row>
    <row r="101" spans="13:18" x14ac:dyDescent="0.3">
      <c r="M101" s="15"/>
      <c r="N101" s="15"/>
      <c r="O101" s="15"/>
      <c r="P101" s="15"/>
      <c r="Q101" s="15"/>
      <c r="R101" s="15"/>
    </row>
    <row r="102" spans="13:18" x14ac:dyDescent="0.3">
      <c r="M102" s="15"/>
      <c r="N102" s="15"/>
      <c r="O102" s="15"/>
      <c r="P102" s="15"/>
      <c r="Q102" s="15"/>
      <c r="R102" s="15"/>
    </row>
    <row r="103" spans="13:18" x14ac:dyDescent="0.3">
      <c r="M103" s="15"/>
      <c r="N103" s="15"/>
      <c r="O103" s="15"/>
      <c r="P103" s="15"/>
      <c r="Q103" s="15"/>
      <c r="R103" s="15"/>
    </row>
    <row r="104" spans="13:18" x14ac:dyDescent="0.3">
      <c r="M104" s="15"/>
      <c r="N104" s="15"/>
      <c r="O104" s="15"/>
      <c r="P104" s="15"/>
      <c r="Q104" s="15"/>
      <c r="R104" s="15"/>
    </row>
    <row r="105" spans="13:18" x14ac:dyDescent="0.3">
      <c r="M105" s="15"/>
      <c r="N105" s="15"/>
      <c r="O105" s="15"/>
      <c r="P105" s="15"/>
      <c r="Q105" s="15"/>
      <c r="R105" s="15"/>
    </row>
    <row r="106" spans="13:18" x14ac:dyDescent="0.3">
      <c r="M106" s="15"/>
      <c r="N106" s="15"/>
      <c r="O106" s="15"/>
      <c r="P106" s="15"/>
      <c r="Q106" s="15"/>
      <c r="R106" s="15"/>
    </row>
    <row r="107" spans="13:18" x14ac:dyDescent="0.3">
      <c r="M107" s="15"/>
      <c r="N107" s="15"/>
      <c r="O107" s="15"/>
      <c r="P107" s="15"/>
      <c r="Q107" s="15"/>
      <c r="R107" s="15"/>
    </row>
    <row r="108" spans="13:18" x14ac:dyDescent="0.3">
      <c r="M108" s="15"/>
      <c r="N108" s="15"/>
      <c r="O108" s="15"/>
      <c r="P108" s="15"/>
      <c r="Q108" s="15"/>
      <c r="R108" s="15"/>
    </row>
    <row r="109" spans="13:18" x14ac:dyDescent="0.3">
      <c r="M109" s="15"/>
      <c r="N109" s="15"/>
      <c r="O109" s="15"/>
      <c r="P109" s="15"/>
      <c r="Q109" s="15"/>
      <c r="R109" s="15"/>
    </row>
    <row r="110" spans="13:18" x14ac:dyDescent="0.3">
      <c r="M110" s="15"/>
      <c r="N110" s="15"/>
      <c r="O110" s="15"/>
      <c r="P110" s="15"/>
      <c r="Q110" s="15"/>
      <c r="R110" s="15"/>
    </row>
    <row r="111" spans="13:18" x14ac:dyDescent="0.3">
      <c r="M111" s="15"/>
      <c r="N111" s="15"/>
      <c r="O111" s="15"/>
      <c r="P111" s="15"/>
      <c r="Q111" s="15"/>
      <c r="R111" s="15"/>
    </row>
    <row r="112" spans="13:18" x14ac:dyDescent="0.3">
      <c r="M112" s="15"/>
      <c r="N112" s="15"/>
      <c r="O112" s="15"/>
      <c r="P112" s="15"/>
      <c r="Q112" s="15"/>
      <c r="R112" s="15"/>
    </row>
    <row r="113" spans="13:18" x14ac:dyDescent="0.3">
      <c r="M113" s="15"/>
      <c r="N113" s="15"/>
      <c r="O113" s="15"/>
      <c r="P113" s="15"/>
      <c r="Q113" s="15"/>
      <c r="R113" s="15"/>
    </row>
    <row r="114" spans="13:18" x14ac:dyDescent="0.3">
      <c r="M114" s="15"/>
      <c r="N114" s="15"/>
      <c r="O114" s="15"/>
      <c r="P114" s="15"/>
      <c r="Q114" s="15"/>
      <c r="R114" s="15"/>
    </row>
    <row r="115" spans="13:18" x14ac:dyDescent="0.3">
      <c r="M115" s="15"/>
      <c r="N115" s="15"/>
      <c r="O115" s="15"/>
      <c r="P115" s="15"/>
      <c r="Q115" s="15"/>
      <c r="R115" s="15"/>
    </row>
    <row r="116" spans="13:18" x14ac:dyDescent="0.3">
      <c r="M116" s="15"/>
      <c r="N116" s="15"/>
      <c r="O116" s="15"/>
      <c r="P116" s="15"/>
      <c r="Q116" s="15"/>
      <c r="R116" s="15"/>
    </row>
    <row r="117" spans="13:18" x14ac:dyDescent="0.3">
      <c r="M117" s="15"/>
      <c r="N117" s="15"/>
      <c r="O117" s="15"/>
      <c r="P117" s="15"/>
      <c r="Q117" s="15"/>
      <c r="R117" s="15"/>
    </row>
    <row r="118" spans="13:18" x14ac:dyDescent="0.3">
      <c r="M118" s="15"/>
      <c r="N118" s="15"/>
      <c r="O118" s="15"/>
      <c r="P118" s="15"/>
      <c r="Q118" s="15"/>
      <c r="R118" s="15"/>
    </row>
    <row r="119" spans="13:18" x14ac:dyDescent="0.3">
      <c r="M119" s="15"/>
      <c r="N119" s="15"/>
      <c r="O119" s="15"/>
      <c r="P119" s="15"/>
      <c r="Q119" s="15"/>
      <c r="R119" s="15"/>
    </row>
    <row r="120" spans="13:18" x14ac:dyDescent="0.3">
      <c r="M120" s="15"/>
      <c r="N120" s="15"/>
      <c r="O120" s="15"/>
      <c r="P120" s="15"/>
      <c r="Q120" s="15"/>
      <c r="R120" s="15"/>
    </row>
    <row r="121" spans="13:18" x14ac:dyDescent="0.3">
      <c r="M121" s="15"/>
      <c r="N121" s="15"/>
      <c r="O121" s="15"/>
      <c r="P121" s="15"/>
      <c r="Q121" s="15"/>
      <c r="R121" s="15"/>
    </row>
    <row r="122" spans="13:18" x14ac:dyDescent="0.3">
      <c r="M122" s="15"/>
      <c r="N122" s="15"/>
      <c r="O122" s="15"/>
      <c r="P122" s="15"/>
      <c r="Q122" s="15"/>
      <c r="R122" s="15"/>
    </row>
    <row r="123" spans="13:18" x14ac:dyDescent="0.3">
      <c r="M123" s="15"/>
      <c r="N123" s="15"/>
      <c r="O123" s="15"/>
      <c r="P123" s="15"/>
      <c r="Q123" s="15"/>
      <c r="R123" s="15"/>
    </row>
  </sheetData>
  <autoFilter ref="A1:T123" xr:uid="{00000000-0001-0000-0700-000000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039EE-1CFF-446D-970C-925948258E8B}">
  <dimension ref="A3:J153"/>
  <sheetViews>
    <sheetView zoomScale="60" zoomScaleNormal="100" workbookViewId="0">
      <selection activeCell="I30" sqref="I30"/>
    </sheetView>
  </sheetViews>
  <sheetFormatPr defaultRowHeight="14.4" x14ac:dyDescent="0.3"/>
  <cols>
    <col min="1" max="1" width="15.77734375" bestFit="1" customWidth="1"/>
    <col min="2" max="2" width="20.109375" bestFit="1" customWidth="1"/>
    <col min="3" max="3" width="10.44140625" bestFit="1" customWidth="1"/>
    <col min="5" max="5" width="15.5546875" bestFit="1" customWidth="1"/>
    <col min="6" max="6" width="19.5546875" bestFit="1" customWidth="1"/>
    <col min="7" max="7" width="14.33203125" bestFit="1" customWidth="1"/>
    <col min="8" max="8" width="18.44140625" bestFit="1" customWidth="1"/>
    <col min="9" max="9" width="27.109375" bestFit="1" customWidth="1"/>
    <col min="10" max="10" width="19.5546875" bestFit="1" customWidth="1"/>
    <col min="11" max="11" width="16.44140625" bestFit="1" customWidth="1"/>
    <col min="12" max="12" width="22.5546875" bestFit="1" customWidth="1"/>
    <col min="13" max="14" width="14.44140625" bestFit="1" customWidth="1"/>
  </cols>
  <sheetData>
    <row r="3" spans="1:10" x14ac:dyDescent="0.3">
      <c r="A3" s="17" t="s">
        <v>1306</v>
      </c>
      <c r="B3" t="s">
        <v>1310</v>
      </c>
      <c r="C3" t="s">
        <v>1336</v>
      </c>
      <c r="E3" s="17" t="s">
        <v>1306</v>
      </c>
      <c r="F3" t="s">
        <v>1310</v>
      </c>
      <c r="G3" t="s">
        <v>1336</v>
      </c>
      <c r="I3" s="17" t="s">
        <v>1306</v>
      </c>
      <c r="J3" t="s">
        <v>1310</v>
      </c>
    </row>
    <row r="4" spans="1:10" x14ac:dyDescent="0.3">
      <c r="A4" s="18" t="s">
        <v>1321</v>
      </c>
      <c r="B4" s="19">
        <v>177960.1</v>
      </c>
      <c r="C4" s="19">
        <v>1842</v>
      </c>
      <c r="E4" s="18" t="s">
        <v>1337</v>
      </c>
      <c r="F4" s="19">
        <v>1434702.91</v>
      </c>
      <c r="G4" s="19">
        <v>15845</v>
      </c>
      <c r="I4" s="18" t="s">
        <v>363</v>
      </c>
      <c r="J4" s="19">
        <v>80101.919999999984</v>
      </c>
    </row>
    <row r="5" spans="1:10" x14ac:dyDescent="0.3">
      <c r="A5" s="18" t="s">
        <v>1322</v>
      </c>
      <c r="B5" s="19">
        <v>237628.71000000002</v>
      </c>
      <c r="C5" s="19">
        <v>2704</v>
      </c>
      <c r="E5" s="18" t="s">
        <v>1338</v>
      </c>
      <c r="F5" s="19">
        <v>1129845.29</v>
      </c>
      <c r="G5" s="19">
        <v>12378</v>
      </c>
      <c r="I5" s="18" t="s">
        <v>138</v>
      </c>
      <c r="J5" s="19">
        <v>85024.459999999992</v>
      </c>
    </row>
    <row r="6" spans="1:10" x14ac:dyDescent="0.3">
      <c r="A6" s="18" t="s">
        <v>1323</v>
      </c>
      <c r="B6" s="19">
        <v>317104.78000000003</v>
      </c>
      <c r="C6" s="19">
        <v>3518</v>
      </c>
      <c r="E6" s="18" t="s">
        <v>1339</v>
      </c>
      <c r="F6" s="19">
        <v>267249.39999999991</v>
      </c>
      <c r="G6" s="19">
        <v>2851</v>
      </c>
      <c r="I6" s="18" t="s">
        <v>446</v>
      </c>
      <c r="J6" s="19">
        <v>85559.12</v>
      </c>
    </row>
    <row r="7" spans="1:10" x14ac:dyDescent="0.3">
      <c r="A7" s="18" t="s">
        <v>1324</v>
      </c>
      <c r="B7" s="19">
        <v>160851.82999999999</v>
      </c>
      <c r="C7" s="19">
        <v>1776</v>
      </c>
      <c r="E7" s="18" t="s">
        <v>1340</v>
      </c>
      <c r="F7" s="19">
        <v>304949.11</v>
      </c>
      <c r="G7" s="19">
        <v>3529</v>
      </c>
      <c r="I7" s="18" t="s">
        <v>127</v>
      </c>
      <c r="J7" s="19">
        <v>89418.78</v>
      </c>
    </row>
    <row r="8" spans="1:10" x14ac:dyDescent="0.3">
      <c r="A8" s="18" t="s">
        <v>1325</v>
      </c>
      <c r="B8" s="19">
        <v>226808.02999999997</v>
      </c>
      <c r="C8" s="19">
        <v>2514</v>
      </c>
      <c r="E8" s="18" t="s">
        <v>1345</v>
      </c>
      <c r="F8" s="19">
        <v>0</v>
      </c>
      <c r="G8" s="19">
        <v>0</v>
      </c>
      <c r="I8" s="18" t="s">
        <v>371</v>
      </c>
      <c r="J8" s="19">
        <v>89875.6</v>
      </c>
    </row>
    <row r="9" spans="1:10" x14ac:dyDescent="0.3">
      <c r="A9" s="18" t="s">
        <v>1326</v>
      </c>
      <c r="B9" s="19">
        <v>179648.58000000002</v>
      </c>
      <c r="C9" s="19">
        <v>2052</v>
      </c>
      <c r="E9" s="18" t="s">
        <v>1307</v>
      </c>
      <c r="F9" s="19">
        <v>3136746.71</v>
      </c>
      <c r="G9" s="19">
        <v>34603</v>
      </c>
      <c r="I9" s="18" t="s">
        <v>441</v>
      </c>
      <c r="J9" s="19">
        <v>93565.239999999991</v>
      </c>
    </row>
    <row r="10" spans="1:10" x14ac:dyDescent="0.3">
      <c r="A10" s="18" t="s">
        <v>1327</v>
      </c>
      <c r="B10" s="19">
        <v>295246.44</v>
      </c>
      <c r="C10" s="19">
        <v>3282</v>
      </c>
      <c r="I10" s="18" t="s">
        <v>116</v>
      </c>
      <c r="J10" s="19">
        <v>117634.88</v>
      </c>
    </row>
    <row r="11" spans="1:10" x14ac:dyDescent="0.3">
      <c r="A11" s="18" t="s">
        <v>1328</v>
      </c>
      <c r="B11" s="19">
        <v>413219.85000000003</v>
      </c>
      <c r="C11" s="19">
        <v>4699</v>
      </c>
      <c r="I11" s="18" t="s">
        <v>109</v>
      </c>
      <c r="J11" s="19">
        <v>150123.14999999997</v>
      </c>
    </row>
    <row r="12" spans="1:10" x14ac:dyDescent="0.3">
      <c r="A12" s="18" t="s">
        <v>1329</v>
      </c>
      <c r="B12" s="19">
        <v>227114.3</v>
      </c>
      <c r="C12" s="19">
        <v>2447</v>
      </c>
      <c r="E12" s="17" t="s">
        <v>1306</v>
      </c>
      <c r="F12" t="s">
        <v>1310</v>
      </c>
      <c r="I12" s="18" t="s">
        <v>49</v>
      </c>
      <c r="J12" s="19">
        <v>167783.08000000002</v>
      </c>
    </row>
    <row r="13" spans="1:10" x14ac:dyDescent="0.3">
      <c r="A13" s="18" t="s">
        <v>1330</v>
      </c>
      <c r="B13" s="19">
        <v>78141.080000000016</v>
      </c>
      <c r="C13" s="19">
        <v>1015</v>
      </c>
      <c r="E13" s="18" t="s">
        <v>36</v>
      </c>
      <c r="F13" s="19">
        <v>226808.02999999997</v>
      </c>
      <c r="I13" s="18" t="s">
        <v>81</v>
      </c>
      <c r="J13" s="19">
        <v>189840.15</v>
      </c>
    </row>
    <row r="14" spans="1:10" x14ac:dyDescent="0.3">
      <c r="A14" s="18" t="s">
        <v>1331</v>
      </c>
      <c r="B14" s="19">
        <v>267249.39999999991</v>
      </c>
      <c r="C14" s="19">
        <v>2851</v>
      </c>
      <c r="E14" s="18" t="s">
        <v>579</v>
      </c>
      <c r="F14" s="19">
        <v>78079.199999999997</v>
      </c>
      <c r="I14" s="18" t="s">
        <v>1307</v>
      </c>
      <c r="J14" s="19">
        <v>1148926.3799999999</v>
      </c>
    </row>
    <row r="15" spans="1:10" x14ac:dyDescent="0.3">
      <c r="A15" s="18" t="s">
        <v>1332</v>
      </c>
      <c r="B15" s="19">
        <v>81664.409999999989</v>
      </c>
      <c r="C15" s="19">
        <v>907</v>
      </c>
      <c r="E15" s="18" t="s">
        <v>436</v>
      </c>
      <c r="F15" s="19">
        <v>2755.7599999999998</v>
      </c>
    </row>
    <row r="16" spans="1:10" x14ac:dyDescent="0.3">
      <c r="A16" s="18" t="s">
        <v>1333</v>
      </c>
      <c r="B16" s="19">
        <v>119461.28</v>
      </c>
      <c r="C16" s="19">
        <v>1452</v>
      </c>
      <c r="E16" s="18" t="s">
        <v>238</v>
      </c>
      <c r="F16" s="19">
        <v>16909.84</v>
      </c>
    </row>
    <row r="17" spans="1:10" x14ac:dyDescent="0.3">
      <c r="A17" s="18" t="s">
        <v>1334</v>
      </c>
      <c r="B17" s="19">
        <v>221887.03</v>
      </c>
      <c r="C17" s="19">
        <v>2135</v>
      </c>
      <c r="E17" s="18" t="s">
        <v>102</v>
      </c>
      <c r="F17" s="19">
        <v>90123.67</v>
      </c>
    </row>
    <row r="18" spans="1:10" x14ac:dyDescent="0.3">
      <c r="A18" s="18" t="s">
        <v>1335</v>
      </c>
      <c r="B18" s="19">
        <v>132760.89000000001</v>
      </c>
      <c r="C18" s="19">
        <v>1409</v>
      </c>
      <c r="E18" s="18" t="s">
        <v>201</v>
      </c>
      <c r="F18" s="19">
        <v>100042.38</v>
      </c>
    </row>
    <row r="19" spans="1:10" x14ac:dyDescent="0.3">
      <c r="A19" s="18" t="s">
        <v>1307</v>
      </c>
      <c r="B19" s="19">
        <v>3136746.71</v>
      </c>
      <c r="C19" s="19">
        <v>34603</v>
      </c>
      <c r="E19" s="18" t="s">
        <v>20</v>
      </c>
      <c r="F19" s="19">
        <v>283366.39</v>
      </c>
      <c r="H19" s="17" t="s">
        <v>1306</v>
      </c>
      <c r="I19" t="s">
        <v>1344</v>
      </c>
      <c r="J19" t="s">
        <v>1310</v>
      </c>
    </row>
    <row r="20" spans="1:10" x14ac:dyDescent="0.3">
      <c r="E20" s="18" t="s">
        <v>69</v>
      </c>
      <c r="F20" s="19">
        <v>38537.480000000003</v>
      </c>
      <c r="H20" s="18" t="s">
        <v>1337</v>
      </c>
      <c r="I20" s="19">
        <v>3040.3983745399173</v>
      </c>
      <c r="J20" s="19">
        <v>1434702.91</v>
      </c>
    </row>
    <row r="21" spans="1:10" x14ac:dyDescent="0.3">
      <c r="E21" s="18" t="s">
        <v>265</v>
      </c>
      <c r="F21" s="19">
        <v>45480.789999999994</v>
      </c>
      <c r="H21" s="18" t="s">
        <v>1338</v>
      </c>
      <c r="I21" s="19">
        <v>2362.4604101639052</v>
      </c>
      <c r="J21" s="19">
        <v>1129845.29</v>
      </c>
    </row>
    <row r="22" spans="1:10" x14ac:dyDescent="0.3">
      <c r="A22" s="17" t="s">
        <v>1306</v>
      </c>
      <c r="B22" t="s">
        <v>1344</v>
      </c>
      <c r="E22" s="18" t="s">
        <v>217</v>
      </c>
      <c r="F22" s="19">
        <v>0</v>
      </c>
      <c r="H22" s="18" t="s">
        <v>1339</v>
      </c>
      <c r="I22" s="19">
        <v>268.92289110314658</v>
      </c>
      <c r="J22" s="19">
        <v>267249.39999999991</v>
      </c>
    </row>
    <row r="23" spans="1:10" x14ac:dyDescent="0.3">
      <c r="A23" s="18" t="s">
        <v>1321</v>
      </c>
      <c r="B23" s="19">
        <v>486.6184916949411</v>
      </c>
      <c r="E23" s="18" t="s">
        <v>717</v>
      </c>
      <c r="F23" s="19">
        <v>0</v>
      </c>
      <c r="H23" s="18" t="s">
        <v>1340</v>
      </c>
      <c r="I23" s="19">
        <v>684.58577738800273</v>
      </c>
      <c r="J23" s="19">
        <v>304949.11</v>
      </c>
    </row>
    <row r="24" spans="1:10" x14ac:dyDescent="0.3">
      <c r="A24" s="18" t="s">
        <v>1322</v>
      </c>
      <c r="B24" s="19">
        <v>535.00532123863866</v>
      </c>
      <c r="E24" s="18" t="s">
        <v>332</v>
      </c>
      <c r="F24" s="19">
        <v>146146.15000000002</v>
      </c>
      <c r="H24" s="18" t="s">
        <v>1345</v>
      </c>
      <c r="I24" s="19">
        <v>0</v>
      </c>
      <c r="J24" s="19">
        <v>0</v>
      </c>
    </row>
    <row r="25" spans="1:10" x14ac:dyDescent="0.3">
      <c r="A25" s="18" t="s">
        <v>1323</v>
      </c>
      <c r="B25" s="19">
        <v>716.48575490226335</v>
      </c>
      <c r="E25" s="18" t="s">
        <v>190</v>
      </c>
      <c r="F25" s="19">
        <v>0</v>
      </c>
      <c r="H25" s="18" t="s">
        <v>1307</v>
      </c>
      <c r="I25" s="19">
        <v>6356.3674531949719</v>
      </c>
      <c r="J25" s="19">
        <v>3136746.71</v>
      </c>
    </row>
    <row r="26" spans="1:10" x14ac:dyDescent="0.3">
      <c r="A26" s="18" t="s">
        <v>1324</v>
      </c>
      <c r="B26" s="19">
        <v>273.96567358606933</v>
      </c>
      <c r="E26" s="18" t="s">
        <v>416</v>
      </c>
      <c r="F26" s="19">
        <v>0</v>
      </c>
    </row>
    <row r="27" spans="1:10" x14ac:dyDescent="0.3">
      <c r="A27" s="18" t="s">
        <v>1325</v>
      </c>
      <c r="B27" s="19">
        <v>452.23150174016149</v>
      </c>
      <c r="E27" s="18" t="s">
        <v>455</v>
      </c>
      <c r="F27" s="19">
        <v>78141.080000000016</v>
      </c>
    </row>
    <row r="28" spans="1:10" x14ac:dyDescent="0.3">
      <c r="A28" s="18" t="s">
        <v>1326</v>
      </c>
      <c r="B28" s="19">
        <v>348.35246742806316</v>
      </c>
      <c r="E28" s="18" t="s">
        <v>48</v>
      </c>
      <c r="F28" s="19">
        <v>51710.33</v>
      </c>
    </row>
    <row r="29" spans="1:10" x14ac:dyDescent="0.3">
      <c r="A29" s="18" t="s">
        <v>1327</v>
      </c>
      <c r="B29" s="19">
        <v>368.29879897972432</v>
      </c>
      <c r="E29" s="18" t="s">
        <v>146</v>
      </c>
      <c r="F29" s="19">
        <v>85024.459999999992</v>
      </c>
    </row>
    <row r="30" spans="1:10" x14ac:dyDescent="0.3">
      <c r="A30" s="18" t="s">
        <v>1328</v>
      </c>
      <c r="B30" s="19">
        <v>438.74569499637624</v>
      </c>
      <c r="E30" s="18" t="s">
        <v>588</v>
      </c>
      <c r="F30" s="19">
        <v>71645.459999999992</v>
      </c>
    </row>
    <row r="31" spans="1:10" x14ac:dyDescent="0.3">
      <c r="A31" s="18" t="s">
        <v>1329</v>
      </c>
      <c r="B31" s="19">
        <v>585.6375402962866</v>
      </c>
      <c r="E31" s="18" t="s">
        <v>62</v>
      </c>
      <c r="F31" s="19">
        <v>0</v>
      </c>
    </row>
    <row r="32" spans="1:10" x14ac:dyDescent="0.3">
      <c r="A32" s="18" t="s">
        <v>1330</v>
      </c>
      <c r="B32" s="19">
        <v>232.35427564784123</v>
      </c>
      <c r="E32" s="18" t="s">
        <v>160</v>
      </c>
      <c r="F32" s="19">
        <v>0</v>
      </c>
    </row>
    <row r="33" spans="1:6" x14ac:dyDescent="0.3">
      <c r="A33" s="18" t="s">
        <v>1331</v>
      </c>
      <c r="B33" s="19">
        <v>268.92289110314658</v>
      </c>
      <c r="E33" s="18" t="s">
        <v>710</v>
      </c>
      <c r="F33" s="19">
        <v>0</v>
      </c>
    </row>
    <row r="34" spans="1:6" x14ac:dyDescent="0.3">
      <c r="A34" s="18" t="s">
        <v>1332</v>
      </c>
      <c r="B34" s="19">
        <v>273.71070419710469</v>
      </c>
      <c r="E34" s="18" t="s">
        <v>115</v>
      </c>
      <c r="F34" s="19">
        <v>150123.14999999997</v>
      </c>
    </row>
    <row r="35" spans="1:6" x14ac:dyDescent="0.3">
      <c r="A35" s="18" t="s">
        <v>1333</v>
      </c>
      <c r="B35" s="19">
        <v>386.56976978181433</v>
      </c>
      <c r="E35" s="18" t="s">
        <v>530</v>
      </c>
      <c r="F35" s="19">
        <v>0</v>
      </c>
    </row>
    <row r="36" spans="1:6" x14ac:dyDescent="0.3">
      <c r="A36" s="18" t="s">
        <v>1334</v>
      </c>
      <c r="B36" s="19">
        <v>507.97378593684857</v>
      </c>
      <c r="E36" s="18" t="s">
        <v>87</v>
      </c>
      <c r="F36" s="19">
        <v>369488.73</v>
      </c>
    </row>
    <row r="37" spans="1:6" x14ac:dyDescent="0.3">
      <c r="A37" s="18" t="s">
        <v>1335</v>
      </c>
      <c r="B37" s="19">
        <v>481.49478166569179</v>
      </c>
      <c r="E37" s="18" t="s">
        <v>95</v>
      </c>
      <c r="F37" s="19">
        <v>51842.030000000006</v>
      </c>
    </row>
    <row r="38" spans="1:6" x14ac:dyDescent="0.3">
      <c r="A38" s="18" t="s">
        <v>1307</v>
      </c>
      <c r="B38" s="19">
        <v>6356.3674531949709</v>
      </c>
      <c r="E38" s="18" t="s">
        <v>394</v>
      </c>
      <c r="F38" s="19">
        <v>0</v>
      </c>
    </row>
    <row r="39" spans="1:6" x14ac:dyDescent="0.3">
      <c r="E39" s="18" t="s">
        <v>209</v>
      </c>
      <c r="F39" s="19">
        <v>137586.33000000002</v>
      </c>
    </row>
    <row r="40" spans="1:6" x14ac:dyDescent="0.3">
      <c r="E40" s="18" t="s">
        <v>27</v>
      </c>
      <c r="F40" s="19">
        <v>1112935.4500000002</v>
      </c>
    </row>
    <row r="41" spans="1:6" x14ac:dyDescent="0.3">
      <c r="E41" s="18" t="s">
        <v>1307</v>
      </c>
      <c r="F41" s="19">
        <v>3136746.71</v>
      </c>
    </row>
    <row r="85" spans="6:7" x14ac:dyDescent="0.3">
      <c r="F85" t="s">
        <v>1343</v>
      </c>
      <c r="G85" t="s">
        <v>1313</v>
      </c>
    </row>
    <row r="86" spans="6:7" x14ac:dyDescent="0.3">
      <c r="F86" s="19">
        <v>2880</v>
      </c>
      <c r="G86" s="18">
        <v>36</v>
      </c>
    </row>
    <row r="87" spans="6:7" x14ac:dyDescent="0.3">
      <c r="F87" s="19">
        <v>2755.7599999999998</v>
      </c>
      <c r="G87" s="18">
        <v>47</v>
      </c>
    </row>
    <row r="88" spans="6:7" x14ac:dyDescent="0.3">
      <c r="F88" s="19">
        <v>7674.9400000000005</v>
      </c>
      <c r="G88" s="18">
        <v>52</v>
      </c>
    </row>
    <row r="89" spans="6:7" x14ac:dyDescent="0.3">
      <c r="F89" s="19">
        <v>4465.8500000000004</v>
      </c>
      <c r="G89" s="18">
        <v>67</v>
      </c>
    </row>
    <row r="90" spans="6:7" x14ac:dyDescent="0.3">
      <c r="F90" s="19">
        <v>6036.9599999999991</v>
      </c>
      <c r="G90" s="18">
        <v>73</v>
      </c>
    </row>
    <row r="91" spans="6:7" x14ac:dyDescent="0.3">
      <c r="F91" s="19">
        <v>5494.78</v>
      </c>
      <c r="G91" s="18">
        <v>80</v>
      </c>
    </row>
    <row r="92" spans="6:7" x14ac:dyDescent="0.3">
      <c r="F92" s="19">
        <v>9977.8499999999985</v>
      </c>
      <c r="G92" s="18">
        <v>98</v>
      </c>
    </row>
    <row r="93" spans="6:7" x14ac:dyDescent="0.3">
      <c r="F93" s="19">
        <v>7678.25</v>
      </c>
      <c r="G93" s="18">
        <v>115</v>
      </c>
    </row>
    <row r="94" spans="6:7" x14ac:dyDescent="0.3">
      <c r="F94" s="19">
        <v>10549.01</v>
      </c>
      <c r="G94" s="18">
        <v>142</v>
      </c>
    </row>
    <row r="95" spans="6:7" x14ac:dyDescent="0.3">
      <c r="F95" s="19">
        <v>16909.84</v>
      </c>
      <c r="G95" s="18">
        <v>145</v>
      </c>
    </row>
    <row r="96" spans="6:7" x14ac:dyDescent="0.3">
      <c r="F96" s="19">
        <v>14571.44</v>
      </c>
      <c r="G96" s="18">
        <v>156</v>
      </c>
    </row>
    <row r="97" spans="6:7" x14ac:dyDescent="0.3">
      <c r="F97" s="19">
        <v>25833.14</v>
      </c>
      <c r="G97" s="18">
        <v>212</v>
      </c>
    </row>
    <row r="98" spans="6:7" x14ac:dyDescent="0.3">
      <c r="F98" s="19">
        <v>17746.260000000002</v>
      </c>
      <c r="G98" s="18">
        <v>216</v>
      </c>
    </row>
    <row r="99" spans="6:7" x14ac:dyDescent="0.3">
      <c r="F99" s="19">
        <v>23419.47</v>
      </c>
      <c r="G99" s="18">
        <v>227</v>
      </c>
    </row>
    <row r="100" spans="6:7" x14ac:dyDescent="0.3">
      <c r="F100" s="19">
        <v>22292.620000000003</v>
      </c>
      <c r="G100" s="18">
        <v>229</v>
      </c>
    </row>
    <row r="101" spans="6:7" x14ac:dyDescent="0.3">
      <c r="F101" s="19">
        <v>20452.5</v>
      </c>
      <c r="G101" s="18">
        <v>231</v>
      </c>
    </row>
    <row r="102" spans="6:7" x14ac:dyDescent="0.3">
      <c r="F102" s="19">
        <v>24879.08</v>
      </c>
      <c r="G102" s="18">
        <v>263</v>
      </c>
    </row>
    <row r="103" spans="6:7" x14ac:dyDescent="0.3">
      <c r="F103" s="19">
        <v>24013.519999999997</v>
      </c>
      <c r="G103" s="18">
        <v>266</v>
      </c>
    </row>
    <row r="104" spans="6:7" x14ac:dyDescent="0.3">
      <c r="F104" s="19">
        <v>22275.73</v>
      </c>
      <c r="G104" s="18">
        <v>267</v>
      </c>
    </row>
    <row r="105" spans="6:7" x14ac:dyDescent="0.3">
      <c r="F105" s="19">
        <v>20220.04</v>
      </c>
      <c r="G105" s="18">
        <v>271</v>
      </c>
    </row>
    <row r="106" spans="6:7" x14ac:dyDescent="0.3">
      <c r="F106" s="19">
        <v>29716.860000000004</v>
      </c>
      <c r="G106" s="18">
        <v>290</v>
      </c>
    </row>
    <row r="107" spans="6:7" x14ac:dyDescent="0.3">
      <c r="F107" s="19">
        <v>38139.18</v>
      </c>
      <c r="G107" s="18">
        <v>316</v>
      </c>
    </row>
    <row r="108" spans="6:7" x14ac:dyDescent="0.3">
      <c r="F108" s="19">
        <v>27988.47</v>
      </c>
      <c r="G108" s="18">
        <v>317</v>
      </c>
    </row>
    <row r="109" spans="6:7" x14ac:dyDescent="0.3">
      <c r="F109" s="19">
        <v>23663.65</v>
      </c>
      <c r="G109" s="18">
        <v>320</v>
      </c>
    </row>
    <row r="110" spans="6:7" x14ac:dyDescent="0.3">
      <c r="F110" s="19">
        <v>30620.730000000003</v>
      </c>
      <c r="G110" s="18">
        <v>323</v>
      </c>
    </row>
    <row r="111" spans="6:7" x14ac:dyDescent="0.3">
      <c r="F111" s="19">
        <v>38524.29</v>
      </c>
      <c r="G111" s="18">
        <v>325</v>
      </c>
    </row>
    <row r="112" spans="6:7" x14ac:dyDescent="0.3">
      <c r="F112" s="19">
        <v>33757.85</v>
      </c>
      <c r="G112" s="18">
        <v>336</v>
      </c>
    </row>
    <row r="113" spans="6:7" x14ac:dyDescent="0.3">
      <c r="F113" s="19">
        <v>32680.31</v>
      </c>
      <c r="G113" s="18">
        <v>341</v>
      </c>
    </row>
    <row r="114" spans="6:7" x14ac:dyDescent="0.3">
      <c r="F114" s="19">
        <v>32723.040000000001</v>
      </c>
      <c r="G114" s="18">
        <v>342</v>
      </c>
    </row>
    <row r="115" spans="6:7" x14ac:dyDescent="0.3">
      <c r="F115" s="19">
        <v>33383.140000000007</v>
      </c>
      <c r="G115" s="18">
        <v>351</v>
      </c>
    </row>
    <row r="116" spans="6:7" x14ac:dyDescent="0.3">
      <c r="F116" s="19">
        <v>36164.46</v>
      </c>
      <c r="G116" s="18">
        <v>358</v>
      </c>
    </row>
    <row r="117" spans="6:7" x14ac:dyDescent="0.3">
      <c r="F117" s="19">
        <v>29997.090000000004</v>
      </c>
      <c r="G117" s="18">
        <v>367</v>
      </c>
    </row>
    <row r="118" spans="6:7" x14ac:dyDescent="0.3">
      <c r="F118" s="19">
        <v>31428.210000000006</v>
      </c>
      <c r="G118" s="18">
        <v>377</v>
      </c>
    </row>
    <row r="119" spans="6:7" x14ac:dyDescent="0.3">
      <c r="F119" s="19">
        <v>36092.400000000009</v>
      </c>
      <c r="G119" s="18">
        <v>385</v>
      </c>
    </row>
    <row r="120" spans="6:7" x14ac:dyDescent="0.3">
      <c r="F120" s="19">
        <v>34606.28</v>
      </c>
      <c r="G120" s="18">
        <v>391</v>
      </c>
    </row>
    <row r="121" spans="6:7" x14ac:dyDescent="0.3">
      <c r="F121" s="19">
        <v>39712.1</v>
      </c>
      <c r="G121" s="18">
        <v>396</v>
      </c>
    </row>
    <row r="122" spans="6:7" x14ac:dyDescent="0.3">
      <c r="F122" s="19">
        <v>42252.869999999995</v>
      </c>
      <c r="G122" s="18">
        <v>430</v>
      </c>
    </row>
    <row r="123" spans="6:7" x14ac:dyDescent="0.3">
      <c r="F123" s="19">
        <v>40461.78</v>
      </c>
      <c r="G123" s="18">
        <v>431</v>
      </c>
    </row>
    <row r="124" spans="6:7" x14ac:dyDescent="0.3">
      <c r="F124" s="19">
        <v>43708.350000000006</v>
      </c>
      <c r="G124" s="18">
        <v>435</v>
      </c>
    </row>
    <row r="125" spans="6:7" x14ac:dyDescent="0.3">
      <c r="F125" s="19">
        <v>35826.33</v>
      </c>
      <c r="G125" s="18">
        <v>442</v>
      </c>
    </row>
    <row r="126" spans="6:7" x14ac:dyDescent="0.3">
      <c r="F126" s="19">
        <v>35505.629999999997</v>
      </c>
      <c r="G126" s="18">
        <v>447</v>
      </c>
    </row>
    <row r="127" spans="6:7" x14ac:dyDescent="0.3">
      <c r="F127" s="19">
        <v>32641.980000000003</v>
      </c>
      <c r="G127" s="18">
        <v>448</v>
      </c>
    </row>
    <row r="128" spans="6:7" x14ac:dyDescent="0.3">
      <c r="F128" s="19">
        <v>37602.480000000003</v>
      </c>
      <c r="G128" s="18">
        <v>454</v>
      </c>
    </row>
    <row r="129" spans="6:7" x14ac:dyDescent="0.3">
      <c r="F129" s="19">
        <v>42783.80999999999</v>
      </c>
      <c r="G129" s="18">
        <v>458</v>
      </c>
    </row>
    <row r="130" spans="6:7" x14ac:dyDescent="0.3">
      <c r="F130" s="19">
        <v>48051.040000000008</v>
      </c>
      <c r="G130" s="18">
        <v>515</v>
      </c>
    </row>
    <row r="131" spans="6:7" x14ac:dyDescent="0.3">
      <c r="F131" s="19">
        <v>47513.19</v>
      </c>
      <c r="G131" s="18">
        <v>519</v>
      </c>
    </row>
    <row r="132" spans="6:7" x14ac:dyDescent="0.3">
      <c r="F132" s="19">
        <v>43575.259999999995</v>
      </c>
      <c r="G132" s="18">
        <v>539</v>
      </c>
    </row>
    <row r="133" spans="6:7" x14ac:dyDescent="0.3">
      <c r="F133" s="19">
        <v>104783.87</v>
      </c>
      <c r="G133" s="18">
        <v>545</v>
      </c>
    </row>
    <row r="134" spans="6:7" x14ac:dyDescent="0.3">
      <c r="F134" s="19">
        <v>44167.090000000004</v>
      </c>
      <c r="G134" s="18">
        <v>550</v>
      </c>
    </row>
    <row r="135" spans="6:7" x14ac:dyDescent="0.3">
      <c r="F135" s="19">
        <v>51710.33</v>
      </c>
      <c r="G135" s="18">
        <v>563</v>
      </c>
    </row>
    <row r="136" spans="6:7" x14ac:dyDescent="0.3">
      <c r="F136" s="19">
        <v>48425.69</v>
      </c>
      <c r="G136" s="18">
        <v>570</v>
      </c>
    </row>
    <row r="137" spans="6:7" x14ac:dyDescent="0.3">
      <c r="F137" s="19">
        <v>107651.81</v>
      </c>
      <c r="G137" s="18">
        <v>591</v>
      </c>
    </row>
    <row r="138" spans="6:7" x14ac:dyDescent="0.3">
      <c r="F138" s="19">
        <v>45480.789999999994</v>
      </c>
      <c r="G138" s="18">
        <v>596</v>
      </c>
    </row>
    <row r="139" spans="6:7" x14ac:dyDescent="0.3">
      <c r="F139" s="19">
        <v>57131.92</v>
      </c>
      <c r="G139" s="18">
        <v>617</v>
      </c>
    </row>
    <row r="140" spans="6:7" x14ac:dyDescent="0.3">
      <c r="F140" s="19">
        <v>55041.040000000008</v>
      </c>
      <c r="G140" s="18">
        <v>708</v>
      </c>
    </row>
    <row r="141" spans="6:7" x14ac:dyDescent="0.3">
      <c r="F141" s="19">
        <v>65649.599999999991</v>
      </c>
      <c r="G141" s="18">
        <v>736</v>
      </c>
    </row>
    <row r="142" spans="6:7" x14ac:dyDescent="0.3">
      <c r="F142" s="19">
        <v>66884.91</v>
      </c>
      <c r="G142" s="18">
        <v>781</v>
      </c>
    </row>
    <row r="143" spans="6:7" x14ac:dyDescent="0.3">
      <c r="F143" s="19">
        <v>71645.459999999992</v>
      </c>
      <c r="G143" s="18">
        <v>803</v>
      </c>
    </row>
    <row r="144" spans="6:7" x14ac:dyDescent="0.3">
      <c r="F144" s="19">
        <v>85024.459999999992</v>
      </c>
      <c r="G144" s="18">
        <v>823</v>
      </c>
    </row>
    <row r="145" spans="6:7" x14ac:dyDescent="0.3">
      <c r="F145" s="19">
        <v>80101.919999999984</v>
      </c>
      <c r="G145" s="18">
        <v>874</v>
      </c>
    </row>
    <row r="146" spans="6:7" x14ac:dyDescent="0.3">
      <c r="F146" s="19">
        <v>85559.12</v>
      </c>
      <c r="G146" s="18">
        <v>976</v>
      </c>
    </row>
    <row r="147" spans="6:7" x14ac:dyDescent="0.3">
      <c r="F147" s="19">
        <v>89418.78</v>
      </c>
      <c r="G147" s="18">
        <v>1027</v>
      </c>
    </row>
    <row r="148" spans="6:7" x14ac:dyDescent="0.3">
      <c r="F148" s="19">
        <v>93565.239999999991</v>
      </c>
      <c r="G148" s="18">
        <v>1044</v>
      </c>
    </row>
    <row r="149" spans="6:7" x14ac:dyDescent="0.3">
      <c r="F149" s="19">
        <v>89875.6</v>
      </c>
      <c r="G149" s="18">
        <v>1155</v>
      </c>
    </row>
    <row r="150" spans="6:7" x14ac:dyDescent="0.3">
      <c r="F150" s="19">
        <v>117634.88</v>
      </c>
      <c r="G150" s="18">
        <v>1159</v>
      </c>
    </row>
    <row r="151" spans="6:7" x14ac:dyDescent="0.3">
      <c r="F151" s="19">
        <v>150123.14999999997</v>
      </c>
      <c r="G151" s="18">
        <v>1452</v>
      </c>
    </row>
    <row r="152" spans="6:7" x14ac:dyDescent="0.3">
      <c r="F152" s="19">
        <v>167783.08000000002</v>
      </c>
      <c r="G152" s="18">
        <v>1898</v>
      </c>
    </row>
    <row r="153" spans="6:7" x14ac:dyDescent="0.3">
      <c r="F153" s="19">
        <v>189840.15</v>
      </c>
      <c r="G153" s="18">
        <v>2153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Customers</vt:lpstr>
      <vt:lpstr>Employee</vt:lpstr>
      <vt:lpstr>Payments</vt:lpstr>
      <vt:lpstr>Offices</vt:lpstr>
      <vt:lpstr>Orders</vt:lpstr>
      <vt:lpstr>Order Details</vt:lpstr>
      <vt:lpstr>Data Model</vt:lpstr>
      <vt:lpstr>Master Sheet</vt:lpstr>
      <vt:lpstr>Dashboard Pivot</vt:lpstr>
      <vt:lpstr>Dashboard</vt:lpstr>
      <vt:lpstr>Master Sheet 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Mohammad faizal</cp:lastModifiedBy>
  <dcterms:created xsi:type="dcterms:W3CDTF">2023-09-06T16:19:48Z</dcterms:created>
  <dcterms:modified xsi:type="dcterms:W3CDTF">2024-01-12T07:58:30Z</dcterms:modified>
</cp:coreProperties>
</file>