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ce43824ad223d1/Documents/ExcelR/Excel/"/>
    </mc:Choice>
  </mc:AlternateContent>
  <xr:revisionPtr revIDLastSave="2" documentId="13_ncr:1_{5078E6B7-7831-4BB5-8885-C54BE3BF23D1}" xr6:coauthVersionLast="47" xr6:coauthVersionMax="47" xr10:uidLastSave="{EDA1CCA2-61C2-4A3C-904C-1AE8689BC971}"/>
  <bookViews>
    <workbookView xWindow="-108" yWindow="-108" windowWidth="23256" windowHeight="12456" activeTab="1" xr2:uid="{CBD8A796-33E1-4E6A-819A-4799555D23D0}"/>
  </bookViews>
  <sheets>
    <sheet name="Arithmetic Functions" sheetId="1" r:id="rId1"/>
    <sheet name="IF Family" sheetId="2" r:id="rId2"/>
    <sheet name="IF" sheetId="4" r:id="rId3"/>
    <sheet name="Reports" sheetId="3" r:id="rId4"/>
  </sheets>
  <definedNames>
    <definedName name="_xlnm._FilterDatabase" localSheetId="1" hidden="1">'IF Family'!$A$2:$F$345</definedName>
    <definedName name="_xlnm.Criteria" localSheetId="1">'IF Family'!$I$3:$I$4</definedName>
    <definedName name="_xlnm.Extract" localSheetId="1">'IF Family'!#REF!</definedName>
    <definedName name="Marks_Rec">'Arithmetic Functions'!$C$25:$C$44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K14" i="2"/>
  <c r="J15" i="2"/>
  <c r="J14" i="2"/>
  <c r="K11" i="2"/>
  <c r="K10" i="2"/>
  <c r="K9" i="2"/>
  <c r="K8" i="2"/>
  <c r="J11" i="2"/>
  <c r="J10" i="2"/>
  <c r="J9" i="2"/>
  <c r="J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" i="2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K54" i="1"/>
  <c r="L54" i="1"/>
  <c r="M54" i="1"/>
  <c r="M55" i="1" s="1"/>
  <c r="M56" i="1" s="1"/>
  <c r="M57" i="1" s="1"/>
  <c r="M58" i="1" s="1"/>
  <c r="M59" i="1" s="1"/>
  <c r="M60" i="1" s="1"/>
  <c r="M61" i="1" s="1"/>
  <c r="M62" i="1" s="1"/>
  <c r="P54" i="1"/>
  <c r="P55" i="1" s="1"/>
  <c r="P56" i="1" s="1"/>
  <c r="P57" i="1" s="1"/>
  <c r="P58" i="1" s="1"/>
  <c r="P59" i="1" s="1"/>
  <c r="P60" i="1" s="1"/>
  <c r="P61" i="1" s="1"/>
  <c r="P62" i="1" s="1"/>
  <c r="Q54" i="1"/>
  <c r="Q55" i="1" s="1"/>
  <c r="Q56" i="1" s="1"/>
  <c r="Q57" i="1" s="1"/>
  <c r="Q58" i="1" s="1"/>
  <c r="Q59" i="1" s="1"/>
  <c r="Q60" i="1" s="1"/>
  <c r="Q61" i="1" s="1"/>
  <c r="Q62" i="1" s="1"/>
  <c r="R54" i="1"/>
  <c r="R55" i="1" s="1"/>
  <c r="R56" i="1" s="1"/>
  <c r="R57" i="1" s="1"/>
  <c r="R58" i="1" s="1"/>
  <c r="R59" i="1" s="1"/>
  <c r="R60" i="1" s="1"/>
  <c r="R61" i="1" s="1"/>
  <c r="R62" i="1" s="1"/>
  <c r="S54" i="1"/>
  <c r="S55" i="1" s="1"/>
  <c r="S56" i="1" s="1"/>
  <c r="S57" i="1" s="1"/>
  <c r="S58" i="1" s="1"/>
  <c r="S59" i="1" s="1"/>
  <c r="S60" i="1" s="1"/>
  <c r="S61" i="1" s="1"/>
  <c r="S62" i="1" s="1"/>
  <c r="K55" i="1"/>
  <c r="K56" i="1" s="1"/>
  <c r="K57" i="1" s="1"/>
  <c r="K58" i="1" s="1"/>
  <c r="K59" i="1" s="1"/>
  <c r="K60" i="1" s="1"/>
  <c r="K61" i="1" s="1"/>
  <c r="K62" i="1" s="1"/>
  <c r="L55" i="1"/>
  <c r="L56" i="1" s="1"/>
  <c r="L57" i="1" s="1"/>
  <c r="L58" i="1" s="1"/>
  <c r="L59" i="1" s="1"/>
  <c r="L60" i="1" s="1"/>
  <c r="L61" i="1" s="1"/>
  <c r="L62" i="1" s="1"/>
  <c r="K53" i="1"/>
  <c r="L53" i="1"/>
  <c r="M53" i="1"/>
  <c r="N53" i="1"/>
  <c r="N54" i="1" s="1"/>
  <c r="N55" i="1" s="1"/>
  <c r="N56" i="1" s="1"/>
  <c r="N57" i="1" s="1"/>
  <c r="N58" i="1" s="1"/>
  <c r="N59" i="1" s="1"/>
  <c r="N60" i="1" s="1"/>
  <c r="N61" i="1" s="1"/>
  <c r="N62" i="1" s="1"/>
  <c r="O53" i="1"/>
  <c r="O54" i="1" s="1"/>
  <c r="O55" i="1" s="1"/>
  <c r="O56" i="1" s="1"/>
  <c r="O57" i="1" s="1"/>
  <c r="O58" i="1" s="1"/>
  <c r="O59" i="1" s="1"/>
  <c r="O60" i="1" s="1"/>
  <c r="O61" i="1" s="1"/>
  <c r="O62" i="1" s="1"/>
  <c r="P53" i="1"/>
  <c r="Q53" i="1"/>
  <c r="R53" i="1"/>
  <c r="S53" i="1"/>
  <c r="J53" i="1"/>
  <c r="J54" i="1" s="1"/>
  <c r="J55" i="1" s="1"/>
  <c r="J56" i="1" s="1"/>
  <c r="J57" i="1" s="1"/>
  <c r="J58" i="1" s="1"/>
  <c r="J59" i="1" s="1"/>
  <c r="J60" i="1" s="1"/>
  <c r="J61" i="1" s="1"/>
  <c r="J62" i="1" s="1"/>
  <c r="L36" i="1" l="1"/>
  <c r="M36" i="1"/>
  <c r="L37" i="1"/>
  <c r="M37" i="1"/>
  <c r="K37" i="1"/>
  <c r="K36" i="1"/>
  <c r="J43" i="1"/>
  <c r="J44" i="1"/>
  <c r="J42" i="1"/>
  <c r="I43" i="1"/>
  <c r="I44" i="1"/>
  <c r="I42" i="1"/>
  <c r="D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88" i="1"/>
  <c r="D88" i="1"/>
  <c r="C88" i="1"/>
  <c r="B88" i="1"/>
  <c r="A88" i="1"/>
  <c r="A89" i="1" s="1"/>
  <c r="A90" i="1" s="1"/>
  <c r="A91" i="1" s="1"/>
  <c r="A92" i="1" s="1"/>
  <c r="A93" i="1" s="1"/>
  <c r="A94" i="1" s="1"/>
  <c r="D82" i="1"/>
  <c r="C82" i="1"/>
  <c r="D81" i="1"/>
  <c r="C81" i="1"/>
  <c r="F80" i="1"/>
  <c r="E80" i="1"/>
  <c r="D80" i="1"/>
  <c r="C80" i="1"/>
  <c r="J79" i="1"/>
  <c r="D79" i="1"/>
  <c r="C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52" authorId="0" shapeId="0" xr:uid="{06439172-8930-4C8A-9F7C-153ED2AA32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the column freeze the row &amp; in the row freeze the column
$G53
H$52
</t>
        </r>
      </text>
    </comment>
    <comment ref="I78" authorId="0" shapeId="0" xr:uid="{002DE218-F700-4DE0-B20C-909D444FBC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the column freeze the row &amp; in the row freeze the column
$G53
H$52
</t>
        </r>
      </text>
    </comment>
  </commentList>
</comments>
</file>

<file path=xl/sharedStrings.xml><?xml version="1.0" encoding="utf-8"?>
<sst xmlns="http://schemas.openxmlformats.org/spreadsheetml/2006/main" count="1243" uniqueCount="97">
  <si>
    <t>Division</t>
  </si>
  <si>
    <t>Roll. No.</t>
  </si>
  <si>
    <t>Name of Student</t>
  </si>
  <si>
    <t>English</t>
  </si>
  <si>
    <t>Maths</t>
  </si>
  <si>
    <t>Science</t>
  </si>
  <si>
    <t>History</t>
  </si>
  <si>
    <t>Geography</t>
  </si>
  <si>
    <t>Total</t>
  </si>
  <si>
    <t>Average</t>
  </si>
  <si>
    <t>Max</t>
  </si>
  <si>
    <t>Min</t>
  </si>
  <si>
    <t>IF</t>
  </si>
  <si>
    <t>Relative Reference</t>
  </si>
  <si>
    <t>Division A</t>
  </si>
  <si>
    <t>Meera</t>
  </si>
  <si>
    <t>Pooja</t>
  </si>
  <si>
    <t>Timsi</t>
  </si>
  <si>
    <t>Reeta</t>
  </si>
  <si>
    <t>Suraj</t>
  </si>
  <si>
    <t>Pinky</t>
  </si>
  <si>
    <t>Niki</t>
  </si>
  <si>
    <t>Suman</t>
  </si>
  <si>
    <t>Aalok</t>
  </si>
  <si>
    <t>Bharat</t>
  </si>
  <si>
    <t>Division B</t>
  </si>
  <si>
    <t>Shaheen</t>
  </si>
  <si>
    <t>Kalpana</t>
  </si>
  <si>
    <t>Giriraj</t>
  </si>
  <si>
    <t>Maya</t>
  </si>
  <si>
    <t>Anuradha</t>
  </si>
  <si>
    <t>Parul</t>
  </si>
  <si>
    <t>Ruby</t>
  </si>
  <si>
    <t>Chitra</t>
  </si>
  <si>
    <t>Kunal</t>
  </si>
  <si>
    <t>Tejal</t>
  </si>
  <si>
    <t>Marks Received</t>
  </si>
  <si>
    <t>Total Marks</t>
  </si>
  <si>
    <t>Absolute Referencing</t>
  </si>
  <si>
    <t>Cell</t>
  </si>
  <si>
    <t>Rank AV</t>
  </si>
  <si>
    <t>Rank EQ</t>
  </si>
  <si>
    <t>$C$51</t>
  </si>
  <si>
    <t>C$51</t>
  </si>
  <si>
    <t>$C51</t>
  </si>
  <si>
    <t>Column</t>
  </si>
  <si>
    <t>Row</t>
  </si>
  <si>
    <t>C</t>
  </si>
  <si>
    <t>$C</t>
  </si>
  <si>
    <t>Freeze Column</t>
  </si>
  <si>
    <t>Freeze row</t>
  </si>
  <si>
    <t>c$51</t>
  </si>
  <si>
    <t>A</t>
  </si>
  <si>
    <t>B</t>
  </si>
  <si>
    <t>D</t>
  </si>
  <si>
    <t>Date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</si>
  <si>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</si>
  <si>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</si>
  <si>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</si>
  <si>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</si>
  <si>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</si>
  <si>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</si>
  <si>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</si>
  <si>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</si>
  <si>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</si>
  <si>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</si>
  <si>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</si>
  <si>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</si>
  <si>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</si>
  <si>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</si>
  <si>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</si>
  <si>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</si>
  <si>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</si>
  <si>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Report for the Year Based on Sales Amount</t>
  </si>
  <si>
    <t>Report for the Year Based on Average Amount</t>
  </si>
  <si>
    <t>Report for the Year Based on Counts</t>
  </si>
  <si>
    <t>Out of</t>
  </si>
  <si>
    <t>Fn + F4</t>
  </si>
  <si>
    <t>F4</t>
  </si>
  <si>
    <t>H$41</t>
  </si>
  <si>
    <t>$H41</t>
  </si>
  <si>
    <t>Row Freeze</t>
  </si>
  <si>
    <t>Column Freeze</t>
  </si>
  <si>
    <t>J$35</t>
  </si>
  <si>
    <t>$J35</t>
  </si>
  <si>
    <t>Sumifs</t>
  </si>
  <si>
    <t>Averageifs</t>
  </si>
  <si>
    <t>Countifs</t>
  </si>
  <si>
    <t>Maxifs</t>
  </si>
  <si>
    <t>Minifs</t>
  </si>
  <si>
    <t>&lt;06/30/2019</t>
  </si>
  <si>
    <t>Commission</t>
  </si>
  <si>
    <t xml:space="preserve"> </t>
  </si>
  <si>
    <t>sumif</t>
  </si>
  <si>
    <t>Average if</t>
  </si>
  <si>
    <t>maxifs</t>
  </si>
  <si>
    <t>Aman, Laptop,Apple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</si>
</sst>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</font>
    <font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0" xfId="2"/>
    <xf numFmtId="0" fontId="5" fillId="0" borderId="9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6" fontId="0" fillId="0" borderId="0" xfId="0" applyNumberFormat="1"/>
    <xf numFmtId="0" fontId="9" fillId="4" borderId="9" xfId="3" applyFont="1" applyFill="1" applyBorder="1" applyAlignment="1">
      <alignment horizontal="center"/>
    </xf>
    <xf numFmtId="0" fontId="9" fillId="4" borderId="9" xfId="3" applyFont="1" applyFill="1" applyBorder="1"/>
    <xf numFmtId="14" fontId="8" fillId="5" borderId="9" xfId="3" applyNumberFormat="1" applyFill="1" applyBorder="1" applyAlignment="1">
      <alignment horizontal="center"/>
    </xf>
    <xf numFmtId="0" fontId="8" fillId="5" borderId="9" xfId="3" applyFill="1" applyBorder="1"/>
    <xf numFmtId="1" fontId="8" fillId="0" borderId="9" xfId="3" applyNumberFormat="1" applyBorder="1"/>
    <xf numFmtId="0" fontId="8" fillId="5" borderId="9" xfId="3" applyFill="1" applyBorder="1" applyAlignment="1">
      <alignment horizontal="center" vertical="center"/>
    </xf>
    <xf numFmtId="0" fontId="0" fillId="0" borderId="9" xfId="0" applyBorder="1"/>
    <xf numFmtId="0" fontId="0" fillId="6" borderId="0" xfId="0" applyFill="1"/>
    <xf numFmtId="9" fontId="0" fillId="0" borderId="0" xfId="1" applyFont="1"/>
    <xf numFmtId="0" fontId="0" fillId="7" borderId="0" xfId="0" applyFill="1"/>
    <xf numFmtId="9" fontId="0" fillId="7" borderId="0" xfId="1" applyFont="1" applyFill="1"/>
    <xf numFmtId="0" fontId="8" fillId="5" borderId="13" xfId="3" applyFill="1" applyBorder="1"/>
    <xf numFmtId="0" fontId="0" fillId="6" borderId="6" xfId="0" applyFill="1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10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8" fillId="5" borderId="9" xfId="3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3" xr:uid="{4AFB21F3-4948-4112-B42E-08F7F65F78EF}"/>
    <cellStyle name="Percent" xfId="1" builtinId="5"/>
  </cellStyles>
  <dxfs count="0"/>
  <tableStyles count="1" defaultTableStyle="TableStyleMedium2" defaultPivotStyle="PivotStyleLight16">
    <tableStyle name="Invisible" pivot="0" table="0" count="0" xr9:uid="{060B2CB1-C586-444E-AB2A-DC4A93CE24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486C-5C65-4A57-9D43-18EB7D8B7B1F}">
  <dimension ref="A1:S98"/>
  <sheetViews>
    <sheetView topLeftCell="C1" zoomScale="120" zoomScaleNormal="120" workbookViewId="0">
      <selection activeCell="J1" sqref="J1"/>
    </sheetView>
  </sheetViews>
  <sheetFormatPr defaultRowHeight="14.4" x14ac:dyDescent="0.3"/>
  <cols>
    <col min="3" max="3" width="14.88671875" bestFit="1" customWidth="1"/>
    <col min="4" max="4" width="10.6640625" bestFit="1" customWidth="1"/>
    <col min="8" max="8" width="9.77734375" bestFit="1" customWidth="1"/>
    <col min="9" max="9" width="10.44140625" bestFit="1" customWidth="1"/>
    <col min="10" max="10" width="13.109375" bestFit="1" customWidth="1"/>
    <col min="16" max="16" width="8.6640625" customWidth="1"/>
  </cols>
  <sheetData>
    <row r="1" spans="1:19" ht="21.6" thickBo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  <c r="J1" s="2" t="s">
        <v>8</v>
      </c>
      <c r="K1" s="3" t="s">
        <v>9</v>
      </c>
      <c r="L1" s="4" t="s">
        <v>10</v>
      </c>
      <c r="M1" t="s">
        <v>11</v>
      </c>
      <c r="O1" t="s">
        <v>12</v>
      </c>
      <c r="S1" s="5" t="s">
        <v>13</v>
      </c>
    </row>
    <row r="2" spans="1:19" x14ac:dyDescent="0.3">
      <c r="A2" s="34" t="s">
        <v>14</v>
      </c>
      <c r="B2" s="6">
        <v>1</v>
      </c>
      <c r="C2" s="7" t="s">
        <v>15</v>
      </c>
      <c r="D2" s="6">
        <v>76</v>
      </c>
      <c r="E2" s="6">
        <v>22</v>
      </c>
      <c r="F2" s="6">
        <v>66</v>
      </c>
      <c r="G2" s="6">
        <v>19</v>
      </c>
      <c r="H2" s="6">
        <v>20</v>
      </c>
      <c r="I2" s="6">
        <v>500</v>
      </c>
      <c r="J2" s="6">
        <f>SUM(D2:H2)</f>
        <v>203</v>
      </c>
      <c r="K2" s="8"/>
      <c r="L2" s="9"/>
      <c r="M2" s="9"/>
      <c r="N2" s="9"/>
      <c r="O2" s="9"/>
      <c r="P2" s="9"/>
      <c r="Q2" s="9"/>
    </row>
    <row r="3" spans="1:19" x14ac:dyDescent="0.3">
      <c r="A3" s="32"/>
      <c r="B3" s="10">
        <v>2</v>
      </c>
      <c r="C3" s="11" t="s">
        <v>16</v>
      </c>
      <c r="D3" s="10">
        <v>31</v>
      </c>
      <c r="E3" s="10">
        <v>24</v>
      </c>
      <c r="F3" s="10">
        <v>66</v>
      </c>
      <c r="G3" s="10">
        <v>90</v>
      </c>
      <c r="H3" s="10">
        <v>74</v>
      </c>
      <c r="I3" s="6">
        <v>500</v>
      </c>
      <c r="J3" s="6">
        <f t="shared" ref="J3:J21" si="0">SUM(D3:H3)</f>
        <v>285</v>
      </c>
      <c r="K3" s="8"/>
      <c r="L3" s="9"/>
      <c r="M3" s="9"/>
      <c r="N3" s="9"/>
      <c r="O3" s="9"/>
      <c r="P3" s="9"/>
      <c r="Q3" s="9"/>
    </row>
    <row r="4" spans="1:19" x14ac:dyDescent="0.3">
      <c r="A4" s="32"/>
      <c r="B4" s="10">
        <v>3</v>
      </c>
      <c r="C4" s="11" t="s">
        <v>17</v>
      </c>
      <c r="D4" s="10">
        <v>54</v>
      </c>
      <c r="E4" s="10">
        <v>63</v>
      </c>
      <c r="F4" s="10">
        <v>87</v>
      </c>
      <c r="G4" s="10">
        <v>27</v>
      </c>
      <c r="H4" s="10">
        <v>83</v>
      </c>
      <c r="I4" s="6">
        <v>500</v>
      </c>
      <c r="J4" s="6">
        <f t="shared" si="0"/>
        <v>314</v>
      </c>
      <c r="K4" s="8"/>
      <c r="L4" s="9"/>
      <c r="M4" s="9"/>
      <c r="N4" s="9"/>
      <c r="O4" s="9"/>
      <c r="P4" s="9"/>
      <c r="Q4" s="9"/>
    </row>
    <row r="5" spans="1:19" x14ac:dyDescent="0.3">
      <c r="A5" s="32"/>
      <c r="B5" s="10">
        <v>4</v>
      </c>
      <c r="C5" s="11" t="s">
        <v>18</v>
      </c>
      <c r="D5" s="10">
        <v>15</v>
      </c>
      <c r="E5" s="10">
        <v>38</v>
      </c>
      <c r="F5" s="10">
        <v>44</v>
      </c>
      <c r="G5" s="10">
        <v>46</v>
      </c>
      <c r="H5" s="10">
        <v>36</v>
      </c>
      <c r="I5" s="6">
        <v>500</v>
      </c>
      <c r="J5" s="6">
        <f t="shared" si="0"/>
        <v>179</v>
      </c>
      <c r="K5" s="8"/>
      <c r="L5" s="9"/>
      <c r="M5" s="9"/>
      <c r="N5" s="9"/>
      <c r="O5" s="9"/>
      <c r="P5" s="9"/>
      <c r="Q5" s="9"/>
    </row>
    <row r="6" spans="1:19" x14ac:dyDescent="0.3">
      <c r="A6" s="32"/>
      <c r="B6" s="10">
        <v>5</v>
      </c>
      <c r="C6" s="11" t="s">
        <v>19</v>
      </c>
      <c r="D6" s="10">
        <v>47</v>
      </c>
      <c r="E6" s="10">
        <v>48</v>
      </c>
      <c r="F6" s="10">
        <v>84</v>
      </c>
      <c r="G6" s="10">
        <v>17</v>
      </c>
      <c r="H6" s="10">
        <v>48</v>
      </c>
      <c r="I6" s="6">
        <v>500</v>
      </c>
      <c r="J6" s="6">
        <f t="shared" si="0"/>
        <v>244</v>
      </c>
      <c r="K6" s="8"/>
      <c r="L6" s="9"/>
      <c r="M6" s="9"/>
      <c r="N6" s="9"/>
      <c r="O6" s="9"/>
      <c r="P6" s="9"/>
      <c r="Q6" s="9"/>
    </row>
    <row r="7" spans="1:19" x14ac:dyDescent="0.3">
      <c r="A7" s="32"/>
      <c r="B7" s="10">
        <v>6</v>
      </c>
      <c r="C7" s="11" t="s">
        <v>20</v>
      </c>
      <c r="D7" s="10">
        <v>53</v>
      </c>
      <c r="E7" s="10">
        <v>40</v>
      </c>
      <c r="F7" s="10">
        <v>71</v>
      </c>
      <c r="G7" s="10">
        <v>62</v>
      </c>
      <c r="H7" s="10">
        <v>69</v>
      </c>
      <c r="I7" s="6">
        <v>500</v>
      </c>
      <c r="J7" s="6">
        <f t="shared" si="0"/>
        <v>295</v>
      </c>
      <c r="K7" s="8"/>
      <c r="L7" s="9"/>
      <c r="M7" s="9"/>
      <c r="N7" s="9"/>
      <c r="O7" s="9"/>
      <c r="P7" s="9"/>
      <c r="Q7" s="9"/>
    </row>
    <row r="8" spans="1:19" x14ac:dyDescent="0.3">
      <c r="A8" s="32"/>
      <c r="B8" s="10">
        <v>7</v>
      </c>
      <c r="C8" s="11" t="s">
        <v>21</v>
      </c>
      <c r="D8" s="10">
        <v>53</v>
      </c>
      <c r="E8" s="10">
        <v>44</v>
      </c>
      <c r="F8" s="10">
        <v>52</v>
      </c>
      <c r="G8" s="10">
        <v>72</v>
      </c>
      <c r="H8" s="10">
        <v>79</v>
      </c>
      <c r="I8" s="6">
        <v>500</v>
      </c>
      <c r="J8" s="6">
        <f t="shared" si="0"/>
        <v>300</v>
      </c>
      <c r="K8" s="8"/>
      <c r="L8" s="9"/>
      <c r="M8" s="9"/>
      <c r="N8" s="9"/>
      <c r="O8" s="9"/>
      <c r="P8" s="9"/>
      <c r="Q8" s="9"/>
    </row>
    <row r="9" spans="1:19" x14ac:dyDescent="0.3">
      <c r="A9" s="32"/>
      <c r="B9" s="10">
        <v>8</v>
      </c>
      <c r="C9" s="11" t="s">
        <v>22</v>
      </c>
      <c r="D9" s="10">
        <v>81</v>
      </c>
      <c r="E9" s="10">
        <v>71</v>
      </c>
      <c r="F9" s="10">
        <v>60</v>
      </c>
      <c r="G9" s="10">
        <v>23</v>
      </c>
      <c r="H9" s="10">
        <v>52</v>
      </c>
      <c r="I9" s="6">
        <v>500</v>
      </c>
      <c r="J9" s="6">
        <f t="shared" si="0"/>
        <v>287</v>
      </c>
      <c r="K9" s="8"/>
      <c r="L9" s="9"/>
      <c r="M9" s="9"/>
      <c r="N9" s="9"/>
      <c r="O9" s="9"/>
      <c r="P9" s="9"/>
      <c r="Q9" s="9"/>
    </row>
    <row r="10" spans="1:19" x14ac:dyDescent="0.3">
      <c r="A10" s="32"/>
      <c r="B10" s="10">
        <v>9</v>
      </c>
      <c r="C10" s="11" t="s">
        <v>23</v>
      </c>
      <c r="D10" s="10">
        <v>55</v>
      </c>
      <c r="E10" s="10">
        <v>44</v>
      </c>
      <c r="F10" s="10">
        <v>58</v>
      </c>
      <c r="G10" s="10">
        <v>20</v>
      </c>
      <c r="H10" s="10">
        <v>85</v>
      </c>
      <c r="I10" s="6">
        <v>500</v>
      </c>
      <c r="J10" s="6">
        <f t="shared" si="0"/>
        <v>262</v>
      </c>
      <c r="K10" s="8"/>
      <c r="L10" s="9"/>
      <c r="M10" s="9"/>
      <c r="N10" s="9"/>
      <c r="O10" s="9"/>
      <c r="P10" s="9"/>
      <c r="Q10" s="9"/>
    </row>
    <row r="11" spans="1:19" x14ac:dyDescent="0.3">
      <c r="A11" s="32"/>
      <c r="B11" s="10">
        <v>10</v>
      </c>
      <c r="C11" s="11" t="s">
        <v>24</v>
      </c>
      <c r="D11" s="10">
        <v>64</v>
      </c>
      <c r="E11" s="10">
        <v>52</v>
      </c>
      <c r="F11" s="10">
        <v>82</v>
      </c>
      <c r="G11" s="10">
        <v>82</v>
      </c>
      <c r="H11" s="10">
        <v>19</v>
      </c>
      <c r="I11" s="6">
        <v>500</v>
      </c>
      <c r="J11" s="6">
        <f t="shared" si="0"/>
        <v>299</v>
      </c>
      <c r="K11" s="8"/>
      <c r="L11" s="9"/>
      <c r="M11" s="9"/>
      <c r="N11" s="9"/>
      <c r="O11" s="9"/>
      <c r="P11" s="9"/>
      <c r="Q11" s="9"/>
    </row>
    <row r="12" spans="1:19" x14ac:dyDescent="0.3">
      <c r="A12" s="32" t="s">
        <v>25</v>
      </c>
      <c r="B12" s="10">
        <v>1</v>
      </c>
      <c r="C12" s="11" t="s">
        <v>26</v>
      </c>
      <c r="D12" s="10">
        <v>88</v>
      </c>
      <c r="E12" s="10">
        <v>79</v>
      </c>
      <c r="F12" s="10">
        <v>40</v>
      </c>
      <c r="G12" s="10">
        <v>19</v>
      </c>
      <c r="H12" s="10">
        <v>43</v>
      </c>
      <c r="I12" s="6">
        <v>500</v>
      </c>
      <c r="J12" s="6">
        <f t="shared" si="0"/>
        <v>269</v>
      </c>
      <c r="K12" s="8"/>
      <c r="L12" s="9"/>
      <c r="M12" s="9"/>
      <c r="N12" s="9"/>
      <c r="O12" s="9"/>
      <c r="P12" s="9"/>
      <c r="Q12" s="9"/>
    </row>
    <row r="13" spans="1:19" x14ac:dyDescent="0.3">
      <c r="A13" s="32"/>
      <c r="B13" s="10">
        <v>2</v>
      </c>
      <c r="C13" s="11" t="s">
        <v>27</v>
      </c>
      <c r="D13" s="10">
        <v>18</v>
      </c>
      <c r="E13" s="10">
        <v>55</v>
      </c>
      <c r="F13" s="10">
        <v>55</v>
      </c>
      <c r="G13" s="10">
        <v>19</v>
      </c>
      <c r="H13" s="10">
        <v>28</v>
      </c>
      <c r="I13" s="6">
        <v>500</v>
      </c>
      <c r="J13" s="6">
        <f t="shared" si="0"/>
        <v>175</v>
      </c>
      <c r="K13" s="8"/>
      <c r="L13" s="9"/>
      <c r="M13" s="9"/>
      <c r="N13" s="9"/>
      <c r="O13" s="9"/>
      <c r="P13" s="9"/>
      <c r="Q13" s="9"/>
    </row>
    <row r="14" spans="1:19" x14ac:dyDescent="0.3">
      <c r="A14" s="32"/>
      <c r="B14" s="10">
        <v>3</v>
      </c>
      <c r="C14" s="11" t="s">
        <v>28</v>
      </c>
      <c r="D14" s="10">
        <v>23</v>
      </c>
      <c r="E14" s="10">
        <v>41</v>
      </c>
      <c r="F14" s="10">
        <v>67</v>
      </c>
      <c r="G14" s="10">
        <v>70</v>
      </c>
      <c r="H14" s="10">
        <v>58</v>
      </c>
      <c r="I14" s="6">
        <v>500</v>
      </c>
      <c r="J14" s="6">
        <f t="shared" si="0"/>
        <v>259</v>
      </c>
      <c r="K14" s="8"/>
      <c r="L14" s="9"/>
      <c r="M14" s="9"/>
      <c r="N14" s="9"/>
      <c r="O14" s="9"/>
      <c r="P14" s="9"/>
      <c r="Q14" s="9"/>
    </row>
    <row r="15" spans="1:19" x14ac:dyDescent="0.3">
      <c r="A15" s="32"/>
      <c r="B15" s="10">
        <v>4</v>
      </c>
      <c r="C15" s="11" t="s">
        <v>29</v>
      </c>
      <c r="D15" s="10">
        <v>69</v>
      </c>
      <c r="E15" s="10">
        <v>29</v>
      </c>
      <c r="F15" s="10">
        <v>24</v>
      </c>
      <c r="G15" s="10">
        <v>39</v>
      </c>
      <c r="H15" s="10">
        <v>46</v>
      </c>
      <c r="I15" s="6">
        <v>500</v>
      </c>
      <c r="J15" s="6">
        <f t="shared" si="0"/>
        <v>207</v>
      </c>
      <c r="K15" s="8"/>
      <c r="L15" s="9"/>
      <c r="M15" s="9"/>
      <c r="N15" s="9"/>
      <c r="O15" s="9"/>
      <c r="P15" s="9"/>
      <c r="Q15" s="9"/>
    </row>
    <row r="16" spans="1:19" x14ac:dyDescent="0.3">
      <c r="A16" s="32"/>
      <c r="B16" s="10">
        <v>5</v>
      </c>
      <c r="C16" s="11" t="s">
        <v>30</v>
      </c>
      <c r="D16" s="10">
        <v>82</v>
      </c>
      <c r="E16" s="10">
        <v>75</v>
      </c>
      <c r="F16" s="10">
        <v>24</v>
      </c>
      <c r="G16" s="10">
        <v>71</v>
      </c>
      <c r="H16" s="10">
        <v>64</v>
      </c>
      <c r="I16" s="6">
        <v>500</v>
      </c>
      <c r="J16" s="6">
        <f t="shared" si="0"/>
        <v>316</v>
      </c>
      <c r="K16" s="8"/>
      <c r="L16" s="9"/>
      <c r="M16" s="9"/>
      <c r="N16" s="9"/>
      <c r="O16" s="9"/>
      <c r="P16" s="9"/>
      <c r="Q16" s="9"/>
    </row>
    <row r="17" spans="1:17" x14ac:dyDescent="0.3">
      <c r="A17" s="32"/>
      <c r="B17" s="10">
        <v>6</v>
      </c>
      <c r="C17" s="11" t="s">
        <v>31</v>
      </c>
      <c r="D17" s="10">
        <v>44</v>
      </c>
      <c r="E17" s="10">
        <v>53</v>
      </c>
      <c r="F17" s="10">
        <v>38</v>
      </c>
      <c r="G17" s="10">
        <v>59</v>
      </c>
      <c r="H17" s="10">
        <v>47</v>
      </c>
      <c r="I17" s="6">
        <v>500</v>
      </c>
      <c r="J17" s="6">
        <f t="shared" si="0"/>
        <v>241</v>
      </c>
      <c r="K17" s="8"/>
      <c r="L17" s="9"/>
      <c r="M17" s="9"/>
      <c r="N17" s="9"/>
      <c r="O17" s="9"/>
      <c r="P17" s="9"/>
      <c r="Q17" s="9"/>
    </row>
    <row r="18" spans="1:17" x14ac:dyDescent="0.3">
      <c r="A18" s="32"/>
      <c r="B18" s="10">
        <v>7</v>
      </c>
      <c r="C18" s="11" t="s">
        <v>32</v>
      </c>
      <c r="D18" s="10">
        <v>72</v>
      </c>
      <c r="E18" s="10">
        <v>85</v>
      </c>
      <c r="F18" s="10">
        <v>44</v>
      </c>
      <c r="G18" s="10">
        <v>32</v>
      </c>
      <c r="H18" s="10">
        <v>51</v>
      </c>
      <c r="I18" s="6">
        <v>500</v>
      </c>
      <c r="J18" s="6">
        <f t="shared" si="0"/>
        <v>284</v>
      </c>
      <c r="K18" s="8"/>
      <c r="L18" s="9"/>
      <c r="M18" s="9"/>
      <c r="N18" s="9"/>
      <c r="O18" s="9"/>
      <c r="P18" s="9"/>
      <c r="Q18" s="9"/>
    </row>
    <row r="19" spans="1:17" x14ac:dyDescent="0.3">
      <c r="A19" s="32"/>
      <c r="B19" s="10">
        <v>8</v>
      </c>
      <c r="C19" s="11" t="s">
        <v>33</v>
      </c>
      <c r="D19" s="10">
        <v>16</v>
      </c>
      <c r="E19" s="10">
        <v>46</v>
      </c>
      <c r="F19" s="10">
        <v>27</v>
      </c>
      <c r="G19" s="10">
        <v>47</v>
      </c>
      <c r="H19" s="10">
        <v>86</v>
      </c>
      <c r="I19" s="6">
        <v>500</v>
      </c>
      <c r="J19" s="6">
        <f t="shared" si="0"/>
        <v>222</v>
      </c>
      <c r="K19" s="8"/>
      <c r="L19" s="9"/>
      <c r="M19" s="9"/>
      <c r="N19" s="9"/>
      <c r="O19" s="9"/>
      <c r="P19" s="9"/>
      <c r="Q19" s="9"/>
    </row>
    <row r="20" spans="1:17" x14ac:dyDescent="0.3">
      <c r="A20" s="32"/>
      <c r="B20" s="10">
        <v>9</v>
      </c>
      <c r="C20" s="11" t="s">
        <v>34</v>
      </c>
      <c r="D20" s="10">
        <v>55</v>
      </c>
      <c r="E20" s="10">
        <v>74</v>
      </c>
      <c r="F20" s="10">
        <v>70</v>
      </c>
      <c r="G20" s="10">
        <v>87</v>
      </c>
      <c r="H20" s="10">
        <v>62</v>
      </c>
      <c r="I20" s="6">
        <v>500</v>
      </c>
      <c r="J20" s="6">
        <f t="shared" si="0"/>
        <v>348</v>
      </c>
      <c r="K20" s="8"/>
      <c r="L20" s="9"/>
      <c r="M20" s="9"/>
      <c r="N20" s="9"/>
      <c r="O20" s="9"/>
      <c r="P20" s="9"/>
      <c r="Q20" s="9"/>
    </row>
    <row r="21" spans="1:17" ht="15" thickBot="1" x14ac:dyDescent="0.35">
      <c r="A21" s="33"/>
      <c r="B21" s="12">
        <v>10</v>
      </c>
      <c r="C21" s="13" t="s">
        <v>35</v>
      </c>
      <c r="D21" s="12">
        <v>37</v>
      </c>
      <c r="E21" s="12">
        <v>75</v>
      </c>
      <c r="F21" s="12">
        <v>60</v>
      </c>
      <c r="G21" s="12">
        <v>36</v>
      </c>
      <c r="H21" s="12">
        <v>41</v>
      </c>
      <c r="I21" s="6">
        <v>500</v>
      </c>
      <c r="J21" s="6">
        <f t="shared" si="0"/>
        <v>249</v>
      </c>
      <c r="K21" s="8"/>
      <c r="L21" s="9"/>
      <c r="M21" s="9"/>
      <c r="N21" s="9"/>
      <c r="O21" s="9"/>
      <c r="P21" s="9"/>
      <c r="Q21" s="9"/>
    </row>
    <row r="23" spans="1:17" ht="15" thickBot="1" x14ac:dyDescent="0.35"/>
    <row r="24" spans="1:17" ht="15" thickBot="1" x14ac:dyDescent="0.35">
      <c r="A24" s="1" t="s">
        <v>0</v>
      </c>
      <c r="B24" s="2" t="s">
        <v>1</v>
      </c>
      <c r="C24" t="s">
        <v>36</v>
      </c>
      <c r="D24" t="s">
        <v>37</v>
      </c>
    </row>
    <row r="25" spans="1:17" x14ac:dyDescent="0.3">
      <c r="A25" s="34" t="s">
        <v>14</v>
      </c>
      <c r="B25" s="6">
        <v>1</v>
      </c>
      <c r="C25" s="10">
        <v>203</v>
      </c>
      <c r="D25">
        <v>500</v>
      </c>
    </row>
    <row r="26" spans="1:17" x14ac:dyDescent="0.3">
      <c r="A26" s="32"/>
      <c r="B26" s="10">
        <v>2</v>
      </c>
      <c r="C26" s="10">
        <v>285</v>
      </c>
      <c r="D26">
        <v>500</v>
      </c>
    </row>
    <row r="27" spans="1:17" x14ac:dyDescent="0.3">
      <c r="A27" s="32"/>
      <c r="B27" s="10">
        <v>3</v>
      </c>
      <c r="C27" s="10">
        <v>314</v>
      </c>
      <c r="D27">
        <v>500</v>
      </c>
    </row>
    <row r="28" spans="1:17" x14ac:dyDescent="0.3">
      <c r="A28" s="32"/>
      <c r="B28" s="10">
        <v>4</v>
      </c>
      <c r="C28" s="10">
        <v>179</v>
      </c>
      <c r="D28">
        <v>500</v>
      </c>
    </row>
    <row r="29" spans="1:17" x14ac:dyDescent="0.3">
      <c r="A29" s="32"/>
      <c r="B29" s="10">
        <v>5</v>
      </c>
      <c r="C29" s="10">
        <v>244</v>
      </c>
      <c r="D29">
        <v>500</v>
      </c>
    </row>
    <row r="30" spans="1:17" x14ac:dyDescent="0.3">
      <c r="A30" s="32"/>
      <c r="B30" s="10">
        <v>6</v>
      </c>
      <c r="C30" s="10">
        <v>295</v>
      </c>
      <c r="D30">
        <v>500</v>
      </c>
    </row>
    <row r="31" spans="1:17" x14ac:dyDescent="0.3">
      <c r="A31" s="32"/>
      <c r="B31" s="10">
        <v>7</v>
      </c>
      <c r="C31" s="10">
        <v>300</v>
      </c>
      <c r="D31">
        <v>500</v>
      </c>
    </row>
    <row r="32" spans="1:17" x14ac:dyDescent="0.3">
      <c r="A32" s="32"/>
      <c r="B32" s="10">
        <v>8</v>
      </c>
      <c r="C32" s="10">
        <v>287</v>
      </c>
      <c r="D32">
        <v>500</v>
      </c>
    </row>
    <row r="33" spans="1:13" x14ac:dyDescent="0.3">
      <c r="A33" s="32"/>
      <c r="B33" s="10">
        <v>9</v>
      </c>
      <c r="C33" s="10">
        <v>262</v>
      </c>
      <c r="D33">
        <v>500</v>
      </c>
      <c r="I33" t="s">
        <v>77</v>
      </c>
    </row>
    <row r="34" spans="1:13" x14ac:dyDescent="0.3">
      <c r="A34" s="32"/>
      <c r="B34" s="10">
        <v>10</v>
      </c>
      <c r="C34" s="10">
        <v>299</v>
      </c>
      <c r="D34">
        <v>500</v>
      </c>
      <c r="I34" t="s">
        <v>78</v>
      </c>
    </row>
    <row r="35" spans="1:13" x14ac:dyDescent="0.3">
      <c r="A35" s="32" t="s">
        <v>25</v>
      </c>
      <c r="B35" s="10">
        <v>1</v>
      </c>
      <c r="C35" s="10">
        <v>269</v>
      </c>
      <c r="D35">
        <v>500</v>
      </c>
      <c r="J35">
        <v>5000</v>
      </c>
      <c r="K35">
        <v>2500</v>
      </c>
      <c r="L35">
        <v>3500</v>
      </c>
      <c r="M35">
        <v>4500</v>
      </c>
    </row>
    <row r="36" spans="1:13" x14ac:dyDescent="0.3">
      <c r="A36" s="32"/>
      <c r="B36" s="10">
        <v>2</v>
      </c>
      <c r="C36" s="10">
        <v>175</v>
      </c>
      <c r="D36">
        <v>500</v>
      </c>
      <c r="I36" t="s">
        <v>83</v>
      </c>
      <c r="J36" t="s">
        <v>81</v>
      </c>
      <c r="K36" s="27">
        <f>K35/J$35</f>
        <v>0.5</v>
      </c>
      <c r="L36" s="27">
        <f t="shared" ref="L36:M36" si="1">L35/K$35</f>
        <v>1.4</v>
      </c>
      <c r="M36" s="27">
        <f t="shared" si="1"/>
        <v>1.2857142857142858</v>
      </c>
    </row>
    <row r="37" spans="1:13" x14ac:dyDescent="0.3">
      <c r="A37" s="32"/>
      <c r="B37" s="10">
        <v>3</v>
      </c>
      <c r="C37" s="10">
        <v>259</v>
      </c>
      <c r="D37">
        <v>500</v>
      </c>
      <c r="I37" s="28" t="s">
        <v>84</v>
      </c>
      <c r="J37" s="28" t="s">
        <v>82</v>
      </c>
      <c r="K37" s="29">
        <f>K35/$J35</f>
        <v>0.5</v>
      </c>
      <c r="L37" s="29">
        <f t="shared" ref="L37:M37" si="2">L35/$J35</f>
        <v>0.7</v>
      </c>
      <c r="M37" s="29">
        <f t="shared" si="2"/>
        <v>0.9</v>
      </c>
    </row>
    <row r="38" spans="1:13" x14ac:dyDescent="0.3">
      <c r="A38" s="32"/>
      <c r="B38" s="10">
        <v>4</v>
      </c>
      <c r="C38" s="10">
        <v>207</v>
      </c>
      <c r="D38">
        <v>500</v>
      </c>
    </row>
    <row r="39" spans="1:13" x14ac:dyDescent="0.3">
      <c r="A39" s="32"/>
      <c r="B39" s="10">
        <v>5</v>
      </c>
      <c r="C39" s="10">
        <v>316</v>
      </c>
      <c r="D39">
        <v>500</v>
      </c>
      <c r="I39" s="28" t="s">
        <v>81</v>
      </c>
      <c r="J39" t="s">
        <v>82</v>
      </c>
    </row>
    <row r="40" spans="1:13" x14ac:dyDescent="0.3">
      <c r="A40" s="32"/>
      <c r="B40" s="10">
        <v>6</v>
      </c>
      <c r="C40" s="10">
        <v>241</v>
      </c>
      <c r="D40">
        <v>500</v>
      </c>
      <c r="I40" s="28" t="s">
        <v>79</v>
      </c>
      <c r="J40" t="s">
        <v>80</v>
      </c>
    </row>
    <row r="41" spans="1:13" x14ac:dyDescent="0.3">
      <c r="A41" s="32"/>
      <c r="B41" s="10">
        <v>7</v>
      </c>
      <c r="C41" s="10">
        <v>284</v>
      </c>
      <c r="D41">
        <v>500</v>
      </c>
      <c r="H41" s="26">
        <v>5000</v>
      </c>
      <c r="I41" s="28"/>
    </row>
    <row r="42" spans="1:13" x14ac:dyDescent="0.3">
      <c r="A42" s="32"/>
      <c r="B42" s="10">
        <v>8</v>
      </c>
      <c r="C42" s="10">
        <v>222</v>
      </c>
      <c r="D42">
        <v>500</v>
      </c>
      <c r="H42">
        <v>2500</v>
      </c>
      <c r="I42" s="29">
        <f>H42/H$41</f>
        <v>0.5</v>
      </c>
      <c r="J42" s="27">
        <f>H42/$H41</f>
        <v>0.5</v>
      </c>
    </row>
    <row r="43" spans="1:13" x14ac:dyDescent="0.3">
      <c r="A43" s="32"/>
      <c r="B43" s="10">
        <v>9</v>
      </c>
      <c r="C43" s="10">
        <v>348</v>
      </c>
      <c r="D43">
        <v>500</v>
      </c>
      <c r="H43">
        <v>3500</v>
      </c>
      <c r="I43" s="29">
        <f t="shared" ref="I43:I44" si="3">H43/H$41</f>
        <v>0.7</v>
      </c>
      <c r="J43" s="27">
        <f t="shared" ref="J43:J44" si="4">H43/$H42</f>
        <v>1.4</v>
      </c>
    </row>
    <row r="44" spans="1:13" ht="15" thickBot="1" x14ac:dyDescent="0.35">
      <c r="A44" s="33"/>
      <c r="B44" s="12">
        <v>10</v>
      </c>
      <c r="C44" s="10">
        <v>249</v>
      </c>
      <c r="D44">
        <v>500</v>
      </c>
      <c r="H44">
        <v>4500</v>
      </c>
      <c r="I44" s="29">
        <f t="shared" si="3"/>
        <v>0.9</v>
      </c>
      <c r="J44" s="27">
        <f t="shared" si="4"/>
        <v>1.2857142857142858</v>
      </c>
    </row>
    <row r="49" spans="1:19" x14ac:dyDescent="0.3">
      <c r="B49" t="s">
        <v>38</v>
      </c>
      <c r="D49" t="s">
        <v>39</v>
      </c>
      <c r="E49" s="9" t="s">
        <v>40</v>
      </c>
      <c r="F49" t="s">
        <v>41</v>
      </c>
    </row>
    <row r="50" spans="1:19" ht="15" thickBot="1" x14ac:dyDescent="0.35">
      <c r="J50" s="14"/>
    </row>
    <row r="51" spans="1:19" ht="15" thickBot="1" x14ac:dyDescent="0.35">
      <c r="A51" s="1" t="s">
        <v>0</v>
      </c>
      <c r="B51" s="2" t="s">
        <v>1</v>
      </c>
      <c r="C51" s="15">
        <v>500</v>
      </c>
    </row>
    <row r="52" spans="1:19" x14ac:dyDescent="0.3">
      <c r="A52" s="34" t="s">
        <v>14</v>
      </c>
      <c r="B52" s="6">
        <v>1</v>
      </c>
      <c r="C52" s="10">
        <v>203</v>
      </c>
      <c r="D52">
        <f>C52/$C$51</f>
        <v>0.40600000000000003</v>
      </c>
      <c r="J52" s="16">
        <v>1</v>
      </c>
      <c r="K52" s="16">
        <v>2</v>
      </c>
      <c r="L52" s="16">
        <v>3</v>
      </c>
      <c r="M52" s="16">
        <v>4</v>
      </c>
      <c r="N52" s="16">
        <v>5</v>
      </c>
      <c r="O52" s="16">
        <v>6</v>
      </c>
      <c r="P52" s="16">
        <v>7</v>
      </c>
      <c r="Q52" s="16">
        <v>8</v>
      </c>
      <c r="R52" s="16">
        <v>9</v>
      </c>
      <c r="S52" s="16">
        <v>10</v>
      </c>
    </row>
    <row r="53" spans="1:19" x14ac:dyDescent="0.3">
      <c r="A53" s="32"/>
      <c r="B53" s="10">
        <v>2</v>
      </c>
      <c r="C53" s="10">
        <v>285</v>
      </c>
      <c r="E53" t="s">
        <v>42</v>
      </c>
      <c r="F53" t="s">
        <v>43</v>
      </c>
      <c r="G53" t="s">
        <v>44</v>
      </c>
      <c r="I53" s="17">
        <v>1</v>
      </c>
      <c r="J53" s="9">
        <f>J52*$I$53</f>
        <v>1</v>
      </c>
      <c r="K53" s="9">
        <f t="shared" ref="K53:S53" si="5">K52*$I$53</f>
        <v>2</v>
      </c>
      <c r="L53" s="9">
        <f t="shared" si="5"/>
        <v>3</v>
      </c>
      <c r="M53" s="9">
        <f t="shared" si="5"/>
        <v>4</v>
      </c>
      <c r="N53" s="9">
        <f t="shared" si="5"/>
        <v>5</v>
      </c>
      <c r="O53" s="9">
        <f t="shared" si="5"/>
        <v>6</v>
      </c>
      <c r="P53" s="9">
        <f t="shared" si="5"/>
        <v>7</v>
      </c>
      <c r="Q53" s="9">
        <f t="shared" si="5"/>
        <v>8</v>
      </c>
      <c r="R53" s="9">
        <f t="shared" si="5"/>
        <v>9</v>
      </c>
      <c r="S53" s="9">
        <f t="shared" si="5"/>
        <v>10</v>
      </c>
    </row>
    <row r="54" spans="1:19" x14ac:dyDescent="0.3">
      <c r="A54" s="32"/>
      <c r="B54" s="10">
        <v>3</v>
      </c>
      <c r="C54" s="10">
        <v>314</v>
      </c>
      <c r="I54" s="17">
        <v>2</v>
      </c>
      <c r="J54" s="9">
        <f t="shared" ref="J54:J62" si="6">J53*$I$53</f>
        <v>1</v>
      </c>
      <c r="K54" s="9">
        <f t="shared" ref="K54:K62" si="7">K53*$I$53</f>
        <v>2</v>
      </c>
      <c r="L54" s="9">
        <f t="shared" ref="L54:L62" si="8">L53*$I$53</f>
        <v>3</v>
      </c>
      <c r="M54" s="9">
        <f t="shared" ref="M54:M62" si="9">M53*$I$53</f>
        <v>4</v>
      </c>
      <c r="N54" s="9">
        <f t="shared" ref="N54:N62" si="10">N53*$I$53</f>
        <v>5</v>
      </c>
      <c r="O54" s="9">
        <f t="shared" ref="O54:O62" si="11">O53*$I$53</f>
        <v>6</v>
      </c>
      <c r="P54" s="9">
        <f t="shared" ref="P54:P62" si="12">P53*$I$53</f>
        <v>7</v>
      </c>
      <c r="Q54" s="9">
        <f t="shared" ref="Q54:Q62" si="13">Q53*$I$53</f>
        <v>8</v>
      </c>
      <c r="R54" s="9">
        <f t="shared" ref="R54:R62" si="14">R53*$I$53</f>
        <v>9</v>
      </c>
      <c r="S54" s="9">
        <f t="shared" ref="S54:S62" si="15">S53*$I$53</f>
        <v>10</v>
      </c>
    </row>
    <row r="55" spans="1:19" x14ac:dyDescent="0.3">
      <c r="A55" s="32"/>
      <c r="B55" s="10">
        <v>4</v>
      </c>
      <c r="C55" s="10">
        <v>179</v>
      </c>
      <c r="I55" s="17">
        <v>3</v>
      </c>
      <c r="J55" s="9">
        <f t="shared" si="6"/>
        <v>1</v>
      </c>
      <c r="K55" s="9">
        <f t="shared" si="7"/>
        <v>2</v>
      </c>
      <c r="L55" s="9">
        <f t="shared" si="8"/>
        <v>3</v>
      </c>
      <c r="M55" s="9">
        <f t="shared" si="9"/>
        <v>4</v>
      </c>
      <c r="N55" s="9">
        <f t="shared" si="10"/>
        <v>5</v>
      </c>
      <c r="O55" s="9">
        <f t="shared" si="11"/>
        <v>6</v>
      </c>
      <c r="P55" s="9">
        <f t="shared" si="12"/>
        <v>7</v>
      </c>
      <c r="Q55" s="9">
        <f t="shared" si="13"/>
        <v>8</v>
      </c>
      <c r="R55" s="9">
        <f t="shared" si="14"/>
        <v>9</v>
      </c>
      <c r="S55" s="9">
        <f t="shared" si="15"/>
        <v>10</v>
      </c>
    </row>
    <row r="56" spans="1:19" x14ac:dyDescent="0.3">
      <c r="A56" s="32"/>
      <c r="B56" s="10">
        <v>5</v>
      </c>
      <c r="C56" s="10">
        <v>244</v>
      </c>
      <c r="I56" s="17">
        <v>4</v>
      </c>
      <c r="J56" s="9">
        <f t="shared" si="6"/>
        <v>1</v>
      </c>
      <c r="K56" s="9">
        <f t="shared" si="7"/>
        <v>2</v>
      </c>
      <c r="L56" s="9">
        <f t="shared" si="8"/>
        <v>3</v>
      </c>
      <c r="M56" s="9">
        <f t="shared" si="9"/>
        <v>4</v>
      </c>
      <c r="N56" s="9">
        <f t="shared" si="10"/>
        <v>5</v>
      </c>
      <c r="O56" s="9">
        <f t="shared" si="11"/>
        <v>6</v>
      </c>
      <c r="P56" s="9">
        <f t="shared" si="12"/>
        <v>7</v>
      </c>
      <c r="Q56" s="9">
        <f t="shared" si="13"/>
        <v>8</v>
      </c>
      <c r="R56" s="9">
        <f t="shared" si="14"/>
        <v>9</v>
      </c>
      <c r="S56" s="9">
        <f t="shared" si="15"/>
        <v>10</v>
      </c>
    </row>
    <row r="57" spans="1:19" x14ac:dyDescent="0.3">
      <c r="A57" s="32"/>
      <c r="B57" s="10">
        <v>6</v>
      </c>
      <c r="C57" s="10">
        <v>295</v>
      </c>
      <c r="F57" t="s">
        <v>45</v>
      </c>
      <c r="G57" t="s">
        <v>46</v>
      </c>
      <c r="I57" s="17">
        <v>5</v>
      </c>
      <c r="J57" s="9">
        <f t="shared" si="6"/>
        <v>1</v>
      </c>
      <c r="K57" s="9">
        <f t="shared" si="7"/>
        <v>2</v>
      </c>
      <c r="L57" s="9">
        <f t="shared" si="8"/>
        <v>3</v>
      </c>
      <c r="M57" s="9">
        <f t="shared" si="9"/>
        <v>4</v>
      </c>
      <c r="N57" s="9">
        <f t="shared" si="10"/>
        <v>5</v>
      </c>
      <c r="O57" s="9">
        <f t="shared" si="11"/>
        <v>6</v>
      </c>
      <c r="P57" s="9">
        <f t="shared" si="12"/>
        <v>7</v>
      </c>
      <c r="Q57" s="9">
        <f t="shared" si="13"/>
        <v>8</v>
      </c>
      <c r="R57" s="9">
        <f t="shared" si="14"/>
        <v>9</v>
      </c>
      <c r="S57" s="9">
        <f t="shared" si="15"/>
        <v>10</v>
      </c>
    </row>
    <row r="58" spans="1:19" x14ac:dyDescent="0.3">
      <c r="A58" s="32"/>
      <c r="B58" s="10">
        <v>7</v>
      </c>
      <c r="C58" s="10">
        <v>300</v>
      </c>
      <c r="I58" s="17">
        <v>6</v>
      </c>
      <c r="J58" s="9">
        <f t="shared" si="6"/>
        <v>1</v>
      </c>
      <c r="K58" s="9">
        <f t="shared" si="7"/>
        <v>2</v>
      </c>
      <c r="L58" s="9">
        <f t="shared" si="8"/>
        <v>3</v>
      </c>
      <c r="M58" s="9">
        <f t="shared" si="9"/>
        <v>4</v>
      </c>
      <c r="N58" s="9">
        <f t="shared" si="10"/>
        <v>5</v>
      </c>
      <c r="O58" s="9">
        <f t="shared" si="11"/>
        <v>6</v>
      </c>
      <c r="P58" s="9">
        <f t="shared" si="12"/>
        <v>7</v>
      </c>
      <c r="Q58" s="9">
        <f t="shared" si="13"/>
        <v>8</v>
      </c>
      <c r="R58" s="9">
        <f t="shared" si="14"/>
        <v>9</v>
      </c>
      <c r="S58" s="9">
        <f t="shared" si="15"/>
        <v>10</v>
      </c>
    </row>
    <row r="59" spans="1:19" x14ac:dyDescent="0.3">
      <c r="A59" s="32"/>
      <c r="B59" s="10">
        <v>8</v>
      </c>
      <c r="C59" s="10">
        <v>262</v>
      </c>
      <c r="F59" t="s">
        <v>47</v>
      </c>
      <c r="G59">
        <v>51</v>
      </c>
      <c r="I59" s="17">
        <v>7</v>
      </c>
      <c r="J59" s="9">
        <f t="shared" si="6"/>
        <v>1</v>
      </c>
      <c r="K59" s="9">
        <f t="shared" si="7"/>
        <v>2</v>
      </c>
      <c r="L59" s="9">
        <f t="shared" si="8"/>
        <v>3</v>
      </c>
      <c r="M59" s="9">
        <f t="shared" si="9"/>
        <v>4</v>
      </c>
      <c r="N59" s="9">
        <f t="shared" si="10"/>
        <v>5</v>
      </c>
      <c r="O59" s="9">
        <f t="shared" si="11"/>
        <v>6</v>
      </c>
      <c r="P59" s="9">
        <f t="shared" si="12"/>
        <v>7</v>
      </c>
      <c r="Q59" s="9">
        <f t="shared" si="13"/>
        <v>8</v>
      </c>
      <c r="R59" s="9">
        <f t="shared" si="14"/>
        <v>9</v>
      </c>
      <c r="S59" s="9">
        <f t="shared" si="15"/>
        <v>10</v>
      </c>
    </row>
    <row r="60" spans="1:19" x14ac:dyDescent="0.3">
      <c r="A60" s="32"/>
      <c r="B60" s="10">
        <v>9</v>
      </c>
      <c r="C60" s="10">
        <v>262</v>
      </c>
      <c r="F60" t="s">
        <v>48</v>
      </c>
      <c r="G60" s="18">
        <v>51</v>
      </c>
      <c r="I60" s="17">
        <v>8</v>
      </c>
      <c r="J60" s="9">
        <f t="shared" si="6"/>
        <v>1</v>
      </c>
      <c r="K60" s="9">
        <f t="shared" si="7"/>
        <v>2</v>
      </c>
      <c r="L60" s="9">
        <f t="shared" si="8"/>
        <v>3</v>
      </c>
      <c r="M60" s="9">
        <f t="shared" si="9"/>
        <v>4</v>
      </c>
      <c r="N60" s="9">
        <f t="shared" si="10"/>
        <v>5</v>
      </c>
      <c r="O60" s="9">
        <f t="shared" si="11"/>
        <v>6</v>
      </c>
      <c r="P60" s="9">
        <f t="shared" si="12"/>
        <v>7</v>
      </c>
      <c r="Q60" s="9">
        <f t="shared" si="13"/>
        <v>8</v>
      </c>
      <c r="R60" s="9">
        <f t="shared" si="14"/>
        <v>9</v>
      </c>
      <c r="S60" s="9">
        <f t="shared" si="15"/>
        <v>10</v>
      </c>
    </row>
    <row r="61" spans="1:19" x14ac:dyDescent="0.3">
      <c r="A61" s="32"/>
      <c r="B61" s="10">
        <v>10</v>
      </c>
      <c r="C61" s="10">
        <v>299</v>
      </c>
      <c r="F61" t="s">
        <v>49</v>
      </c>
      <c r="G61" t="s">
        <v>50</v>
      </c>
      <c r="I61" s="17">
        <v>9</v>
      </c>
      <c r="J61" s="9">
        <f t="shared" si="6"/>
        <v>1</v>
      </c>
      <c r="K61" s="9">
        <f t="shared" si="7"/>
        <v>2</v>
      </c>
      <c r="L61" s="9">
        <f t="shared" si="8"/>
        <v>3</v>
      </c>
      <c r="M61" s="9">
        <f t="shared" si="9"/>
        <v>4</v>
      </c>
      <c r="N61" s="9">
        <f t="shared" si="10"/>
        <v>5</v>
      </c>
      <c r="O61" s="9">
        <f t="shared" si="11"/>
        <v>6</v>
      </c>
      <c r="P61" s="9">
        <f t="shared" si="12"/>
        <v>7</v>
      </c>
      <c r="Q61" s="9">
        <f t="shared" si="13"/>
        <v>8</v>
      </c>
      <c r="R61" s="9">
        <f t="shared" si="14"/>
        <v>9</v>
      </c>
      <c r="S61" s="9">
        <f t="shared" si="15"/>
        <v>10</v>
      </c>
    </row>
    <row r="62" spans="1:19" x14ac:dyDescent="0.3">
      <c r="A62" s="32" t="s">
        <v>25</v>
      </c>
      <c r="B62" s="10">
        <v>1</v>
      </c>
      <c r="C62" s="10">
        <v>269</v>
      </c>
      <c r="F62" t="s">
        <v>44</v>
      </c>
      <c r="G62" t="s">
        <v>51</v>
      </c>
      <c r="I62" s="17">
        <v>10</v>
      </c>
      <c r="J62" s="9">
        <f t="shared" si="6"/>
        <v>1</v>
      </c>
      <c r="K62" s="9">
        <f t="shared" si="7"/>
        <v>2</v>
      </c>
      <c r="L62" s="9">
        <f t="shared" si="8"/>
        <v>3</v>
      </c>
      <c r="M62" s="9">
        <f t="shared" si="9"/>
        <v>4</v>
      </c>
      <c r="N62" s="9">
        <f t="shared" si="10"/>
        <v>5</v>
      </c>
      <c r="O62" s="9">
        <f t="shared" si="11"/>
        <v>6</v>
      </c>
      <c r="P62" s="9">
        <f t="shared" si="12"/>
        <v>7</v>
      </c>
      <c r="Q62" s="9">
        <f t="shared" si="13"/>
        <v>8</v>
      </c>
      <c r="R62" s="9">
        <f t="shared" si="14"/>
        <v>9</v>
      </c>
      <c r="S62" s="9">
        <f t="shared" si="15"/>
        <v>10</v>
      </c>
    </row>
    <row r="63" spans="1:19" x14ac:dyDescent="0.3">
      <c r="A63" s="32"/>
      <c r="B63" s="10">
        <v>2</v>
      </c>
      <c r="C63" s="10">
        <v>175</v>
      </c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9" x14ac:dyDescent="0.3">
      <c r="A64" s="32"/>
      <c r="B64" s="10">
        <v>3</v>
      </c>
      <c r="C64" s="10">
        <v>259</v>
      </c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9" x14ac:dyDescent="0.3">
      <c r="A65" s="32"/>
      <c r="B65" s="10">
        <v>4</v>
      </c>
      <c r="C65" s="10">
        <v>207</v>
      </c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9" x14ac:dyDescent="0.3">
      <c r="A66" s="32"/>
      <c r="B66" s="10">
        <v>5</v>
      </c>
      <c r="C66" s="10">
        <v>316</v>
      </c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9" x14ac:dyDescent="0.3">
      <c r="A67" s="32"/>
      <c r="B67" s="10">
        <v>6</v>
      </c>
      <c r="C67" s="10">
        <v>241</v>
      </c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9" x14ac:dyDescent="0.3">
      <c r="A68" s="32"/>
      <c r="B68" s="10">
        <v>7</v>
      </c>
      <c r="C68" s="10">
        <v>284</v>
      </c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9" x14ac:dyDescent="0.3">
      <c r="A69" s="32"/>
      <c r="B69" s="10">
        <v>8</v>
      </c>
      <c r="C69" s="10">
        <v>222</v>
      </c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9" x14ac:dyDescent="0.3">
      <c r="A70" s="32"/>
      <c r="B70" s="10">
        <v>9</v>
      </c>
      <c r="C70" s="10">
        <v>348</v>
      </c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9" ht="15" thickBot="1" x14ac:dyDescent="0.35">
      <c r="A71" s="33"/>
      <c r="B71" s="12">
        <v>10</v>
      </c>
      <c r="C71" s="10">
        <v>249</v>
      </c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9" x14ac:dyDescent="0.3">
      <c r="I72" s="9"/>
      <c r="J72" s="9"/>
      <c r="K72" s="9"/>
      <c r="L72" s="9"/>
      <c r="M72" s="9"/>
      <c r="N72" s="9"/>
      <c r="O72" s="9"/>
      <c r="P72" s="9"/>
      <c r="Q72" s="9"/>
      <c r="R72" s="9"/>
    </row>
    <row r="76" spans="1:19" x14ac:dyDescent="0.3">
      <c r="A76" t="s">
        <v>42</v>
      </c>
      <c r="B76" t="s">
        <v>43</v>
      </c>
      <c r="C76" t="s">
        <v>44</v>
      </c>
    </row>
    <row r="77" spans="1:19" x14ac:dyDescent="0.3">
      <c r="E77">
        <v>24</v>
      </c>
      <c r="F77">
        <v>48</v>
      </c>
    </row>
    <row r="78" spans="1:19" x14ac:dyDescent="0.3">
      <c r="B78">
        <v>500</v>
      </c>
      <c r="E78">
        <v>34</v>
      </c>
      <c r="F78">
        <v>56</v>
      </c>
      <c r="J78" s="16">
        <v>1</v>
      </c>
      <c r="K78" s="16">
        <v>2</v>
      </c>
      <c r="L78" s="16">
        <v>3</v>
      </c>
      <c r="M78" s="16">
        <v>4</v>
      </c>
      <c r="N78" s="16">
        <v>5</v>
      </c>
      <c r="O78" s="16">
        <v>6</v>
      </c>
      <c r="P78" s="16">
        <v>7</v>
      </c>
      <c r="Q78" s="16">
        <v>8</v>
      </c>
      <c r="R78" s="16">
        <v>9</v>
      </c>
      <c r="S78" s="16">
        <v>10</v>
      </c>
    </row>
    <row r="79" spans="1:19" x14ac:dyDescent="0.3">
      <c r="A79" t="s">
        <v>52</v>
      </c>
      <c r="B79">
        <v>200</v>
      </c>
      <c r="C79">
        <f>B79/B78</f>
        <v>0.4</v>
      </c>
      <c r="D79">
        <f t="shared" ref="D79:D81" si="16">B79/$B$78</f>
        <v>0.4</v>
      </c>
      <c r="E79">
        <v>35</v>
      </c>
      <c r="F79">
        <v>56</v>
      </c>
      <c r="I79" s="17">
        <v>10</v>
      </c>
      <c r="J79" s="9">
        <f>I79*$J$78</f>
        <v>10</v>
      </c>
      <c r="K79" s="9"/>
      <c r="L79" s="9"/>
      <c r="M79" s="9"/>
      <c r="N79" s="9"/>
      <c r="O79" s="9"/>
      <c r="P79" s="9"/>
      <c r="Q79" s="9"/>
      <c r="R79" s="9"/>
      <c r="S79" s="9"/>
    </row>
    <row r="80" spans="1:19" x14ac:dyDescent="0.3">
      <c r="A80" t="s">
        <v>53</v>
      </c>
      <c r="B80">
        <v>260</v>
      </c>
      <c r="C80">
        <f t="shared" ref="C80:C82" si="17">B80/B79</f>
        <v>1.3</v>
      </c>
      <c r="D80">
        <f t="shared" si="16"/>
        <v>0.52</v>
      </c>
      <c r="E80">
        <f>E79+E78+E77</f>
        <v>93</v>
      </c>
      <c r="F80">
        <f>F79+F78+F77</f>
        <v>160</v>
      </c>
      <c r="I80" s="17">
        <v>20</v>
      </c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 x14ac:dyDescent="0.3">
      <c r="A81" t="s">
        <v>47</v>
      </c>
      <c r="B81">
        <v>290</v>
      </c>
      <c r="C81">
        <f t="shared" si="17"/>
        <v>1.1153846153846154</v>
      </c>
      <c r="D81">
        <f t="shared" si="16"/>
        <v>0.57999999999999996</v>
      </c>
      <c r="I81" s="17">
        <v>30</v>
      </c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x14ac:dyDescent="0.3">
      <c r="A82" t="s">
        <v>54</v>
      </c>
      <c r="B82">
        <v>350</v>
      </c>
      <c r="C82">
        <f t="shared" si="17"/>
        <v>1.2068965517241379</v>
      </c>
      <c r="D82">
        <f>B82/$B$78</f>
        <v>0.7</v>
      </c>
      <c r="I82" s="17">
        <v>40</v>
      </c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 x14ac:dyDescent="0.3">
      <c r="I83" s="17">
        <v>50</v>
      </c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19" x14ac:dyDescent="0.3">
      <c r="I84" s="17">
        <v>60</v>
      </c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19" x14ac:dyDescent="0.3">
      <c r="I85" s="17">
        <v>70</v>
      </c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 x14ac:dyDescent="0.3">
      <c r="A86" t="s">
        <v>52</v>
      </c>
      <c r="B86" t="s">
        <v>53</v>
      </c>
      <c r="C86" t="s">
        <v>47</v>
      </c>
      <c r="D86" t="s">
        <v>54</v>
      </c>
      <c r="E86">
        <v>500</v>
      </c>
      <c r="I86" s="17">
        <v>80</v>
      </c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 x14ac:dyDescent="0.3">
      <c r="A87">
        <v>200</v>
      </c>
      <c r="B87">
        <v>260</v>
      </c>
      <c r="C87">
        <v>290</v>
      </c>
      <c r="D87">
        <v>350</v>
      </c>
      <c r="I87" s="17">
        <v>90</v>
      </c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 x14ac:dyDescent="0.3">
      <c r="A88">
        <f t="shared" ref="A88:C88" si="18">A87/$E86</f>
        <v>0.4</v>
      </c>
      <c r="B88">
        <f t="shared" si="18"/>
        <v>0.52</v>
      </c>
      <c r="C88">
        <f t="shared" si="18"/>
        <v>0.57999999999999996</v>
      </c>
      <c r="D88">
        <f>D87/$E86</f>
        <v>0.7</v>
      </c>
      <c r="E88">
        <f t="shared" ref="E88" si="19">E87/I86</f>
        <v>0</v>
      </c>
      <c r="I88" s="17">
        <v>100</v>
      </c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19" x14ac:dyDescent="0.3">
      <c r="A89" t="e">
        <f t="shared" ref="A89:A94" si="20">A88/E87</f>
        <v>#DIV/0!</v>
      </c>
      <c r="I89" s="17">
        <v>110</v>
      </c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 x14ac:dyDescent="0.3">
      <c r="A90" t="e">
        <f t="shared" si="20"/>
        <v>#DIV/0!</v>
      </c>
      <c r="I90" s="17">
        <v>120</v>
      </c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 x14ac:dyDescent="0.3">
      <c r="A91" t="e">
        <f t="shared" si="20"/>
        <v>#DIV/0!</v>
      </c>
      <c r="I91" s="17">
        <v>130</v>
      </c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19" x14ac:dyDescent="0.3">
      <c r="A92" t="e">
        <f t="shared" si="20"/>
        <v>#DIV/0!</v>
      </c>
      <c r="I92" s="17">
        <v>140</v>
      </c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 x14ac:dyDescent="0.3">
      <c r="A93" t="e">
        <f t="shared" si="20"/>
        <v>#DIV/0!</v>
      </c>
      <c r="I93" s="17">
        <v>150</v>
      </c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 x14ac:dyDescent="0.3">
      <c r="A94" t="e">
        <f t="shared" si="20"/>
        <v>#DIV/0!</v>
      </c>
      <c r="I94" s="17">
        <v>160</v>
      </c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 x14ac:dyDescent="0.3">
      <c r="I95" s="17">
        <v>170</v>
      </c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 x14ac:dyDescent="0.3">
      <c r="I96" s="17">
        <v>180</v>
      </c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9:19" x14ac:dyDescent="0.3">
      <c r="I97" s="17">
        <v>190</v>
      </c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9:19" x14ac:dyDescent="0.3">
      <c r="I98" s="17">
        <v>200</v>
      </c>
      <c r="J98" s="9"/>
      <c r="K98" s="9"/>
      <c r="L98" s="9"/>
      <c r="M98" s="9"/>
      <c r="N98" s="9"/>
      <c r="O98" s="9"/>
      <c r="P98" s="9"/>
      <c r="Q98" s="9"/>
      <c r="R98" s="9"/>
      <c r="S98" s="9"/>
    </row>
  </sheetData>
  <mergeCells count="6">
    <mergeCell ref="A62:A71"/>
    <mergeCell ref="A2:A11"/>
    <mergeCell ref="A12:A21"/>
    <mergeCell ref="A25:A34"/>
    <mergeCell ref="A35:A44"/>
    <mergeCell ref="A52:A61"/>
  </mergeCells>
  <pageMargins left="0.7" right="0.7" top="0.75" bottom="0.75" header="0.3" footer="0.3"/>
  <pageSetup orientation="portrait" r:id="rId1"/>
  <ignoredErrors>
    <ignoredError sqref="J2 J3:J2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ED81-0D87-4B56-9CFD-E9222C21B208}">
  <dimension ref="A2:N345"/>
  <sheetViews>
    <sheetView tabSelected="1" topLeftCell="A11" zoomScaleNormal="100" workbookViewId="0">
      <selection activeCell="J21" sqref="J21"/>
    </sheetView>
  </sheetViews>
  <sheetFormatPr defaultColWidth="21.77734375" defaultRowHeight="14.4" x14ac:dyDescent="0.3"/>
  <cols>
    <col min="1" max="1" width="15.5546875" bestFit="1" customWidth="1"/>
    <col min="2" max="2" width="10.77734375" bestFit="1" customWidth="1"/>
    <col min="3" max="3" width="13.44140625" bestFit="1" customWidth="1"/>
    <col min="4" max="4" width="10.77734375" bestFit="1" customWidth="1"/>
    <col min="5" max="5" width="4.88671875" bestFit="1" customWidth="1"/>
    <col min="6" max="6" width="9.33203125" bestFit="1" customWidth="1"/>
    <col min="7" max="7" width="13.5546875" bestFit="1" customWidth="1"/>
    <col min="8" max="8" width="12" customWidth="1"/>
    <col min="12" max="12" width="10.77734375" bestFit="1" customWidth="1"/>
    <col min="13" max="13" width="6.88671875" customWidth="1"/>
    <col min="14" max="14" width="9.33203125" bestFit="1" customWidth="1"/>
  </cols>
  <sheetData>
    <row r="2" spans="1:14" ht="18" x14ac:dyDescent="0.35">
      <c r="A2" s="19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91</v>
      </c>
    </row>
    <row r="3" spans="1:14" ht="21" x14ac:dyDescent="0.4">
      <c r="A3" s="21">
        <v>43537</v>
      </c>
      <c r="B3" s="22" t="s">
        <v>71</v>
      </c>
      <c r="C3" s="22" t="s">
        <v>62</v>
      </c>
      <c r="D3" s="22" t="s">
        <v>66</v>
      </c>
      <c r="E3" s="23">
        <v>10.7657342657343</v>
      </c>
      <c r="F3" s="23">
        <v>4512.3809523809496</v>
      </c>
      <c r="G3" s="25">
        <f>F3*0.07</f>
        <v>315.8666666666665</v>
      </c>
      <c r="I3" s="19" t="s">
        <v>55</v>
      </c>
      <c r="J3" s="20" t="s">
        <v>56</v>
      </c>
      <c r="K3" s="20" t="s">
        <v>57</v>
      </c>
      <c r="L3" s="20" t="s">
        <v>58</v>
      </c>
      <c r="M3" s="20" t="s">
        <v>59</v>
      </c>
      <c r="N3" s="20" t="s">
        <v>60</v>
      </c>
    </row>
    <row r="4" spans="1:14" ht="21" x14ac:dyDescent="0.4">
      <c r="A4" s="21">
        <v>43580</v>
      </c>
      <c r="B4" s="22" t="s">
        <v>71</v>
      </c>
      <c r="C4" s="22" t="s">
        <v>62</v>
      </c>
      <c r="D4" s="22" t="s">
        <v>66</v>
      </c>
      <c r="E4" s="23">
        <v>10.7657342657343</v>
      </c>
      <c r="F4" s="23">
        <v>4512.3809523809496</v>
      </c>
      <c r="G4" s="25">
        <f t="shared" ref="G4:G67" si="0">F4*0.07</f>
        <v>315.8666666666665</v>
      </c>
      <c r="I4" s="25" t="s">
        <v>90</v>
      </c>
      <c r="J4" s="25" t="s">
        <v>64</v>
      </c>
      <c r="K4" s="25" t="s">
        <v>65</v>
      </c>
      <c r="L4" s="25"/>
      <c r="M4" s="25"/>
      <c r="N4" s="25"/>
    </row>
    <row r="5" spans="1:14" ht="21" x14ac:dyDescent="0.4">
      <c r="A5" s="21">
        <v>43571</v>
      </c>
      <c r="B5" s="22" t="s">
        <v>71</v>
      </c>
      <c r="C5" s="22" t="s">
        <v>62</v>
      </c>
      <c r="D5" s="22" t="s">
        <v>66</v>
      </c>
      <c r="E5" s="23">
        <v>13.0795187939899</v>
      </c>
      <c r="F5" s="23">
        <v>5291.9739410365</v>
      </c>
      <c r="G5" s="25">
        <f t="shared" si="0"/>
        <v>370.43817587255506</v>
      </c>
    </row>
    <row r="6" spans="1:14" ht="21" x14ac:dyDescent="0.4">
      <c r="A6" s="21">
        <v>43605</v>
      </c>
      <c r="B6" s="22" t="s">
        <v>71</v>
      </c>
      <c r="C6" s="22" t="s">
        <v>62</v>
      </c>
      <c r="D6" s="22" t="s">
        <v>66</v>
      </c>
      <c r="E6" s="23">
        <v>15.8417111765587</v>
      </c>
      <c r="F6" s="23">
        <v>5973.0495567467697</v>
      </c>
      <c r="G6" s="25">
        <f t="shared" si="0"/>
        <v>418.11346897227389</v>
      </c>
    </row>
    <row r="7" spans="1:14" ht="21" x14ac:dyDescent="0.4">
      <c r="A7" s="21">
        <v>43639</v>
      </c>
      <c r="B7" s="22" t="s">
        <v>71</v>
      </c>
      <c r="C7" s="22" t="s">
        <v>62</v>
      </c>
      <c r="D7" s="22" t="s">
        <v>66</v>
      </c>
      <c r="E7" s="23">
        <v>18.603903559127499</v>
      </c>
      <c r="F7" s="23">
        <v>6654.1251724570402</v>
      </c>
      <c r="G7" s="25">
        <f t="shared" si="0"/>
        <v>465.78876207199283</v>
      </c>
      <c r="J7" t="s">
        <v>93</v>
      </c>
      <c r="K7" t="s">
        <v>94</v>
      </c>
      <c r="L7" t="s">
        <v>92</v>
      </c>
    </row>
    <row r="8" spans="1:14" ht="21" x14ac:dyDescent="0.4">
      <c r="A8" s="21">
        <v>43673</v>
      </c>
      <c r="B8" s="22" t="s">
        <v>71</v>
      </c>
      <c r="C8" s="22" t="s">
        <v>62</v>
      </c>
      <c r="D8" s="22" t="s">
        <v>66</v>
      </c>
      <c r="E8" s="23">
        <v>21.366095941696301</v>
      </c>
      <c r="F8" s="23">
        <v>7335.2007881673098</v>
      </c>
      <c r="G8" s="25">
        <f t="shared" si="0"/>
        <v>513.46405517171172</v>
      </c>
      <c r="I8" t="s">
        <v>71</v>
      </c>
      <c r="J8">
        <f>SUMIF(B3:B344,B3,F3:F344)</f>
        <v>414776.44468923204</v>
      </c>
      <c r="K8">
        <f>AVERAGEIF(B3:B344,B3,F3:F344)</f>
        <v>6912.9407448205338</v>
      </c>
    </row>
    <row r="9" spans="1:14" ht="21" x14ac:dyDescent="0.4">
      <c r="A9" s="21">
        <v>43707</v>
      </c>
      <c r="B9" s="22" t="s">
        <v>71</v>
      </c>
      <c r="C9" s="22" t="s">
        <v>62</v>
      </c>
      <c r="D9" s="22" t="s">
        <v>66</v>
      </c>
      <c r="E9" s="23">
        <v>24.128288324265</v>
      </c>
      <c r="F9" s="23">
        <v>8016.2764038775804</v>
      </c>
      <c r="G9" s="25">
        <f t="shared" si="0"/>
        <v>561.13934827143066</v>
      </c>
      <c r="I9" t="s">
        <v>64</v>
      </c>
      <c r="J9">
        <f>SUMIF(B3:B344,B269,F3:F344)</f>
        <v>493541.32551709871</v>
      </c>
      <c r="K9">
        <f>AVERAGEIF(B3:B344,B13,F3:F344)</f>
        <v>6951.2862748887146</v>
      </c>
    </row>
    <row r="10" spans="1:14" ht="21" x14ac:dyDescent="0.4">
      <c r="A10" s="21">
        <v>43741</v>
      </c>
      <c r="B10" s="22" t="s">
        <v>71</v>
      </c>
      <c r="C10" s="22" t="s">
        <v>62</v>
      </c>
      <c r="D10" s="22" t="s">
        <v>66</v>
      </c>
      <c r="E10" s="23">
        <v>26.890480706833799</v>
      </c>
      <c r="F10" s="23">
        <v>8697.35201958785</v>
      </c>
      <c r="G10" s="25">
        <f t="shared" si="0"/>
        <v>608.81464137114961</v>
      </c>
      <c r="I10" t="s">
        <v>69</v>
      </c>
      <c r="J10">
        <f ca="1">SUMIF(D3:D345,"Hp",F3:F344)</f>
        <v>621010.43731288763</v>
      </c>
      <c r="K10">
        <f ca="1">AVERAGEIF(D3:D345,D255,F3:F344)</f>
        <v>6900.1159701431961</v>
      </c>
    </row>
    <row r="11" spans="1:14" ht="21" x14ac:dyDescent="0.4">
      <c r="A11" s="21">
        <v>43775</v>
      </c>
      <c r="B11" s="22" t="s">
        <v>71</v>
      </c>
      <c r="C11" s="22" t="s">
        <v>62</v>
      </c>
      <c r="D11" s="22" t="s">
        <v>66</v>
      </c>
      <c r="E11" s="23">
        <v>29.652673089402601</v>
      </c>
      <c r="F11" s="23">
        <v>9378.4276352981196</v>
      </c>
      <c r="G11" s="25">
        <f t="shared" si="0"/>
        <v>656.48993447086843</v>
      </c>
      <c r="I11" t="s">
        <v>62</v>
      </c>
      <c r="J11">
        <f>SUMIF(C3:C344,C3,F3:F344)</f>
        <v>819526.99470131996</v>
      </c>
      <c r="K11">
        <f>AVERAGEIF(C3:C344,C3,F3:F344)</f>
        <v>6772.9503694323967</v>
      </c>
    </row>
    <row r="12" spans="1:14" ht="21" x14ac:dyDescent="0.4">
      <c r="A12" s="21">
        <v>43809</v>
      </c>
      <c r="B12" s="22" t="s">
        <v>71</v>
      </c>
      <c r="C12" s="22" t="s">
        <v>62</v>
      </c>
      <c r="D12" s="22" t="s">
        <v>66</v>
      </c>
      <c r="E12" s="23">
        <v>32.414865471971297</v>
      </c>
      <c r="F12" s="23">
        <v>10059.5032510084</v>
      </c>
      <c r="G12" s="25">
        <f t="shared" si="0"/>
        <v>704.16522757058806</v>
      </c>
    </row>
    <row r="13" spans="1:14" ht="21" x14ac:dyDescent="0.4">
      <c r="A13" s="21">
        <v>43548</v>
      </c>
      <c r="B13" s="22" t="s">
        <v>64</v>
      </c>
      <c r="C13" s="22" t="s">
        <v>65</v>
      </c>
      <c r="D13" s="22" t="s">
        <v>66</v>
      </c>
      <c r="E13" s="23">
        <v>11.210976888134599</v>
      </c>
      <c r="F13" s="23">
        <v>4831.2463186442601</v>
      </c>
      <c r="G13" s="25">
        <f t="shared" si="0"/>
        <v>338.18724230509827</v>
      </c>
      <c r="J13" t="s">
        <v>85</v>
      </c>
      <c r="K13" t="s">
        <v>86</v>
      </c>
      <c r="L13" t="s">
        <v>95</v>
      </c>
    </row>
    <row r="14" spans="1:14" ht="21" x14ac:dyDescent="0.4">
      <c r="A14" s="21">
        <v>43510</v>
      </c>
      <c r="B14" s="22" t="s">
        <v>64</v>
      </c>
      <c r="C14" s="22" t="s">
        <v>65</v>
      </c>
      <c r="D14" s="22" t="s">
        <v>66</v>
      </c>
      <c r="E14" s="23">
        <v>13.0419580419581</v>
      </c>
      <c r="F14" s="23">
        <v>5292.3809523809496</v>
      </c>
      <c r="G14" s="25">
        <f t="shared" si="0"/>
        <v>370.46666666666653</v>
      </c>
      <c r="I14" t="s">
        <v>71</v>
      </c>
      <c r="J14">
        <f>SUMIFS(F3:F344,B3:B344,I8,D3:D344,D3)</f>
        <v>70430.670672941473</v>
      </c>
      <c r="K14">
        <f>AVERAGEIFS(E3:E344,B3:B344,B5,D3:D344,D14)</f>
        <v>20.350900559531372</v>
      </c>
    </row>
    <row r="15" spans="1:14" ht="21" x14ac:dyDescent="0.4">
      <c r="A15" s="21">
        <v>43544</v>
      </c>
      <c r="B15" s="22" t="s">
        <v>64</v>
      </c>
      <c r="C15" s="22" t="s">
        <v>65</v>
      </c>
      <c r="D15" s="22" t="s">
        <v>66</v>
      </c>
      <c r="E15" s="23">
        <v>13.0419580419581</v>
      </c>
      <c r="F15" s="23">
        <v>5292.3809523809496</v>
      </c>
      <c r="G15" s="25">
        <f t="shared" si="0"/>
        <v>370.46666666666653</v>
      </c>
      <c r="I15" t="s">
        <v>64</v>
      </c>
      <c r="J15">
        <f>SUMIFS(F3:F344,B3:B344,I15,D3:D344,D15)</f>
        <v>156712.38130865584</v>
      </c>
    </row>
    <row r="16" spans="1:14" ht="21" x14ac:dyDescent="0.4">
      <c r="A16" s="21">
        <v>43578</v>
      </c>
      <c r="B16" s="22" t="s">
        <v>64</v>
      </c>
      <c r="C16" s="22" t="s">
        <v>65</v>
      </c>
      <c r="D16" s="22" t="s">
        <v>66</v>
      </c>
      <c r="E16" s="23">
        <v>13.6482054609894</v>
      </c>
      <c r="F16" s="23">
        <v>5432.1953913297903</v>
      </c>
      <c r="G16" s="25">
        <f t="shared" si="0"/>
        <v>380.25367739308535</v>
      </c>
      <c r="I16" t="s">
        <v>69</v>
      </c>
    </row>
    <row r="17" spans="1:10" ht="21" x14ac:dyDescent="0.4">
      <c r="A17" s="21">
        <v>43582</v>
      </c>
      <c r="B17" s="22" t="s">
        <v>64</v>
      </c>
      <c r="C17" s="22" t="s">
        <v>65</v>
      </c>
      <c r="D17" s="22" t="s">
        <v>66</v>
      </c>
      <c r="E17" s="23">
        <v>13.9731692707034</v>
      </c>
      <c r="F17" s="23">
        <v>5512.3219343545297</v>
      </c>
      <c r="G17" s="25">
        <f t="shared" si="0"/>
        <v>385.86253540481709</v>
      </c>
      <c r="I17" t="s">
        <v>62</v>
      </c>
    </row>
    <row r="18" spans="1:10" ht="21" x14ac:dyDescent="0.4">
      <c r="A18" s="21">
        <v>43612</v>
      </c>
      <c r="B18" s="22" t="s">
        <v>64</v>
      </c>
      <c r="C18" s="22" t="s">
        <v>65</v>
      </c>
      <c r="D18" s="22" t="s">
        <v>66</v>
      </c>
      <c r="E18" s="23">
        <v>16.410397843558201</v>
      </c>
      <c r="F18" s="23">
        <v>6113.2710070400599</v>
      </c>
      <c r="G18" s="25">
        <f t="shared" si="0"/>
        <v>427.92897049280424</v>
      </c>
      <c r="I18" t="s">
        <v>92</v>
      </c>
    </row>
    <row r="19" spans="1:10" ht="21" x14ac:dyDescent="0.4">
      <c r="A19" s="21">
        <v>43616</v>
      </c>
      <c r="B19" s="22" t="s">
        <v>64</v>
      </c>
      <c r="C19" s="22" t="s">
        <v>65</v>
      </c>
      <c r="D19" s="22" t="s">
        <v>66</v>
      </c>
      <c r="E19" s="23">
        <v>16.7353616532722</v>
      </c>
      <c r="F19" s="23">
        <v>6193.3975500648003</v>
      </c>
      <c r="G19" s="25">
        <f t="shared" si="0"/>
        <v>433.53782850453604</v>
      </c>
    </row>
    <row r="20" spans="1:10" ht="21" x14ac:dyDescent="0.4">
      <c r="A20" s="21">
        <v>43646</v>
      </c>
      <c r="B20" s="22" t="s">
        <v>64</v>
      </c>
      <c r="C20" s="22" t="s">
        <v>65</v>
      </c>
      <c r="D20" s="22" t="s">
        <v>66</v>
      </c>
      <c r="E20" s="23">
        <v>19.1725902261269</v>
      </c>
      <c r="F20" s="23">
        <v>6794.3466227503304</v>
      </c>
      <c r="G20" s="25">
        <f t="shared" si="0"/>
        <v>475.60426359252318</v>
      </c>
      <c r="I20" t="s">
        <v>96</v>
      </c>
      <c r="J20">
        <f>SUMIFS(F3:F344,B3:B344,B12,C3:C344,C12,D3:D344,D20)</f>
        <v>70430.670672941473</v>
      </c>
    </row>
    <row r="21" spans="1:10" ht="21" x14ac:dyDescent="0.4">
      <c r="A21" s="21">
        <v>43650</v>
      </c>
      <c r="B21" s="22" t="s">
        <v>64</v>
      </c>
      <c r="C21" s="22" t="s">
        <v>65</v>
      </c>
      <c r="D21" s="22" t="s">
        <v>66</v>
      </c>
      <c r="E21" s="23">
        <v>19.497554035840899</v>
      </c>
      <c r="F21" s="23">
        <v>6874.4731657750699</v>
      </c>
      <c r="G21" s="25">
        <f t="shared" si="0"/>
        <v>481.21312160425492</v>
      </c>
    </row>
    <row r="22" spans="1:10" ht="21" x14ac:dyDescent="0.4">
      <c r="A22" s="21">
        <v>43680</v>
      </c>
      <c r="B22" s="22" t="s">
        <v>64</v>
      </c>
      <c r="C22" s="22" t="s">
        <v>65</v>
      </c>
      <c r="D22" s="22" t="s">
        <v>66</v>
      </c>
      <c r="E22" s="23">
        <v>21.934782608695699</v>
      </c>
      <c r="F22" s="23">
        <v>7475.4222384606001</v>
      </c>
      <c r="G22" s="25">
        <f t="shared" si="0"/>
        <v>523.27955669224207</v>
      </c>
    </row>
    <row r="23" spans="1:10" ht="21" x14ac:dyDescent="0.4">
      <c r="A23" s="21">
        <v>43684</v>
      </c>
      <c r="B23" s="22" t="s">
        <v>64</v>
      </c>
      <c r="C23" s="22" t="s">
        <v>65</v>
      </c>
      <c r="D23" s="22" t="s">
        <v>66</v>
      </c>
      <c r="E23" s="23">
        <v>22.259746418409701</v>
      </c>
      <c r="F23" s="23">
        <v>7555.5487814853404</v>
      </c>
      <c r="G23" s="25">
        <f t="shared" si="0"/>
        <v>528.88841470397392</v>
      </c>
    </row>
    <row r="24" spans="1:10" ht="21" x14ac:dyDescent="0.4">
      <c r="A24" s="21">
        <v>43488</v>
      </c>
      <c r="B24" s="22" t="s">
        <v>64</v>
      </c>
      <c r="C24" s="22" t="s">
        <v>65</v>
      </c>
      <c r="D24" s="22" t="s">
        <v>66</v>
      </c>
      <c r="E24" s="23">
        <v>4</v>
      </c>
      <c r="F24" s="23">
        <v>7800</v>
      </c>
      <c r="G24" s="25">
        <f t="shared" si="0"/>
        <v>546</v>
      </c>
    </row>
    <row r="25" spans="1:10" ht="21" customHeight="1" x14ac:dyDescent="0.4">
      <c r="A25" s="21">
        <v>43514</v>
      </c>
      <c r="B25" s="22" t="s">
        <v>64</v>
      </c>
      <c r="C25" s="22" t="s">
        <v>65</v>
      </c>
      <c r="D25" s="22" t="s">
        <v>66</v>
      </c>
      <c r="E25" s="23">
        <v>4</v>
      </c>
      <c r="F25" s="23">
        <v>7800</v>
      </c>
      <c r="G25" s="25">
        <f t="shared" si="0"/>
        <v>546</v>
      </c>
    </row>
    <row r="26" spans="1:10" ht="21" customHeight="1" x14ac:dyDescent="0.4">
      <c r="A26" s="21">
        <v>43714</v>
      </c>
      <c r="B26" s="22" t="s">
        <v>64</v>
      </c>
      <c r="C26" s="22" t="s">
        <v>65</v>
      </c>
      <c r="D26" s="22" t="s">
        <v>66</v>
      </c>
      <c r="E26" s="23">
        <v>24.696974991264501</v>
      </c>
      <c r="F26" s="23">
        <v>8156.4978541708697</v>
      </c>
      <c r="G26" s="25">
        <f t="shared" si="0"/>
        <v>570.9548497919609</v>
      </c>
    </row>
    <row r="27" spans="1:10" ht="21" x14ac:dyDescent="0.4">
      <c r="A27" s="21">
        <v>43718</v>
      </c>
      <c r="B27" s="22" t="s">
        <v>64</v>
      </c>
      <c r="C27" s="22" t="s">
        <v>65</v>
      </c>
      <c r="D27" s="22" t="s">
        <v>66</v>
      </c>
      <c r="E27" s="23">
        <v>25.0219388009785</v>
      </c>
      <c r="F27" s="23">
        <v>8236.6243971956101</v>
      </c>
      <c r="G27" s="25">
        <f t="shared" si="0"/>
        <v>576.56370780369275</v>
      </c>
    </row>
    <row r="28" spans="1:10" ht="21" x14ac:dyDescent="0.4">
      <c r="A28" s="21">
        <v>43748</v>
      </c>
      <c r="B28" s="22" t="s">
        <v>64</v>
      </c>
      <c r="C28" s="22" t="s">
        <v>65</v>
      </c>
      <c r="D28" s="22" t="s">
        <v>66</v>
      </c>
      <c r="E28" s="23">
        <v>27.4591673738332</v>
      </c>
      <c r="F28" s="23">
        <v>8837.5734698811393</v>
      </c>
      <c r="G28" s="25">
        <f t="shared" si="0"/>
        <v>618.63014289167984</v>
      </c>
    </row>
    <row r="29" spans="1:10" ht="21" x14ac:dyDescent="0.4">
      <c r="A29" s="21">
        <v>43752</v>
      </c>
      <c r="B29" s="22" t="s">
        <v>64</v>
      </c>
      <c r="C29" s="22" t="s">
        <v>65</v>
      </c>
      <c r="D29" s="22" t="s">
        <v>66</v>
      </c>
      <c r="E29" s="23">
        <v>27.784131183547199</v>
      </c>
      <c r="F29" s="23">
        <v>8917.7000129058797</v>
      </c>
      <c r="G29" s="25">
        <f t="shared" si="0"/>
        <v>624.23900090341169</v>
      </c>
    </row>
    <row r="30" spans="1:10" ht="21" x14ac:dyDescent="0.4">
      <c r="A30" s="21">
        <v>43782</v>
      </c>
      <c r="B30" s="22" t="s">
        <v>64</v>
      </c>
      <c r="C30" s="22" t="s">
        <v>65</v>
      </c>
      <c r="D30" s="22" t="s">
        <v>66</v>
      </c>
      <c r="E30" s="23">
        <v>30.221359756401998</v>
      </c>
      <c r="F30" s="23">
        <v>9518.6490855914108</v>
      </c>
      <c r="G30" s="25">
        <f t="shared" si="0"/>
        <v>666.30543599139878</v>
      </c>
    </row>
    <row r="31" spans="1:10" ht="21" x14ac:dyDescent="0.4">
      <c r="A31" s="21">
        <v>43786</v>
      </c>
      <c r="B31" s="22" t="s">
        <v>64</v>
      </c>
      <c r="C31" s="22" t="s">
        <v>65</v>
      </c>
      <c r="D31" s="22" t="s">
        <v>66</v>
      </c>
      <c r="E31" s="23">
        <v>30.546323566116001</v>
      </c>
      <c r="F31" s="23">
        <v>9598.7756286161493</v>
      </c>
      <c r="G31" s="25">
        <f t="shared" si="0"/>
        <v>671.91429400313052</v>
      </c>
    </row>
    <row r="32" spans="1:10" ht="21" x14ac:dyDescent="0.4">
      <c r="A32" s="21">
        <v>43816</v>
      </c>
      <c r="B32" s="22" t="s">
        <v>64</v>
      </c>
      <c r="C32" s="22" t="s">
        <v>65</v>
      </c>
      <c r="D32" s="22" t="s">
        <v>66</v>
      </c>
      <c r="E32" s="23">
        <v>32.983552138970801</v>
      </c>
      <c r="F32" s="23">
        <v>10199.7247013017</v>
      </c>
      <c r="G32" s="25">
        <f t="shared" si="0"/>
        <v>713.98072909111909</v>
      </c>
    </row>
    <row r="33" spans="1:7" ht="21" x14ac:dyDescent="0.4">
      <c r="A33" s="21">
        <v>43820</v>
      </c>
      <c r="B33" s="22" t="s">
        <v>64</v>
      </c>
      <c r="C33" s="22" t="s">
        <v>65</v>
      </c>
      <c r="D33" s="22" t="s">
        <v>66</v>
      </c>
      <c r="E33" s="23">
        <v>33.3085159486848</v>
      </c>
      <c r="F33" s="23">
        <v>10279.851244326401</v>
      </c>
      <c r="G33" s="25">
        <f t="shared" si="0"/>
        <v>719.5895871028481</v>
      </c>
    </row>
    <row r="34" spans="1:7" ht="21" x14ac:dyDescent="0.4">
      <c r="A34" s="21">
        <v>43520</v>
      </c>
      <c r="B34" s="22" t="s">
        <v>67</v>
      </c>
      <c r="C34" s="22" t="s">
        <v>65</v>
      </c>
      <c r="D34" s="22" t="s">
        <v>66</v>
      </c>
      <c r="E34" s="23">
        <v>5</v>
      </c>
      <c r="F34" s="23">
        <v>2618.0952380952399</v>
      </c>
      <c r="G34" s="25">
        <f t="shared" si="0"/>
        <v>183.26666666666682</v>
      </c>
    </row>
    <row r="35" spans="1:7" ht="21" x14ac:dyDescent="0.4">
      <c r="A35" s="21">
        <v>43577</v>
      </c>
      <c r="B35" s="22" t="s">
        <v>67</v>
      </c>
      <c r="C35" s="22" t="s">
        <v>65</v>
      </c>
      <c r="D35" s="22" t="s">
        <v>66</v>
      </c>
      <c r="E35" s="23">
        <v>5</v>
      </c>
      <c r="F35" s="23">
        <v>2618.0952380952399</v>
      </c>
      <c r="G35" s="25">
        <f t="shared" si="0"/>
        <v>183.26666666666682</v>
      </c>
    </row>
    <row r="36" spans="1:7" ht="21" x14ac:dyDescent="0.4">
      <c r="A36" s="21">
        <v>43530</v>
      </c>
      <c r="B36" s="22" t="s">
        <v>67</v>
      </c>
      <c r="C36" s="22" t="s">
        <v>68</v>
      </c>
      <c r="D36" s="22" t="s">
        <v>66</v>
      </c>
      <c r="E36" s="23">
        <v>8.48951048951049</v>
      </c>
      <c r="F36" s="23">
        <v>3732.38095238095</v>
      </c>
      <c r="G36" s="25">
        <f t="shared" si="0"/>
        <v>261.26666666666654</v>
      </c>
    </row>
    <row r="37" spans="1:7" ht="21" x14ac:dyDescent="0.4">
      <c r="A37" s="21">
        <v>43579</v>
      </c>
      <c r="B37" s="22" t="s">
        <v>67</v>
      </c>
      <c r="C37" s="22" t="s">
        <v>68</v>
      </c>
      <c r="D37" s="22" t="s">
        <v>66</v>
      </c>
      <c r="E37" s="23">
        <v>8.48951048951049</v>
      </c>
      <c r="F37" s="23">
        <v>3732.38095238095</v>
      </c>
      <c r="G37" s="25">
        <f t="shared" si="0"/>
        <v>261.26666666666654</v>
      </c>
    </row>
    <row r="38" spans="1:7" ht="21" x14ac:dyDescent="0.4">
      <c r="A38" s="21">
        <v>43540</v>
      </c>
      <c r="B38" s="22" t="s">
        <v>67</v>
      </c>
      <c r="C38" s="22" t="s">
        <v>62</v>
      </c>
      <c r="D38" s="22" t="s">
        <v>66</v>
      </c>
      <c r="E38" s="23">
        <v>11.741258741258701</v>
      </c>
      <c r="F38" s="23">
        <v>4846.6666666666697</v>
      </c>
      <c r="G38" s="25">
        <f t="shared" si="0"/>
        <v>339.26666666666694</v>
      </c>
    </row>
    <row r="39" spans="1:7" ht="21" x14ac:dyDescent="0.4">
      <c r="A39" s="21">
        <v>43579</v>
      </c>
      <c r="B39" s="22" t="s">
        <v>67</v>
      </c>
      <c r="C39" s="22" t="s">
        <v>62</v>
      </c>
      <c r="D39" s="22" t="s">
        <v>66</v>
      </c>
      <c r="E39" s="23">
        <v>11.741258741258701</v>
      </c>
      <c r="F39" s="23">
        <v>4846.6666666666697</v>
      </c>
      <c r="G39" s="25">
        <f t="shared" si="0"/>
        <v>339.26666666666694</v>
      </c>
    </row>
    <row r="40" spans="1:7" ht="21" x14ac:dyDescent="0.4">
      <c r="A40" s="21">
        <v>43554</v>
      </c>
      <c r="B40" s="22" t="s">
        <v>67</v>
      </c>
      <c r="C40" s="22" t="s">
        <v>65</v>
      </c>
      <c r="D40" s="22" t="s">
        <v>66</v>
      </c>
      <c r="E40" s="23">
        <v>11.6984226027055</v>
      </c>
      <c r="F40" s="23">
        <v>4951.4361331813698</v>
      </c>
      <c r="G40" s="25">
        <f t="shared" si="0"/>
        <v>346.60052932269593</v>
      </c>
    </row>
    <row r="41" spans="1:7" ht="21" x14ac:dyDescent="0.4">
      <c r="A41" s="21">
        <v>43564</v>
      </c>
      <c r="B41" s="22" t="s">
        <v>67</v>
      </c>
      <c r="C41" s="22" t="s">
        <v>68</v>
      </c>
      <c r="D41" s="22" t="s">
        <v>66</v>
      </c>
      <c r="E41" s="23">
        <v>12.510832126990501</v>
      </c>
      <c r="F41" s="23">
        <v>5151.7524907432098</v>
      </c>
      <c r="G41" s="25">
        <f t="shared" si="0"/>
        <v>360.62267435202472</v>
      </c>
    </row>
    <row r="42" spans="1:7" ht="21" x14ac:dyDescent="0.4">
      <c r="A42" s="21">
        <v>43574</v>
      </c>
      <c r="B42" s="22" t="s">
        <v>67</v>
      </c>
      <c r="C42" s="22" t="s">
        <v>62</v>
      </c>
      <c r="D42" s="22" t="s">
        <v>66</v>
      </c>
      <c r="E42" s="23">
        <v>13.323241651275399</v>
      </c>
      <c r="F42" s="23">
        <v>5352.0688483050599</v>
      </c>
      <c r="G42" s="25">
        <f t="shared" si="0"/>
        <v>374.64481938135424</v>
      </c>
    </row>
    <row r="43" spans="1:7" ht="21" x14ac:dyDescent="0.4">
      <c r="A43" s="21">
        <v>43588</v>
      </c>
      <c r="B43" s="22" t="s">
        <v>67</v>
      </c>
      <c r="C43" s="22" t="s">
        <v>65</v>
      </c>
      <c r="D43" s="22" t="s">
        <v>66</v>
      </c>
      <c r="E43" s="23">
        <v>14.460614985274299</v>
      </c>
      <c r="F43" s="23">
        <v>5632.5117488916403</v>
      </c>
      <c r="G43" s="25">
        <f t="shared" si="0"/>
        <v>394.27582242241488</v>
      </c>
    </row>
    <row r="44" spans="1:7" ht="21" x14ac:dyDescent="0.4">
      <c r="A44" s="21">
        <v>43598</v>
      </c>
      <c r="B44" s="22" t="s">
        <v>67</v>
      </c>
      <c r="C44" s="22" t="s">
        <v>68</v>
      </c>
      <c r="D44" s="22" t="s">
        <v>66</v>
      </c>
      <c r="E44" s="23">
        <v>15.2730245095592</v>
      </c>
      <c r="F44" s="23">
        <v>5832.8281064534804</v>
      </c>
      <c r="G44" s="25">
        <f t="shared" si="0"/>
        <v>408.29796745174366</v>
      </c>
    </row>
    <row r="45" spans="1:7" ht="21" x14ac:dyDescent="0.4">
      <c r="A45" s="21">
        <v>43608</v>
      </c>
      <c r="B45" s="22" t="s">
        <v>67</v>
      </c>
      <c r="C45" s="22" t="s">
        <v>62</v>
      </c>
      <c r="D45" s="22" t="s">
        <v>66</v>
      </c>
      <c r="E45" s="23">
        <v>16.085434033844201</v>
      </c>
      <c r="F45" s="23">
        <v>6033.1444640153304</v>
      </c>
      <c r="G45" s="25">
        <f t="shared" si="0"/>
        <v>422.32011248107318</v>
      </c>
    </row>
    <row r="46" spans="1:7" ht="21" x14ac:dyDescent="0.4">
      <c r="A46" s="21">
        <v>43622</v>
      </c>
      <c r="B46" s="22" t="s">
        <v>67</v>
      </c>
      <c r="C46" s="22" t="s">
        <v>65</v>
      </c>
      <c r="D46" s="22" t="s">
        <v>66</v>
      </c>
      <c r="E46" s="23">
        <v>17.2228073678431</v>
      </c>
      <c r="F46" s="23">
        <v>6313.5873646019099</v>
      </c>
      <c r="G46" s="25">
        <f t="shared" si="0"/>
        <v>441.95111552213376</v>
      </c>
    </row>
    <row r="47" spans="1:7" ht="21" x14ac:dyDescent="0.4">
      <c r="A47" s="21">
        <v>43632</v>
      </c>
      <c r="B47" s="22" t="s">
        <v>67</v>
      </c>
      <c r="C47" s="22" t="s">
        <v>68</v>
      </c>
      <c r="D47" s="22" t="s">
        <v>66</v>
      </c>
      <c r="E47" s="23">
        <v>18.035216892127998</v>
      </c>
      <c r="F47" s="23">
        <v>6513.90372216375</v>
      </c>
      <c r="G47" s="25">
        <f t="shared" si="0"/>
        <v>455.97326055146254</v>
      </c>
    </row>
    <row r="48" spans="1:7" ht="21" x14ac:dyDescent="0.4">
      <c r="A48" s="21">
        <v>43642</v>
      </c>
      <c r="B48" s="22" t="s">
        <v>67</v>
      </c>
      <c r="C48" s="22" t="s">
        <v>62</v>
      </c>
      <c r="D48" s="22" t="s">
        <v>66</v>
      </c>
      <c r="E48" s="23">
        <v>18.847626416413</v>
      </c>
      <c r="F48" s="23">
        <v>6714.2200797256</v>
      </c>
      <c r="G48" s="25">
        <f t="shared" si="0"/>
        <v>469.99540558079207</v>
      </c>
    </row>
    <row r="49" spans="1:7" ht="21" x14ac:dyDescent="0.4">
      <c r="A49" s="21">
        <v>43656</v>
      </c>
      <c r="B49" s="22" t="s">
        <v>67</v>
      </c>
      <c r="C49" s="22" t="s">
        <v>65</v>
      </c>
      <c r="D49" s="22" t="s">
        <v>66</v>
      </c>
      <c r="E49" s="23">
        <v>19.984999750411902</v>
      </c>
      <c r="F49" s="23">
        <v>6994.6629803121796</v>
      </c>
      <c r="G49" s="25">
        <f t="shared" si="0"/>
        <v>489.62640862185259</v>
      </c>
    </row>
    <row r="50" spans="1:7" ht="21" x14ac:dyDescent="0.4">
      <c r="A50" s="21">
        <v>43666</v>
      </c>
      <c r="B50" s="22" t="s">
        <v>67</v>
      </c>
      <c r="C50" s="22" t="s">
        <v>68</v>
      </c>
      <c r="D50" s="22" t="s">
        <v>66</v>
      </c>
      <c r="E50" s="23">
        <v>20.7974092746968</v>
      </c>
      <c r="F50" s="23">
        <v>7194.9793378740196</v>
      </c>
      <c r="G50" s="25">
        <f t="shared" si="0"/>
        <v>503.64855365118143</v>
      </c>
    </row>
    <row r="51" spans="1:7" ht="21" x14ac:dyDescent="0.4">
      <c r="A51" s="21">
        <v>43676</v>
      </c>
      <c r="B51" s="22" t="s">
        <v>67</v>
      </c>
      <c r="C51" s="22" t="s">
        <v>62</v>
      </c>
      <c r="D51" s="22" t="s">
        <v>66</v>
      </c>
      <c r="E51" s="23">
        <v>21.609818798981699</v>
      </c>
      <c r="F51" s="23">
        <v>7395.2956954358597</v>
      </c>
      <c r="G51" s="25">
        <f t="shared" si="0"/>
        <v>517.67069868051021</v>
      </c>
    </row>
    <row r="52" spans="1:7" ht="21" x14ac:dyDescent="0.4">
      <c r="A52" s="21">
        <v>43690</v>
      </c>
      <c r="B52" s="22" t="s">
        <v>67</v>
      </c>
      <c r="C52" s="22" t="s">
        <v>65</v>
      </c>
      <c r="D52" s="22" t="s">
        <v>66</v>
      </c>
      <c r="E52" s="23">
        <v>22.747192132980601</v>
      </c>
      <c r="F52" s="23">
        <v>7675.7385960224501</v>
      </c>
      <c r="G52" s="25">
        <f t="shared" si="0"/>
        <v>537.30170172157159</v>
      </c>
    </row>
    <row r="53" spans="1:7" ht="21" x14ac:dyDescent="0.4">
      <c r="A53" s="21">
        <v>43700</v>
      </c>
      <c r="B53" s="22" t="s">
        <v>67</v>
      </c>
      <c r="C53" s="22" t="s">
        <v>68</v>
      </c>
      <c r="D53" s="22" t="s">
        <v>66</v>
      </c>
      <c r="E53" s="23">
        <v>23.559601657265599</v>
      </c>
      <c r="F53" s="23">
        <v>7876.0549535842902</v>
      </c>
      <c r="G53" s="25">
        <f t="shared" si="0"/>
        <v>551.32384675090032</v>
      </c>
    </row>
    <row r="54" spans="1:7" ht="21" x14ac:dyDescent="0.4">
      <c r="A54" s="21">
        <v>43710</v>
      </c>
      <c r="B54" s="22" t="s">
        <v>67</v>
      </c>
      <c r="C54" s="22" t="s">
        <v>62</v>
      </c>
      <c r="D54" s="22" t="s">
        <v>66</v>
      </c>
      <c r="E54" s="23">
        <v>24.372011181550501</v>
      </c>
      <c r="F54" s="23">
        <v>8076.3713111461302</v>
      </c>
      <c r="G54" s="25">
        <f t="shared" si="0"/>
        <v>565.34599178022916</v>
      </c>
    </row>
    <row r="55" spans="1:7" ht="21" x14ac:dyDescent="0.4">
      <c r="A55" s="21">
        <v>43724</v>
      </c>
      <c r="B55" s="22" t="s">
        <v>67</v>
      </c>
      <c r="C55" s="22" t="s">
        <v>65</v>
      </c>
      <c r="D55" s="22" t="s">
        <v>66</v>
      </c>
      <c r="E55" s="23">
        <v>25.509384515549399</v>
      </c>
      <c r="F55" s="23">
        <v>8356.8142117327207</v>
      </c>
      <c r="G55" s="25">
        <f t="shared" si="0"/>
        <v>584.97699482129053</v>
      </c>
    </row>
    <row r="56" spans="1:7" ht="21" x14ac:dyDescent="0.4">
      <c r="A56" s="21">
        <v>43734</v>
      </c>
      <c r="B56" s="22" t="s">
        <v>67</v>
      </c>
      <c r="C56" s="22" t="s">
        <v>68</v>
      </c>
      <c r="D56" s="22" t="s">
        <v>66</v>
      </c>
      <c r="E56" s="23">
        <v>26.321794039834302</v>
      </c>
      <c r="F56" s="23">
        <v>8557.1305692945607</v>
      </c>
      <c r="G56" s="25">
        <f t="shared" si="0"/>
        <v>598.99913985061926</v>
      </c>
    </row>
    <row r="57" spans="1:7" ht="21" x14ac:dyDescent="0.4">
      <c r="A57" s="21">
        <v>43744</v>
      </c>
      <c r="B57" s="22" t="s">
        <v>67</v>
      </c>
      <c r="C57" s="22" t="s">
        <v>62</v>
      </c>
      <c r="D57" s="22" t="s">
        <v>66</v>
      </c>
      <c r="E57" s="23">
        <v>27.1342035641193</v>
      </c>
      <c r="F57" s="23">
        <v>8757.4469268564008</v>
      </c>
      <c r="G57" s="25">
        <f t="shared" si="0"/>
        <v>613.0212848799481</v>
      </c>
    </row>
    <row r="58" spans="1:7" ht="21" x14ac:dyDescent="0.4">
      <c r="A58" s="21">
        <v>43758</v>
      </c>
      <c r="B58" s="22" t="s">
        <v>67</v>
      </c>
      <c r="C58" s="22" t="s">
        <v>65</v>
      </c>
      <c r="D58" s="22" t="s">
        <v>66</v>
      </c>
      <c r="E58" s="23">
        <v>28.271576898118202</v>
      </c>
      <c r="F58" s="23">
        <v>9037.8898274429794</v>
      </c>
      <c r="G58" s="25">
        <f t="shared" si="0"/>
        <v>632.65228792100856</v>
      </c>
    </row>
    <row r="59" spans="1:7" ht="21" x14ac:dyDescent="0.4">
      <c r="A59" s="21">
        <v>43768</v>
      </c>
      <c r="B59" s="22" t="s">
        <v>67</v>
      </c>
      <c r="C59" s="22" t="s">
        <v>68</v>
      </c>
      <c r="D59" s="22" t="s">
        <v>66</v>
      </c>
      <c r="E59" s="23">
        <v>29.0839864224031</v>
      </c>
      <c r="F59" s="23">
        <v>9238.2061850048303</v>
      </c>
      <c r="G59" s="25">
        <f t="shared" si="0"/>
        <v>646.6744329503382</v>
      </c>
    </row>
    <row r="60" spans="1:7" ht="21" x14ac:dyDescent="0.4">
      <c r="A60" s="21">
        <v>43778</v>
      </c>
      <c r="B60" s="22" t="s">
        <v>67</v>
      </c>
      <c r="C60" s="22" t="s">
        <v>62</v>
      </c>
      <c r="D60" s="22" t="s">
        <v>66</v>
      </c>
      <c r="E60" s="23">
        <v>29.896395946687999</v>
      </c>
      <c r="F60" s="23">
        <v>9438.5225425666704</v>
      </c>
      <c r="G60" s="25">
        <f t="shared" si="0"/>
        <v>660.69657797966704</v>
      </c>
    </row>
    <row r="61" spans="1:7" ht="21" x14ac:dyDescent="0.4">
      <c r="A61" s="21">
        <v>43792</v>
      </c>
      <c r="B61" s="22" t="s">
        <v>67</v>
      </c>
      <c r="C61" s="22" t="s">
        <v>65</v>
      </c>
      <c r="D61" s="22" t="s">
        <v>66</v>
      </c>
      <c r="E61" s="23">
        <v>31.033769280686901</v>
      </c>
      <c r="F61" s="23">
        <v>9718.9654431532508</v>
      </c>
      <c r="G61" s="25">
        <f t="shared" si="0"/>
        <v>680.32758102072762</v>
      </c>
    </row>
    <row r="62" spans="1:7" ht="21" x14ac:dyDescent="0.4">
      <c r="A62" s="21">
        <v>43802</v>
      </c>
      <c r="B62" s="22" t="s">
        <v>67</v>
      </c>
      <c r="C62" s="22" t="s">
        <v>68</v>
      </c>
      <c r="D62" s="22" t="s">
        <v>66</v>
      </c>
      <c r="E62" s="23">
        <v>31.846178804971899</v>
      </c>
      <c r="F62" s="23">
        <v>9919.2818007151</v>
      </c>
      <c r="G62" s="25">
        <f t="shared" si="0"/>
        <v>694.34972605005703</v>
      </c>
    </row>
    <row r="63" spans="1:7" ht="21" x14ac:dyDescent="0.4">
      <c r="A63" s="21">
        <v>43812</v>
      </c>
      <c r="B63" s="22" t="s">
        <v>67</v>
      </c>
      <c r="C63" s="22" t="s">
        <v>62</v>
      </c>
      <c r="D63" s="22" t="s">
        <v>66</v>
      </c>
      <c r="E63" s="23">
        <v>32.658588329256801</v>
      </c>
      <c r="F63" s="23">
        <v>10119.5981582769</v>
      </c>
      <c r="G63" s="25">
        <f t="shared" si="0"/>
        <v>708.37187107938303</v>
      </c>
    </row>
    <row r="64" spans="1:7" ht="21" x14ac:dyDescent="0.4">
      <c r="A64" s="21">
        <v>43521</v>
      </c>
      <c r="B64" s="22" t="s">
        <v>70</v>
      </c>
      <c r="C64" s="22" t="s">
        <v>68</v>
      </c>
      <c r="D64" s="22" t="s">
        <v>66</v>
      </c>
      <c r="E64" s="23">
        <v>6</v>
      </c>
      <c r="F64" s="23">
        <v>2729.5238095238101</v>
      </c>
      <c r="G64" s="25">
        <f t="shared" si="0"/>
        <v>191.06666666666672</v>
      </c>
    </row>
    <row r="65" spans="1:7" ht="21" x14ac:dyDescent="0.4">
      <c r="A65" s="21">
        <v>43574</v>
      </c>
      <c r="B65" s="22" t="s">
        <v>70</v>
      </c>
      <c r="C65" s="22" t="s">
        <v>68</v>
      </c>
      <c r="D65" s="22" t="s">
        <v>66</v>
      </c>
      <c r="E65" s="23">
        <v>6</v>
      </c>
      <c r="F65" s="23">
        <v>2729.5238095238101</v>
      </c>
      <c r="G65" s="25">
        <f t="shared" si="0"/>
        <v>191.06666666666672</v>
      </c>
    </row>
    <row r="66" spans="1:7" ht="21" x14ac:dyDescent="0.4">
      <c r="A66" s="21">
        <v>43526</v>
      </c>
      <c r="B66" s="22" t="s">
        <v>70</v>
      </c>
      <c r="C66" s="22" t="s">
        <v>65</v>
      </c>
      <c r="D66" s="22" t="s">
        <v>66</v>
      </c>
      <c r="E66" s="23">
        <v>7.1888111888111901</v>
      </c>
      <c r="F66" s="23">
        <v>3286.6666666666702</v>
      </c>
      <c r="G66" s="25">
        <f t="shared" si="0"/>
        <v>230.06666666666692</v>
      </c>
    </row>
    <row r="67" spans="1:7" ht="21" x14ac:dyDescent="0.4">
      <c r="A67" s="21">
        <v>43579</v>
      </c>
      <c r="B67" s="22" t="s">
        <v>70</v>
      </c>
      <c r="C67" s="22" t="s">
        <v>65</v>
      </c>
      <c r="D67" s="22" t="s">
        <v>66</v>
      </c>
      <c r="E67" s="23">
        <v>7.1888111888111901</v>
      </c>
      <c r="F67" s="23">
        <v>3286.6666666666702</v>
      </c>
      <c r="G67" s="25">
        <f t="shared" si="0"/>
        <v>230.06666666666692</v>
      </c>
    </row>
    <row r="68" spans="1:7" ht="21" x14ac:dyDescent="0.4">
      <c r="A68" s="21">
        <v>43555</v>
      </c>
      <c r="B68" s="22" t="s">
        <v>70</v>
      </c>
      <c r="C68" s="22" t="s">
        <v>68</v>
      </c>
      <c r="D68" s="22" t="s">
        <v>66</v>
      </c>
      <c r="E68" s="23">
        <v>11.779663555134</v>
      </c>
      <c r="F68" s="23">
        <v>4971.4677689375503</v>
      </c>
      <c r="G68" s="25">
        <f t="shared" ref="G68:G131" si="1">F68*0.07</f>
        <v>348.00274382562856</v>
      </c>
    </row>
    <row r="69" spans="1:7" ht="21" x14ac:dyDescent="0.4">
      <c r="A69" s="21">
        <v>43560</v>
      </c>
      <c r="B69" s="22" t="s">
        <v>70</v>
      </c>
      <c r="C69" s="22" t="s">
        <v>65</v>
      </c>
      <c r="D69" s="22" t="s">
        <v>66</v>
      </c>
      <c r="E69" s="23">
        <v>12.185868317276499</v>
      </c>
      <c r="F69" s="23">
        <v>5071.6259477184803</v>
      </c>
      <c r="G69" s="25">
        <f t="shared" si="1"/>
        <v>355.01381634029366</v>
      </c>
    </row>
    <row r="70" spans="1:7" ht="21" x14ac:dyDescent="0.4">
      <c r="A70" s="21">
        <v>43589</v>
      </c>
      <c r="B70" s="22" t="s">
        <v>70</v>
      </c>
      <c r="C70" s="22" t="s">
        <v>68</v>
      </c>
      <c r="D70" s="22" t="s">
        <v>66</v>
      </c>
      <c r="E70" s="23">
        <v>14.541855937702801</v>
      </c>
      <c r="F70" s="23">
        <v>5652.5433846478199</v>
      </c>
      <c r="G70" s="25">
        <f t="shared" si="1"/>
        <v>395.67803692534744</v>
      </c>
    </row>
    <row r="71" spans="1:7" ht="21" x14ac:dyDescent="0.4">
      <c r="A71" s="21">
        <v>43594</v>
      </c>
      <c r="B71" s="22" t="s">
        <v>70</v>
      </c>
      <c r="C71" s="22" t="s">
        <v>65</v>
      </c>
      <c r="D71" s="22" t="s">
        <v>66</v>
      </c>
      <c r="E71" s="23">
        <v>14.9480606998453</v>
      </c>
      <c r="F71" s="23">
        <v>5752.70156342874</v>
      </c>
      <c r="G71" s="25">
        <f t="shared" si="1"/>
        <v>402.68910944001186</v>
      </c>
    </row>
    <row r="72" spans="1:7" ht="21" x14ac:dyDescent="0.4">
      <c r="A72" s="21">
        <v>43623</v>
      </c>
      <c r="B72" s="22" t="s">
        <v>70</v>
      </c>
      <c r="C72" s="22" t="s">
        <v>68</v>
      </c>
      <c r="D72" s="22" t="s">
        <v>66</v>
      </c>
      <c r="E72" s="23">
        <v>17.304048320271601</v>
      </c>
      <c r="F72" s="23">
        <v>6333.6190003580896</v>
      </c>
      <c r="G72" s="25">
        <f t="shared" si="1"/>
        <v>443.35333002506633</v>
      </c>
    </row>
    <row r="73" spans="1:7" ht="21" x14ac:dyDescent="0.4">
      <c r="A73" s="21">
        <v>43628</v>
      </c>
      <c r="B73" s="22" t="s">
        <v>70</v>
      </c>
      <c r="C73" s="22" t="s">
        <v>65</v>
      </c>
      <c r="D73" s="22" t="s">
        <v>66</v>
      </c>
      <c r="E73" s="23">
        <v>17.710253082414098</v>
      </c>
      <c r="F73" s="23">
        <v>6433.7771791390096</v>
      </c>
      <c r="G73" s="25">
        <f t="shared" si="1"/>
        <v>450.36440253973069</v>
      </c>
    </row>
    <row r="74" spans="1:7" ht="21" x14ac:dyDescent="0.4">
      <c r="A74" s="21">
        <v>43657</v>
      </c>
      <c r="B74" s="22" t="s">
        <v>70</v>
      </c>
      <c r="C74" s="22" t="s">
        <v>68</v>
      </c>
      <c r="D74" s="22" t="s">
        <v>66</v>
      </c>
      <c r="E74" s="23">
        <v>20.0662407028404</v>
      </c>
      <c r="F74" s="23">
        <v>7014.6946160683601</v>
      </c>
      <c r="G74" s="25">
        <f t="shared" si="1"/>
        <v>491.02862312478527</v>
      </c>
    </row>
    <row r="75" spans="1:7" ht="21" x14ac:dyDescent="0.4">
      <c r="A75" s="21">
        <v>43662</v>
      </c>
      <c r="B75" s="22" t="s">
        <v>70</v>
      </c>
      <c r="C75" s="22" t="s">
        <v>65</v>
      </c>
      <c r="D75" s="22" t="s">
        <v>66</v>
      </c>
      <c r="E75" s="23">
        <v>20.472445464982801</v>
      </c>
      <c r="F75" s="23">
        <v>7114.8527948492801</v>
      </c>
      <c r="G75" s="25">
        <f t="shared" si="1"/>
        <v>498.03969563944963</v>
      </c>
    </row>
    <row r="76" spans="1:7" ht="21" x14ac:dyDescent="0.4">
      <c r="A76" s="21">
        <v>43691</v>
      </c>
      <c r="B76" s="22" t="s">
        <v>70</v>
      </c>
      <c r="C76" s="22" t="s">
        <v>68</v>
      </c>
      <c r="D76" s="22" t="s">
        <v>66</v>
      </c>
      <c r="E76" s="23">
        <v>22.828433085409099</v>
      </c>
      <c r="F76" s="23">
        <v>7695.7702317786297</v>
      </c>
      <c r="G76" s="25">
        <f t="shared" si="1"/>
        <v>538.70391622450416</v>
      </c>
    </row>
    <row r="77" spans="1:7" ht="21" x14ac:dyDescent="0.4">
      <c r="A77" s="21">
        <v>43696</v>
      </c>
      <c r="B77" s="22" t="s">
        <v>70</v>
      </c>
      <c r="C77" s="22" t="s">
        <v>65</v>
      </c>
      <c r="D77" s="22" t="s">
        <v>66</v>
      </c>
      <c r="E77" s="23">
        <v>23.2346378475516</v>
      </c>
      <c r="F77" s="23">
        <v>7795.9284105595498</v>
      </c>
      <c r="G77" s="25">
        <f t="shared" si="1"/>
        <v>545.71498873916858</v>
      </c>
    </row>
    <row r="78" spans="1:7" ht="21" x14ac:dyDescent="0.4">
      <c r="A78" s="21">
        <v>43725</v>
      </c>
      <c r="B78" s="22" t="s">
        <v>70</v>
      </c>
      <c r="C78" s="22" t="s">
        <v>68</v>
      </c>
      <c r="D78" s="22" t="s">
        <v>66</v>
      </c>
      <c r="E78" s="23">
        <v>25.590625467977901</v>
      </c>
      <c r="F78" s="23">
        <v>8376.8458474888994</v>
      </c>
      <c r="G78" s="25">
        <f t="shared" si="1"/>
        <v>586.37920932422298</v>
      </c>
    </row>
    <row r="79" spans="1:7" ht="21" x14ac:dyDescent="0.4">
      <c r="A79" s="21">
        <v>43730</v>
      </c>
      <c r="B79" s="22" t="s">
        <v>70</v>
      </c>
      <c r="C79" s="22" t="s">
        <v>65</v>
      </c>
      <c r="D79" s="22" t="s">
        <v>66</v>
      </c>
      <c r="E79" s="23">
        <v>25.996830230120398</v>
      </c>
      <c r="F79" s="23">
        <v>8477.0040262698203</v>
      </c>
      <c r="G79" s="25">
        <f t="shared" si="1"/>
        <v>593.39028183888752</v>
      </c>
    </row>
    <row r="80" spans="1:7" ht="21" x14ac:dyDescent="0.4">
      <c r="A80" s="21">
        <v>43759</v>
      </c>
      <c r="B80" s="22" t="s">
        <v>70</v>
      </c>
      <c r="C80" s="22" t="s">
        <v>68</v>
      </c>
      <c r="D80" s="22" t="s">
        <v>66</v>
      </c>
      <c r="E80" s="23">
        <v>28.3528178505467</v>
      </c>
      <c r="F80" s="23">
        <v>9057.9214631991708</v>
      </c>
      <c r="G80" s="25">
        <f t="shared" si="1"/>
        <v>634.05450242394204</v>
      </c>
    </row>
    <row r="81" spans="1:7" ht="21" x14ac:dyDescent="0.4">
      <c r="A81" s="21">
        <v>43764</v>
      </c>
      <c r="B81" s="22" t="s">
        <v>70</v>
      </c>
      <c r="C81" s="22" t="s">
        <v>65</v>
      </c>
      <c r="D81" s="22" t="s">
        <v>66</v>
      </c>
      <c r="E81" s="23">
        <v>28.759022612689101</v>
      </c>
      <c r="F81" s="23">
        <v>9158.0796419800899</v>
      </c>
      <c r="G81" s="25">
        <f t="shared" si="1"/>
        <v>641.06557493860635</v>
      </c>
    </row>
    <row r="82" spans="1:7" ht="21" x14ac:dyDescent="0.4">
      <c r="A82" s="21">
        <v>43793</v>
      </c>
      <c r="B82" s="22" t="s">
        <v>70</v>
      </c>
      <c r="C82" s="22" t="s">
        <v>68</v>
      </c>
      <c r="D82" s="22" t="s">
        <v>66</v>
      </c>
      <c r="E82" s="23">
        <v>31.115010233115399</v>
      </c>
      <c r="F82" s="23">
        <v>9738.9970789094405</v>
      </c>
      <c r="G82" s="25">
        <f t="shared" si="1"/>
        <v>681.72979552366087</v>
      </c>
    </row>
    <row r="83" spans="1:7" ht="21" x14ac:dyDescent="0.4">
      <c r="A83" s="21">
        <v>43798</v>
      </c>
      <c r="B83" s="22" t="s">
        <v>70</v>
      </c>
      <c r="C83" s="22" t="s">
        <v>65</v>
      </c>
      <c r="D83" s="22" t="s">
        <v>66</v>
      </c>
      <c r="E83" s="23">
        <v>31.5212149952579</v>
      </c>
      <c r="F83" s="23">
        <v>9839.1552576903596</v>
      </c>
      <c r="G83" s="25">
        <f t="shared" si="1"/>
        <v>688.74086803832529</v>
      </c>
    </row>
    <row r="84" spans="1:7" ht="21" x14ac:dyDescent="0.4">
      <c r="A84" s="21">
        <v>43488</v>
      </c>
      <c r="B84" s="22" t="s">
        <v>61</v>
      </c>
      <c r="C84" s="22" t="s">
        <v>68</v>
      </c>
      <c r="D84" s="22" t="s">
        <v>66</v>
      </c>
      <c r="E84" s="23">
        <v>3</v>
      </c>
      <c r="F84" s="23">
        <v>1200</v>
      </c>
      <c r="G84" s="25">
        <f t="shared" si="1"/>
        <v>84.000000000000014</v>
      </c>
    </row>
    <row r="85" spans="1:7" ht="21" x14ac:dyDescent="0.4">
      <c r="A85" s="21">
        <v>43518</v>
      </c>
      <c r="B85" s="22" t="s">
        <v>61</v>
      </c>
      <c r="C85" s="22" t="s">
        <v>68</v>
      </c>
      <c r="D85" s="22" t="s">
        <v>66</v>
      </c>
      <c r="E85" s="23">
        <v>3</v>
      </c>
      <c r="F85" s="23">
        <v>1200</v>
      </c>
      <c r="G85" s="25">
        <f t="shared" si="1"/>
        <v>84.000000000000014</v>
      </c>
    </row>
    <row r="86" spans="1:7" ht="21" x14ac:dyDescent="0.4">
      <c r="A86" s="21">
        <v>43533</v>
      </c>
      <c r="B86" s="22" t="s">
        <v>61</v>
      </c>
      <c r="C86" s="22" t="s">
        <v>68</v>
      </c>
      <c r="D86" s="22" t="s">
        <v>66</v>
      </c>
      <c r="E86" s="23">
        <v>9.4650349650349703</v>
      </c>
      <c r="F86" s="23">
        <v>4066.6666666666702</v>
      </c>
      <c r="G86" s="25">
        <f t="shared" si="1"/>
        <v>284.66666666666691</v>
      </c>
    </row>
    <row r="87" spans="1:7" ht="21" x14ac:dyDescent="0.4">
      <c r="A87" s="21">
        <v>43575</v>
      </c>
      <c r="B87" s="22" t="s">
        <v>61</v>
      </c>
      <c r="C87" s="22" t="s">
        <v>68</v>
      </c>
      <c r="D87" s="22" t="s">
        <v>66</v>
      </c>
      <c r="E87" s="23">
        <v>9.4650349650349703</v>
      </c>
      <c r="F87" s="23">
        <v>4066.6666666666702</v>
      </c>
      <c r="G87" s="25">
        <f t="shared" si="1"/>
        <v>284.66666666666691</v>
      </c>
    </row>
    <row r="88" spans="1:7" ht="21" x14ac:dyDescent="0.4">
      <c r="A88" s="21">
        <v>43523</v>
      </c>
      <c r="B88" s="22" t="s">
        <v>61</v>
      </c>
      <c r="C88" s="22" t="s">
        <v>65</v>
      </c>
      <c r="D88" s="22" t="s">
        <v>66</v>
      </c>
      <c r="E88" s="23">
        <v>6</v>
      </c>
      <c r="F88" s="23">
        <v>4500</v>
      </c>
      <c r="G88" s="25">
        <f t="shared" si="1"/>
        <v>315.00000000000006</v>
      </c>
    </row>
    <row r="89" spans="1:7" ht="21" x14ac:dyDescent="0.4">
      <c r="A89" s="21">
        <v>43580</v>
      </c>
      <c r="B89" s="22" t="s">
        <v>61</v>
      </c>
      <c r="C89" s="22" t="s">
        <v>65</v>
      </c>
      <c r="D89" s="22" t="s">
        <v>66</v>
      </c>
      <c r="E89" s="23">
        <v>6</v>
      </c>
      <c r="F89" s="23">
        <v>4500</v>
      </c>
      <c r="G89" s="25">
        <f t="shared" si="1"/>
        <v>315.00000000000006</v>
      </c>
    </row>
    <row r="90" spans="1:7" ht="21" x14ac:dyDescent="0.4">
      <c r="A90" s="21">
        <v>43552</v>
      </c>
      <c r="B90" s="22" t="s">
        <v>61</v>
      </c>
      <c r="C90" s="22" t="s">
        <v>68</v>
      </c>
      <c r="D90" s="22" t="s">
        <v>66</v>
      </c>
      <c r="E90" s="23">
        <v>11.5359406978486</v>
      </c>
      <c r="F90" s="23">
        <v>4911.3728616689996</v>
      </c>
      <c r="G90" s="25">
        <f t="shared" si="1"/>
        <v>343.79610031683001</v>
      </c>
    </row>
    <row r="91" spans="1:7" ht="21" x14ac:dyDescent="0.4">
      <c r="A91" s="21">
        <v>43557</v>
      </c>
      <c r="B91" s="22" t="s">
        <v>61</v>
      </c>
      <c r="C91" s="22" t="s">
        <v>65</v>
      </c>
      <c r="D91" s="22" t="s">
        <v>66</v>
      </c>
      <c r="E91" s="23">
        <v>11.942145459991</v>
      </c>
      <c r="F91" s="23">
        <v>5011.5310404499196</v>
      </c>
      <c r="G91" s="25">
        <f t="shared" si="1"/>
        <v>350.80717283149443</v>
      </c>
    </row>
    <row r="92" spans="1:7" ht="21" x14ac:dyDescent="0.4">
      <c r="A92" s="21">
        <v>43567</v>
      </c>
      <c r="B92" s="22" t="s">
        <v>61</v>
      </c>
      <c r="C92" s="22" t="s">
        <v>68</v>
      </c>
      <c r="D92" s="22" t="s">
        <v>66</v>
      </c>
      <c r="E92" s="23">
        <v>12.754554984276</v>
      </c>
      <c r="F92" s="23">
        <v>5211.8473980117697</v>
      </c>
      <c r="G92" s="25">
        <f t="shared" si="1"/>
        <v>364.82931786082389</v>
      </c>
    </row>
    <row r="93" spans="1:7" ht="21" x14ac:dyDescent="0.4">
      <c r="A93" s="21">
        <v>43586</v>
      </c>
      <c r="B93" s="22" t="s">
        <v>61</v>
      </c>
      <c r="C93" s="22" t="s">
        <v>68</v>
      </c>
      <c r="D93" s="22" t="s">
        <v>66</v>
      </c>
      <c r="E93" s="23">
        <v>14.298133080417299</v>
      </c>
      <c r="F93" s="23">
        <v>5592.4484773792701</v>
      </c>
      <c r="G93" s="25">
        <f t="shared" si="1"/>
        <v>391.47139341654895</v>
      </c>
    </row>
    <row r="94" spans="1:7" ht="21" x14ac:dyDescent="0.4">
      <c r="A94" s="21">
        <v>43591</v>
      </c>
      <c r="B94" s="22" t="s">
        <v>61</v>
      </c>
      <c r="C94" s="22" t="s">
        <v>65</v>
      </c>
      <c r="D94" s="22" t="s">
        <v>66</v>
      </c>
      <c r="E94" s="23">
        <v>14.7043378425598</v>
      </c>
      <c r="F94" s="23">
        <v>5692.6066561601901</v>
      </c>
      <c r="G94" s="25">
        <f t="shared" si="1"/>
        <v>398.48246593121337</v>
      </c>
    </row>
    <row r="95" spans="1:7" ht="21" x14ac:dyDescent="0.4">
      <c r="A95" s="21">
        <v>43601</v>
      </c>
      <c r="B95" s="22" t="s">
        <v>61</v>
      </c>
      <c r="C95" s="22" t="s">
        <v>68</v>
      </c>
      <c r="D95" s="22" t="s">
        <v>66</v>
      </c>
      <c r="E95" s="23">
        <v>15.516747366844699</v>
      </c>
      <c r="F95" s="23">
        <v>5892.9230137220402</v>
      </c>
      <c r="G95" s="25">
        <f t="shared" si="1"/>
        <v>412.50461096054283</v>
      </c>
    </row>
    <row r="96" spans="1:7" ht="21" x14ac:dyDescent="0.4">
      <c r="A96" s="21">
        <v>43620</v>
      </c>
      <c r="B96" s="22" t="s">
        <v>61</v>
      </c>
      <c r="C96" s="22" t="s">
        <v>68</v>
      </c>
      <c r="D96" s="22" t="s">
        <v>66</v>
      </c>
      <c r="E96" s="23">
        <v>17.0603254629861</v>
      </c>
      <c r="F96" s="23">
        <v>6273.5240930895397</v>
      </c>
      <c r="G96" s="25">
        <f t="shared" si="1"/>
        <v>439.14668651626783</v>
      </c>
    </row>
    <row r="97" spans="1:7" ht="21" x14ac:dyDescent="0.4">
      <c r="A97" s="21">
        <v>43625</v>
      </c>
      <c r="B97" s="22" t="s">
        <v>61</v>
      </c>
      <c r="C97" s="22" t="s">
        <v>65</v>
      </c>
      <c r="D97" s="22" t="s">
        <v>66</v>
      </c>
      <c r="E97" s="23">
        <v>17.466530225128601</v>
      </c>
      <c r="F97" s="23">
        <v>6373.6822718704598</v>
      </c>
      <c r="G97" s="25">
        <f t="shared" si="1"/>
        <v>446.15775903093225</v>
      </c>
    </row>
    <row r="98" spans="1:7" ht="21" x14ac:dyDescent="0.4">
      <c r="A98" s="21">
        <v>43635</v>
      </c>
      <c r="B98" s="22" t="s">
        <v>61</v>
      </c>
      <c r="C98" s="22" t="s">
        <v>68</v>
      </c>
      <c r="D98" s="22" t="s">
        <v>66</v>
      </c>
      <c r="E98" s="23">
        <v>18.2789397494135</v>
      </c>
      <c r="F98" s="23">
        <v>6573.9986294322998</v>
      </c>
      <c r="G98" s="25">
        <f t="shared" si="1"/>
        <v>460.17990406026104</v>
      </c>
    </row>
    <row r="99" spans="1:7" ht="21" x14ac:dyDescent="0.4">
      <c r="A99" s="21">
        <v>43654</v>
      </c>
      <c r="B99" s="22" t="s">
        <v>61</v>
      </c>
      <c r="C99" s="22" t="s">
        <v>68</v>
      </c>
      <c r="D99" s="22" t="s">
        <v>66</v>
      </c>
      <c r="E99" s="23">
        <v>19.822517845554898</v>
      </c>
      <c r="F99" s="23">
        <v>6954.5997087998103</v>
      </c>
      <c r="G99" s="25">
        <f t="shared" si="1"/>
        <v>486.82197961598678</v>
      </c>
    </row>
    <row r="100" spans="1:7" ht="21" x14ac:dyDescent="0.4">
      <c r="A100" s="21">
        <v>43659</v>
      </c>
      <c r="B100" s="22" t="s">
        <v>61</v>
      </c>
      <c r="C100" s="22" t="s">
        <v>65</v>
      </c>
      <c r="D100" s="22" t="s">
        <v>66</v>
      </c>
      <c r="E100" s="23">
        <v>20.228722607697399</v>
      </c>
      <c r="F100" s="23">
        <v>7054.7578875807303</v>
      </c>
      <c r="G100" s="25">
        <f t="shared" si="1"/>
        <v>493.8330521306512</v>
      </c>
    </row>
    <row r="101" spans="1:7" ht="21" x14ac:dyDescent="0.4">
      <c r="A101" s="21">
        <v>43669</v>
      </c>
      <c r="B101" s="22" t="s">
        <v>61</v>
      </c>
      <c r="C101" s="22" t="s">
        <v>68</v>
      </c>
      <c r="D101" s="22" t="s">
        <v>66</v>
      </c>
      <c r="E101" s="23">
        <v>21.041132131982302</v>
      </c>
      <c r="F101" s="23">
        <v>7255.0742451425704</v>
      </c>
      <c r="G101" s="25">
        <f t="shared" si="1"/>
        <v>507.85519715997998</v>
      </c>
    </row>
    <row r="102" spans="1:7" ht="21" x14ac:dyDescent="0.4">
      <c r="A102" s="21">
        <v>43688</v>
      </c>
      <c r="B102" s="22" t="s">
        <v>61</v>
      </c>
      <c r="C102" s="22" t="s">
        <v>68</v>
      </c>
      <c r="D102" s="22" t="s">
        <v>66</v>
      </c>
      <c r="E102" s="23">
        <v>22.584710228123701</v>
      </c>
      <c r="F102" s="23">
        <v>7635.6753245100799</v>
      </c>
      <c r="G102" s="25">
        <f t="shared" si="1"/>
        <v>534.49727271570566</v>
      </c>
    </row>
    <row r="103" spans="1:7" ht="21" x14ac:dyDescent="0.4">
      <c r="A103" s="21">
        <v>43693</v>
      </c>
      <c r="B103" s="22" t="s">
        <v>61</v>
      </c>
      <c r="C103" s="22" t="s">
        <v>65</v>
      </c>
      <c r="D103" s="22" t="s">
        <v>66</v>
      </c>
      <c r="E103" s="23">
        <v>22.990914990266099</v>
      </c>
      <c r="F103" s="23">
        <v>7735.8335032909999</v>
      </c>
      <c r="G103" s="25">
        <f t="shared" si="1"/>
        <v>541.50834523037008</v>
      </c>
    </row>
    <row r="104" spans="1:7" ht="21" x14ac:dyDescent="0.4">
      <c r="A104" s="21">
        <v>43703</v>
      </c>
      <c r="B104" s="22" t="s">
        <v>61</v>
      </c>
      <c r="C104" s="22" t="s">
        <v>68</v>
      </c>
      <c r="D104" s="22" t="s">
        <v>66</v>
      </c>
      <c r="E104" s="23">
        <v>23.8033245145511</v>
      </c>
      <c r="F104" s="23">
        <v>7936.14986085284</v>
      </c>
      <c r="G104" s="25">
        <f t="shared" si="1"/>
        <v>555.53049025969881</v>
      </c>
    </row>
    <row r="105" spans="1:7" ht="21" x14ac:dyDescent="0.4">
      <c r="A105" s="21">
        <v>43722</v>
      </c>
      <c r="B105" s="22" t="s">
        <v>61</v>
      </c>
      <c r="C105" s="22" t="s">
        <v>68</v>
      </c>
      <c r="D105" s="22" t="s">
        <v>66</v>
      </c>
      <c r="E105" s="23">
        <v>25.3469026106924</v>
      </c>
      <c r="F105" s="23">
        <v>8316.7509402203505</v>
      </c>
      <c r="G105" s="25">
        <f t="shared" si="1"/>
        <v>582.1725658154246</v>
      </c>
    </row>
    <row r="106" spans="1:7" ht="21" x14ac:dyDescent="0.4">
      <c r="A106" s="21">
        <v>43727</v>
      </c>
      <c r="B106" s="22" t="s">
        <v>61</v>
      </c>
      <c r="C106" s="22" t="s">
        <v>65</v>
      </c>
      <c r="D106" s="22" t="s">
        <v>66</v>
      </c>
      <c r="E106" s="23">
        <v>25.753107372834901</v>
      </c>
      <c r="F106" s="23">
        <v>8416.9091190012696</v>
      </c>
      <c r="G106" s="25">
        <f t="shared" si="1"/>
        <v>589.18363833008891</v>
      </c>
    </row>
    <row r="107" spans="1:7" ht="21" x14ac:dyDescent="0.4">
      <c r="A107" s="21">
        <v>43737</v>
      </c>
      <c r="B107" s="22" t="s">
        <v>61</v>
      </c>
      <c r="C107" s="22" t="s">
        <v>68</v>
      </c>
      <c r="D107" s="22" t="s">
        <v>66</v>
      </c>
      <c r="E107" s="23">
        <v>26.565516897119799</v>
      </c>
      <c r="F107" s="23">
        <v>8617.2254765631096</v>
      </c>
      <c r="G107" s="25">
        <f t="shared" si="1"/>
        <v>603.20578335941775</v>
      </c>
    </row>
    <row r="108" spans="1:7" ht="21" x14ac:dyDescent="0.4">
      <c r="A108" s="21">
        <v>43756</v>
      </c>
      <c r="B108" s="22" t="s">
        <v>61</v>
      </c>
      <c r="C108" s="22" t="s">
        <v>68</v>
      </c>
      <c r="D108" s="22" t="s">
        <v>66</v>
      </c>
      <c r="E108" s="23">
        <v>28.109094993261198</v>
      </c>
      <c r="F108" s="23">
        <v>8997.8265559306201</v>
      </c>
      <c r="G108" s="25">
        <f t="shared" si="1"/>
        <v>629.84785891514343</v>
      </c>
    </row>
    <row r="109" spans="1:7" ht="21" x14ac:dyDescent="0.4">
      <c r="A109" s="21">
        <v>43761</v>
      </c>
      <c r="B109" s="22" t="s">
        <v>61</v>
      </c>
      <c r="C109" s="22" t="s">
        <v>65</v>
      </c>
      <c r="D109" s="22" t="s">
        <v>66</v>
      </c>
      <c r="E109" s="23">
        <v>28.515299755403699</v>
      </c>
      <c r="F109" s="23">
        <v>9097.9847347115392</v>
      </c>
      <c r="G109" s="25">
        <f t="shared" si="1"/>
        <v>636.85893142980785</v>
      </c>
    </row>
    <row r="110" spans="1:7" ht="21" x14ac:dyDescent="0.4">
      <c r="A110" s="21">
        <v>43771</v>
      </c>
      <c r="B110" s="22" t="s">
        <v>61</v>
      </c>
      <c r="C110" s="22" t="s">
        <v>68</v>
      </c>
      <c r="D110" s="22" t="s">
        <v>66</v>
      </c>
      <c r="E110" s="23">
        <v>29.327709279688602</v>
      </c>
      <c r="F110" s="23">
        <v>9298.3010922733793</v>
      </c>
      <c r="G110" s="25">
        <f t="shared" si="1"/>
        <v>650.88107645913658</v>
      </c>
    </row>
    <row r="111" spans="1:7" ht="21" x14ac:dyDescent="0.4">
      <c r="A111" s="21">
        <v>43790</v>
      </c>
      <c r="B111" s="22" t="s">
        <v>61</v>
      </c>
      <c r="C111" s="22" t="s">
        <v>68</v>
      </c>
      <c r="D111" s="22" t="s">
        <v>66</v>
      </c>
      <c r="E111" s="23">
        <v>30.871287375830001</v>
      </c>
      <c r="F111" s="23">
        <v>9678.9021716408806</v>
      </c>
      <c r="G111" s="25">
        <f t="shared" si="1"/>
        <v>677.52315201486169</v>
      </c>
    </row>
    <row r="112" spans="1:7" ht="21" x14ac:dyDescent="0.4">
      <c r="A112" s="21">
        <v>43795</v>
      </c>
      <c r="B112" s="22" t="s">
        <v>61</v>
      </c>
      <c r="C112" s="22" t="s">
        <v>65</v>
      </c>
      <c r="D112" s="22" t="s">
        <v>66</v>
      </c>
      <c r="E112" s="23">
        <v>31.277492137972398</v>
      </c>
      <c r="F112" s="23">
        <v>9779.0603504218107</v>
      </c>
      <c r="G112" s="25">
        <f t="shared" si="1"/>
        <v>684.5342245295268</v>
      </c>
    </row>
    <row r="113" spans="1:7" ht="21" x14ac:dyDescent="0.4">
      <c r="A113" s="21">
        <v>43805</v>
      </c>
      <c r="B113" s="22" t="s">
        <v>61</v>
      </c>
      <c r="C113" s="22" t="s">
        <v>68</v>
      </c>
      <c r="D113" s="22" t="s">
        <v>66</v>
      </c>
      <c r="E113" s="23">
        <v>32.089901662257397</v>
      </c>
      <c r="F113" s="23">
        <v>9979.3767079836507</v>
      </c>
      <c r="G113" s="25">
        <f t="shared" si="1"/>
        <v>698.55636955885564</v>
      </c>
    </row>
    <row r="114" spans="1:7" ht="21" x14ac:dyDescent="0.4">
      <c r="A114" s="21">
        <v>43532</v>
      </c>
      <c r="B114" s="22" t="s">
        <v>71</v>
      </c>
      <c r="C114" s="22" t="s">
        <v>65</v>
      </c>
      <c r="D114" s="22" t="s">
        <v>63</v>
      </c>
      <c r="E114" s="23">
        <v>9.13986013986014</v>
      </c>
      <c r="F114" s="23">
        <v>3955.2380952381</v>
      </c>
      <c r="G114" s="25">
        <f t="shared" si="1"/>
        <v>276.86666666666702</v>
      </c>
    </row>
    <row r="115" spans="1:7" ht="21" x14ac:dyDescent="0.4">
      <c r="A115" s="21">
        <v>43580</v>
      </c>
      <c r="B115" s="22" t="s">
        <v>71</v>
      </c>
      <c r="C115" s="22" t="s">
        <v>65</v>
      </c>
      <c r="D115" s="22" t="s">
        <v>63</v>
      </c>
      <c r="E115" s="23">
        <v>9.13986013986014</v>
      </c>
      <c r="F115" s="23">
        <v>3955.2380952381</v>
      </c>
      <c r="G115" s="25">
        <f t="shared" si="1"/>
        <v>276.86666666666702</v>
      </c>
    </row>
    <row r="116" spans="1:7" ht="21" x14ac:dyDescent="0.4">
      <c r="A116" s="21">
        <v>43551</v>
      </c>
      <c r="B116" s="22" t="s">
        <v>71</v>
      </c>
      <c r="C116" s="22" t="s">
        <v>65</v>
      </c>
      <c r="D116" s="22" t="s">
        <v>63</v>
      </c>
      <c r="E116" s="23">
        <v>11.4546997454201</v>
      </c>
      <c r="F116" s="23">
        <v>4891.3412259128199</v>
      </c>
      <c r="G116" s="25">
        <f t="shared" si="1"/>
        <v>342.39388581389744</v>
      </c>
    </row>
    <row r="117" spans="1:7" ht="21" x14ac:dyDescent="0.4">
      <c r="A117" s="21">
        <v>43508</v>
      </c>
      <c r="B117" s="22" t="s">
        <v>71</v>
      </c>
      <c r="C117" s="22" t="s">
        <v>68</v>
      </c>
      <c r="D117" s="22" t="s">
        <v>63</v>
      </c>
      <c r="E117" s="23">
        <v>12.391608391608401</v>
      </c>
      <c r="F117" s="23">
        <v>5069.5238095238101</v>
      </c>
      <c r="G117" s="25">
        <f t="shared" si="1"/>
        <v>354.86666666666673</v>
      </c>
    </row>
    <row r="118" spans="1:7" ht="21" x14ac:dyDescent="0.4">
      <c r="A118" s="21">
        <v>43542</v>
      </c>
      <c r="B118" s="22" t="s">
        <v>71</v>
      </c>
      <c r="C118" s="22" t="s">
        <v>68</v>
      </c>
      <c r="D118" s="22" t="s">
        <v>63</v>
      </c>
      <c r="E118" s="23">
        <v>12.391608391608401</v>
      </c>
      <c r="F118" s="23">
        <v>5069.5238095238101</v>
      </c>
      <c r="G118" s="25">
        <f t="shared" si="1"/>
        <v>354.86666666666673</v>
      </c>
    </row>
    <row r="119" spans="1:7" ht="21" x14ac:dyDescent="0.4">
      <c r="A119" s="21">
        <v>43566</v>
      </c>
      <c r="B119" s="22" t="s">
        <v>71</v>
      </c>
      <c r="C119" s="22" t="s">
        <v>65</v>
      </c>
      <c r="D119" s="22" t="s">
        <v>63</v>
      </c>
      <c r="E119" s="23">
        <v>12.6733140318475</v>
      </c>
      <c r="F119" s="23">
        <v>5191.81576225558</v>
      </c>
      <c r="G119" s="25">
        <f t="shared" si="1"/>
        <v>363.42710335789064</v>
      </c>
    </row>
    <row r="120" spans="1:7" ht="21" x14ac:dyDescent="0.4">
      <c r="A120" s="21">
        <v>43576</v>
      </c>
      <c r="B120" s="22" t="s">
        <v>71</v>
      </c>
      <c r="C120" s="22" t="s">
        <v>68</v>
      </c>
      <c r="D120" s="22" t="s">
        <v>63</v>
      </c>
      <c r="E120" s="23">
        <v>13.485723556132401</v>
      </c>
      <c r="F120" s="23">
        <v>5392.1321198174301</v>
      </c>
      <c r="G120" s="25">
        <f t="shared" si="1"/>
        <v>377.44924838722017</v>
      </c>
    </row>
    <row r="121" spans="1:7" ht="21" x14ac:dyDescent="0.4">
      <c r="A121" s="21">
        <v>43585</v>
      </c>
      <c r="B121" s="22" t="s">
        <v>71</v>
      </c>
      <c r="C121" s="22" t="s">
        <v>65</v>
      </c>
      <c r="D121" s="22" t="s">
        <v>63</v>
      </c>
      <c r="E121" s="23">
        <v>14.2168921279888</v>
      </c>
      <c r="F121" s="23">
        <v>5572.4168416230896</v>
      </c>
      <c r="G121" s="25">
        <f t="shared" si="1"/>
        <v>390.06917891361633</v>
      </c>
    </row>
    <row r="122" spans="1:7" ht="21" x14ac:dyDescent="0.4">
      <c r="A122" s="21">
        <v>43600</v>
      </c>
      <c r="B122" s="22" t="s">
        <v>71</v>
      </c>
      <c r="C122" s="22" t="s">
        <v>65</v>
      </c>
      <c r="D122" s="22" t="s">
        <v>63</v>
      </c>
      <c r="E122" s="23">
        <v>15.435506414416199</v>
      </c>
      <c r="F122" s="23">
        <v>5872.8913779658496</v>
      </c>
      <c r="G122" s="25">
        <f t="shared" si="1"/>
        <v>411.10239645760953</v>
      </c>
    </row>
    <row r="123" spans="1:7" ht="21" x14ac:dyDescent="0.4">
      <c r="A123" s="21">
        <v>43610</v>
      </c>
      <c r="B123" s="22" t="s">
        <v>71</v>
      </c>
      <c r="C123" s="22" t="s">
        <v>68</v>
      </c>
      <c r="D123" s="22" t="s">
        <v>63</v>
      </c>
      <c r="E123" s="23">
        <v>16.247915938701201</v>
      </c>
      <c r="F123" s="23">
        <v>6073.2077355276897</v>
      </c>
      <c r="G123" s="25">
        <f t="shared" si="1"/>
        <v>425.12454148693831</v>
      </c>
    </row>
    <row r="124" spans="1:7" ht="21" x14ac:dyDescent="0.4">
      <c r="A124" s="21">
        <v>43619</v>
      </c>
      <c r="B124" s="22" t="s">
        <v>71</v>
      </c>
      <c r="C124" s="22" t="s">
        <v>65</v>
      </c>
      <c r="D124" s="22" t="s">
        <v>63</v>
      </c>
      <c r="E124" s="23">
        <v>16.979084510557598</v>
      </c>
      <c r="F124" s="23">
        <v>6253.4924573333501</v>
      </c>
      <c r="G124" s="25">
        <f t="shared" si="1"/>
        <v>437.74447201333453</v>
      </c>
    </row>
    <row r="125" spans="1:7" ht="21" x14ac:dyDescent="0.4">
      <c r="A125" s="21">
        <v>43634</v>
      </c>
      <c r="B125" s="22" t="s">
        <v>71</v>
      </c>
      <c r="C125" s="22" t="s">
        <v>65</v>
      </c>
      <c r="D125" s="22" t="s">
        <v>63</v>
      </c>
      <c r="E125" s="23">
        <v>18.197698796985001</v>
      </c>
      <c r="F125" s="23">
        <v>6553.9669936761202</v>
      </c>
      <c r="G125" s="25">
        <f t="shared" si="1"/>
        <v>458.77768955732847</v>
      </c>
    </row>
    <row r="126" spans="1:7" ht="21" x14ac:dyDescent="0.4">
      <c r="A126" s="21">
        <v>43644</v>
      </c>
      <c r="B126" s="22" t="s">
        <v>71</v>
      </c>
      <c r="C126" s="22" t="s">
        <v>68</v>
      </c>
      <c r="D126" s="22" t="s">
        <v>63</v>
      </c>
      <c r="E126" s="23">
        <v>19.01010832127</v>
      </c>
      <c r="F126" s="23">
        <v>6754.2833512379602</v>
      </c>
      <c r="G126" s="25">
        <f t="shared" si="1"/>
        <v>472.79983458665725</v>
      </c>
    </row>
    <row r="127" spans="1:7" ht="21" x14ac:dyDescent="0.4">
      <c r="A127" s="21">
        <v>43653</v>
      </c>
      <c r="B127" s="22" t="s">
        <v>71</v>
      </c>
      <c r="C127" s="22" t="s">
        <v>65</v>
      </c>
      <c r="D127" s="22" t="s">
        <v>63</v>
      </c>
      <c r="E127" s="23">
        <v>19.7412768931264</v>
      </c>
      <c r="F127" s="23">
        <v>6934.5680730436197</v>
      </c>
      <c r="G127" s="25">
        <f t="shared" si="1"/>
        <v>485.41976511305342</v>
      </c>
    </row>
    <row r="128" spans="1:7" ht="21" x14ac:dyDescent="0.4">
      <c r="A128" s="21">
        <v>43488</v>
      </c>
      <c r="B128" s="22" t="s">
        <v>71</v>
      </c>
      <c r="C128" s="22" t="s">
        <v>65</v>
      </c>
      <c r="D128" s="22" t="s">
        <v>63</v>
      </c>
      <c r="E128" s="23">
        <v>3</v>
      </c>
      <c r="F128" s="23">
        <v>7000</v>
      </c>
      <c r="G128" s="25">
        <f t="shared" si="1"/>
        <v>490.00000000000006</v>
      </c>
    </row>
    <row r="129" spans="1:7" ht="21" x14ac:dyDescent="0.4">
      <c r="A129" s="21">
        <v>43517</v>
      </c>
      <c r="B129" s="22" t="s">
        <v>71</v>
      </c>
      <c r="C129" s="22" t="s">
        <v>65</v>
      </c>
      <c r="D129" s="22" t="s">
        <v>63</v>
      </c>
      <c r="E129" s="23">
        <v>3</v>
      </c>
      <c r="F129" s="23">
        <v>7000</v>
      </c>
      <c r="G129" s="25">
        <f t="shared" si="1"/>
        <v>490.00000000000006</v>
      </c>
    </row>
    <row r="130" spans="1:7" ht="21" x14ac:dyDescent="0.4">
      <c r="A130" s="21">
        <v>43668</v>
      </c>
      <c r="B130" s="22" t="s">
        <v>71</v>
      </c>
      <c r="C130" s="22" t="s">
        <v>65</v>
      </c>
      <c r="D130" s="22" t="s">
        <v>63</v>
      </c>
      <c r="E130" s="23">
        <v>20.9598911795538</v>
      </c>
      <c r="F130" s="23">
        <v>7235.0426093863898</v>
      </c>
      <c r="G130" s="25">
        <f t="shared" si="1"/>
        <v>506.45298265704736</v>
      </c>
    </row>
    <row r="131" spans="1:7" ht="21" x14ac:dyDescent="0.4">
      <c r="A131" s="21">
        <v>43678</v>
      </c>
      <c r="B131" s="22" t="s">
        <v>71</v>
      </c>
      <c r="C131" s="22" t="s">
        <v>68</v>
      </c>
      <c r="D131" s="22" t="s">
        <v>63</v>
      </c>
      <c r="E131" s="23">
        <v>21.772300703838699</v>
      </c>
      <c r="F131" s="23">
        <v>7435.3589669482299</v>
      </c>
      <c r="G131" s="25">
        <f t="shared" si="1"/>
        <v>520.47512768637614</v>
      </c>
    </row>
    <row r="132" spans="1:7" ht="21" x14ac:dyDescent="0.4">
      <c r="A132" s="21">
        <v>43687</v>
      </c>
      <c r="B132" s="22" t="s">
        <v>71</v>
      </c>
      <c r="C132" s="22" t="s">
        <v>65</v>
      </c>
      <c r="D132" s="22" t="s">
        <v>63</v>
      </c>
      <c r="E132" s="23">
        <v>22.503469275695199</v>
      </c>
      <c r="F132" s="23">
        <v>7615.6436887538903</v>
      </c>
      <c r="G132" s="25">
        <f t="shared" ref="G132:G195" si="2">F132*0.07</f>
        <v>533.09505821277241</v>
      </c>
    </row>
    <row r="133" spans="1:7" ht="21" x14ac:dyDescent="0.4">
      <c r="A133" s="21">
        <v>43702</v>
      </c>
      <c r="B133" s="22" t="s">
        <v>71</v>
      </c>
      <c r="C133" s="22" t="s">
        <v>65</v>
      </c>
      <c r="D133" s="22" t="s">
        <v>63</v>
      </c>
      <c r="E133" s="23">
        <v>23.722083562122599</v>
      </c>
      <c r="F133" s="23">
        <v>7916.1182250966604</v>
      </c>
      <c r="G133" s="25">
        <f t="shared" si="2"/>
        <v>554.12827575676624</v>
      </c>
    </row>
    <row r="134" spans="1:7" ht="21" x14ac:dyDescent="0.4">
      <c r="A134" s="21">
        <v>43712</v>
      </c>
      <c r="B134" s="22" t="s">
        <v>71</v>
      </c>
      <c r="C134" s="22" t="s">
        <v>68</v>
      </c>
      <c r="D134" s="22" t="s">
        <v>63</v>
      </c>
      <c r="E134" s="23">
        <v>24.534493086407501</v>
      </c>
      <c r="F134" s="23">
        <v>8116.4345826585004</v>
      </c>
      <c r="G134" s="25">
        <f t="shared" si="2"/>
        <v>568.15042078609508</v>
      </c>
    </row>
    <row r="135" spans="1:7" ht="21" x14ac:dyDescent="0.4">
      <c r="A135" s="21">
        <v>43721</v>
      </c>
      <c r="B135" s="22" t="s">
        <v>71</v>
      </c>
      <c r="C135" s="22" t="s">
        <v>65</v>
      </c>
      <c r="D135" s="22" t="s">
        <v>63</v>
      </c>
      <c r="E135" s="23">
        <v>25.265661658263902</v>
      </c>
      <c r="F135" s="23">
        <v>8296.7193044641608</v>
      </c>
      <c r="G135" s="25">
        <f t="shared" si="2"/>
        <v>580.77035131249136</v>
      </c>
    </row>
    <row r="136" spans="1:7" ht="21" x14ac:dyDescent="0.4">
      <c r="A136" s="21">
        <v>43736</v>
      </c>
      <c r="B136" s="22" t="s">
        <v>71</v>
      </c>
      <c r="C136" s="22" t="s">
        <v>65</v>
      </c>
      <c r="D136" s="22" t="s">
        <v>63</v>
      </c>
      <c r="E136" s="23">
        <v>26.484275944691301</v>
      </c>
      <c r="F136" s="23">
        <v>8597.1938408069309</v>
      </c>
      <c r="G136" s="25">
        <f t="shared" si="2"/>
        <v>601.80356885648519</v>
      </c>
    </row>
    <row r="137" spans="1:7" ht="21" x14ac:dyDescent="0.4">
      <c r="A137" s="21">
        <v>43746</v>
      </c>
      <c r="B137" s="22" t="s">
        <v>71</v>
      </c>
      <c r="C137" s="22" t="s">
        <v>68</v>
      </c>
      <c r="D137" s="22" t="s">
        <v>63</v>
      </c>
      <c r="E137" s="23">
        <v>27.2966854689763</v>
      </c>
      <c r="F137" s="23">
        <v>8797.5101983687691</v>
      </c>
      <c r="G137" s="25">
        <f t="shared" si="2"/>
        <v>615.82571388581391</v>
      </c>
    </row>
    <row r="138" spans="1:7" ht="21" x14ac:dyDescent="0.4">
      <c r="A138" s="21">
        <v>43755</v>
      </c>
      <c r="B138" s="22" t="s">
        <v>71</v>
      </c>
      <c r="C138" s="22" t="s">
        <v>65</v>
      </c>
      <c r="D138" s="22" t="s">
        <v>63</v>
      </c>
      <c r="E138" s="23">
        <v>28.0278540408327</v>
      </c>
      <c r="F138" s="23">
        <v>8977.7949201744304</v>
      </c>
      <c r="G138" s="25">
        <f t="shared" si="2"/>
        <v>628.44564441221019</v>
      </c>
    </row>
    <row r="139" spans="1:7" ht="21" x14ac:dyDescent="0.4">
      <c r="A139" s="21">
        <v>43770</v>
      </c>
      <c r="B139" s="22" t="s">
        <v>71</v>
      </c>
      <c r="C139" s="22" t="s">
        <v>65</v>
      </c>
      <c r="D139" s="22" t="s">
        <v>63</v>
      </c>
      <c r="E139" s="23">
        <v>29.2464683272601</v>
      </c>
      <c r="F139" s="23">
        <v>9278.2694565172005</v>
      </c>
      <c r="G139" s="25">
        <f t="shared" si="2"/>
        <v>649.47886195620413</v>
      </c>
    </row>
    <row r="140" spans="1:7" ht="21" x14ac:dyDescent="0.4">
      <c r="A140" s="21">
        <v>43780</v>
      </c>
      <c r="B140" s="22" t="s">
        <v>71</v>
      </c>
      <c r="C140" s="22" t="s">
        <v>68</v>
      </c>
      <c r="D140" s="22" t="s">
        <v>63</v>
      </c>
      <c r="E140" s="23">
        <v>30.058877851544999</v>
      </c>
      <c r="F140" s="23">
        <v>9478.5858140790406</v>
      </c>
      <c r="G140" s="25">
        <f t="shared" si="2"/>
        <v>663.50100698553285</v>
      </c>
    </row>
    <row r="141" spans="1:7" ht="21" x14ac:dyDescent="0.4">
      <c r="A141" s="21">
        <v>43789</v>
      </c>
      <c r="B141" s="22" t="s">
        <v>71</v>
      </c>
      <c r="C141" s="22" t="s">
        <v>65</v>
      </c>
      <c r="D141" s="22" t="s">
        <v>63</v>
      </c>
      <c r="E141" s="23">
        <v>30.790046423401499</v>
      </c>
      <c r="F141" s="23">
        <v>9658.8705358847001</v>
      </c>
      <c r="G141" s="25">
        <f t="shared" si="2"/>
        <v>676.12093751192901</v>
      </c>
    </row>
    <row r="142" spans="1:7" ht="21" x14ac:dyDescent="0.4">
      <c r="A142" s="21">
        <v>43804</v>
      </c>
      <c r="B142" s="22" t="s">
        <v>71</v>
      </c>
      <c r="C142" s="22" t="s">
        <v>65</v>
      </c>
      <c r="D142" s="22" t="s">
        <v>63</v>
      </c>
      <c r="E142" s="23">
        <v>32.008660709828902</v>
      </c>
      <c r="F142" s="23">
        <v>9959.3450722274702</v>
      </c>
      <c r="G142" s="25">
        <f t="shared" si="2"/>
        <v>697.15415505592296</v>
      </c>
    </row>
    <row r="143" spans="1:7" ht="21" x14ac:dyDescent="0.4">
      <c r="A143" s="21">
        <v>43814</v>
      </c>
      <c r="B143" s="22" t="s">
        <v>71</v>
      </c>
      <c r="C143" s="22" t="s">
        <v>68</v>
      </c>
      <c r="D143" s="22" t="s">
        <v>63</v>
      </c>
      <c r="E143" s="23">
        <v>32.821070234113797</v>
      </c>
      <c r="F143" s="23">
        <v>10159.661429789299</v>
      </c>
      <c r="G143" s="25">
        <f t="shared" si="2"/>
        <v>711.176300085251</v>
      </c>
    </row>
    <row r="144" spans="1:7" ht="21" x14ac:dyDescent="0.4">
      <c r="A144" s="21">
        <v>43539</v>
      </c>
      <c r="B144" s="22" t="s">
        <v>64</v>
      </c>
      <c r="C144" s="22" t="s">
        <v>68</v>
      </c>
      <c r="D144" s="22" t="s">
        <v>63</v>
      </c>
      <c r="E144" s="23">
        <v>11.416083916083901</v>
      </c>
      <c r="F144" s="23">
        <v>4735.2380952381</v>
      </c>
      <c r="G144" s="25">
        <f t="shared" si="2"/>
        <v>331.46666666666704</v>
      </c>
    </row>
    <row r="145" spans="1:7" ht="21" x14ac:dyDescent="0.4">
      <c r="A145" s="21">
        <v>43580</v>
      </c>
      <c r="B145" s="22" t="s">
        <v>64</v>
      </c>
      <c r="C145" s="22" t="s">
        <v>68</v>
      </c>
      <c r="D145" s="22" t="s">
        <v>63</v>
      </c>
      <c r="E145" s="23">
        <v>11.416083916083901</v>
      </c>
      <c r="F145" s="23">
        <v>4735.2380952381</v>
      </c>
      <c r="G145" s="25">
        <f t="shared" si="2"/>
        <v>331.46666666666704</v>
      </c>
    </row>
    <row r="146" spans="1:7" ht="21" x14ac:dyDescent="0.4">
      <c r="A146" s="21">
        <v>43573</v>
      </c>
      <c r="B146" s="22" t="s">
        <v>64</v>
      </c>
      <c r="C146" s="22" t="s">
        <v>68</v>
      </c>
      <c r="D146" s="22" t="s">
        <v>63</v>
      </c>
      <c r="E146" s="23">
        <v>13.242000698846899</v>
      </c>
      <c r="F146" s="23">
        <v>5332.0372125488702</v>
      </c>
      <c r="G146" s="25">
        <f t="shared" si="2"/>
        <v>373.24260487842093</v>
      </c>
    </row>
    <row r="147" spans="1:7" ht="21" x14ac:dyDescent="0.4">
      <c r="A147" s="21">
        <v>43607</v>
      </c>
      <c r="B147" s="22" t="s">
        <v>64</v>
      </c>
      <c r="C147" s="22" t="s">
        <v>68</v>
      </c>
      <c r="D147" s="22" t="s">
        <v>63</v>
      </c>
      <c r="E147" s="23">
        <v>16.0041930814157</v>
      </c>
      <c r="F147" s="23">
        <v>6013.1128282591399</v>
      </c>
      <c r="G147" s="25">
        <f t="shared" si="2"/>
        <v>420.91789797813982</v>
      </c>
    </row>
    <row r="148" spans="1:7" ht="21" x14ac:dyDescent="0.4">
      <c r="A148" s="21">
        <v>43641</v>
      </c>
      <c r="B148" s="22" t="s">
        <v>64</v>
      </c>
      <c r="C148" s="22" t="s">
        <v>68</v>
      </c>
      <c r="D148" s="22" t="s">
        <v>63</v>
      </c>
      <c r="E148" s="23">
        <v>18.766385463984498</v>
      </c>
      <c r="F148" s="23">
        <v>6694.1884439694104</v>
      </c>
      <c r="G148" s="25">
        <f t="shared" si="2"/>
        <v>468.59319107785876</v>
      </c>
    </row>
    <row r="149" spans="1:7" ht="21" x14ac:dyDescent="0.4">
      <c r="A149" s="21">
        <v>43675</v>
      </c>
      <c r="B149" s="22" t="s">
        <v>64</v>
      </c>
      <c r="C149" s="22" t="s">
        <v>68</v>
      </c>
      <c r="D149" s="22" t="s">
        <v>63</v>
      </c>
      <c r="E149" s="23">
        <v>21.528577846553201</v>
      </c>
      <c r="F149" s="23">
        <v>7375.26405967968</v>
      </c>
      <c r="G149" s="25">
        <f t="shared" si="2"/>
        <v>516.26848417757765</v>
      </c>
    </row>
    <row r="150" spans="1:7" ht="21" x14ac:dyDescent="0.4">
      <c r="A150" s="21">
        <v>43709</v>
      </c>
      <c r="B150" s="22" t="s">
        <v>64</v>
      </c>
      <c r="C150" s="22" t="s">
        <v>68</v>
      </c>
      <c r="D150" s="22" t="s">
        <v>63</v>
      </c>
      <c r="E150" s="23">
        <v>24.290770229122</v>
      </c>
      <c r="F150" s="23">
        <v>8056.3396753899497</v>
      </c>
      <c r="G150" s="25">
        <f t="shared" si="2"/>
        <v>563.94377727729648</v>
      </c>
    </row>
    <row r="151" spans="1:7" ht="21" x14ac:dyDescent="0.4">
      <c r="A151" s="21">
        <v>43743</v>
      </c>
      <c r="B151" s="22" t="s">
        <v>64</v>
      </c>
      <c r="C151" s="22" t="s">
        <v>68</v>
      </c>
      <c r="D151" s="22" t="s">
        <v>63</v>
      </c>
      <c r="E151" s="23">
        <v>27.052962611690798</v>
      </c>
      <c r="F151" s="23">
        <v>8737.4152911002202</v>
      </c>
      <c r="G151" s="25">
        <f t="shared" si="2"/>
        <v>611.61907037701542</v>
      </c>
    </row>
    <row r="152" spans="1:7" ht="21" x14ac:dyDescent="0.4">
      <c r="A152" s="21">
        <v>43777</v>
      </c>
      <c r="B152" s="22" t="s">
        <v>64</v>
      </c>
      <c r="C152" s="22" t="s">
        <v>68</v>
      </c>
      <c r="D152" s="22" t="s">
        <v>63</v>
      </c>
      <c r="E152" s="23">
        <v>29.815154994259501</v>
      </c>
      <c r="F152" s="23">
        <v>9418.4909068104898</v>
      </c>
      <c r="G152" s="25">
        <f t="shared" si="2"/>
        <v>659.29436347673436</v>
      </c>
    </row>
    <row r="153" spans="1:7" ht="21" x14ac:dyDescent="0.4">
      <c r="A153" s="21">
        <v>43811</v>
      </c>
      <c r="B153" s="22" t="s">
        <v>64</v>
      </c>
      <c r="C153" s="22" t="s">
        <v>68</v>
      </c>
      <c r="D153" s="22" t="s">
        <v>63</v>
      </c>
      <c r="E153" s="23">
        <v>32.5773473768283</v>
      </c>
      <c r="F153" s="23">
        <v>10099.566522520799</v>
      </c>
      <c r="G153" s="25">
        <f t="shared" si="2"/>
        <v>706.96965657645603</v>
      </c>
    </row>
    <row r="154" spans="1:7" ht="21" x14ac:dyDescent="0.4">
      <c r="A154" s="21">
        <v>43525</v>
      </c>
      <c r="B154" s="22" t="s">
        <v>67</v>
      </c>
      <c r="C154" s="22" t="s">
        <v>62</v>
      </c>
      <c r="D154" s="22" t="s">
        <v>63</v>
      </c>
      <c r="E154" s="23">
        <v>6.8636363636363598</v>
      </c>
      <c r="F154" s="23">
        <v>3175.2380952381</v>
      </c>
      <c r="G154" s="25">
        <f t="shared" si="2"/>
        <v>222.26666666666702</v>
      </c>
    </row>
    <row r="155" spans="1:7" ht="21" x14ac:dyDescent="0.4">
      <c r="A155" s="21">
        <v>43578</v>
      </c>
      <c r="B155" s="22" t="s">
        <v>67</v>
      </c>
      <c r="C155" s="22" t="s">
        <v>62</v>
      </c>
      <c r="D155" s="22" t="s">
        <v>63</v>
      </c>
      <c r="E155" s="23">
        <v>6.8636363636363598</v>
      </c>
      <c r="F155" s="23">
        <v>3175.2380952381</v>
      </c>
      <c r="G155" s="25">
        <f t="shared" si="2"/>
        <v>222.26666666666702</v>
      </c>
    </row>
    <row r="156" spans="1:7" ht="21" x14ac:dyDescent="0.4">
      <c r="A156" s="21">
        <v>43535</v>
      </c>
      <c r="B156" s="22" t="s">
        <v>67</v>
      </c>
      <c r="C156" s="22" t="s">
        <v>65</v>
      </c>
      <c r="D156" s="22" t="s">
        <v>63</v>
      </c>
      <c r="E156" s="23">
        <v>10.115384615384601</v>
      </c>
      <c r="F156" s="23">
        <v>4289.5238095238101</v>
      </c>
      <c r="G156" s="25">
        <f t="shared" si="2"/>
        <v>300.26666666666671</v>
      </c>
    </row>
    <row r="157" spans="1:7" ht="21" x14ac:dyDescent="0.4">
      <c r="A157" s="21">
        <v>43577</v>
      </c>
      <c r="B157" s="22" t="s">
        <v>67</v>
      </c>
      <c r="C157" s="22" t="s">
        <v>65</v>
      </c>
      <c r="D157" s="22" t="s">
        <v>63</v>
      </c>
      <c r="E157" s="23">
        <v>10.115384615384601</v>
      </c>
      <c r="F157" s="23">
        <v>4289.5238095238101</v>
      </c>
      <c r="G157" s="25">
        <f t="shared" si="2"/>
        <v>300.26666666666671</v>
      </c>
    </row>
    <row r="158" spans="1:7" ht="21" x14ac:dyDescent="0.4">
      <c r="A158" s="21">
        <v>43559</v>
      </c>
      <c r="B158" s="22" t="s">
        <v>67</v>
      </c>
      <c r="C158" s="22" t="s">
        <v>62</v>
      </c>
      <c r="D158" s="22" t="s">
        <v>63</v>
      </c>
      <c r="E158" s="23">
        <v>12.104627364848</v>
      </c>
      <c r="F158" s="23">
        <v>5051.5943119622898</v>
      </c>
      <c r="G158" s="25">
        <f t="shared" si="2"/>
        <v>353.6116018373603</v>
      </c>
    </row>
    <row r="159" spans="1:7" ht="21" x14ac:dyDescent="0.4">
      <c r="A159" s="21">
        <v>43569</v>
      </c>
      <c r="B159" s="22" t="s">
        <v>67</v>
      </c>
      <c r="C159" s="22" t="s">
        <v>65</v>
      </c>
      <c r="D159" s="22" t="s">
        <v>63</v>
      </c>
      <c r="E159" s="23">
        <v>12.9170368891329</v>
      </c>
      <c r="F159" s="23">
        <v>5251.9106695241398</v>
      </c>
      <c r="G159" s="25">
        <f t="shared" si="2"/>
        <v>367.63374686668982</v>
      </c>
    </row>
    <row r="160" spans="1:7" ht="21" x14ac:dyDescent="0.4">
      <c r="A160" s="21">
        <v>43593</v>
      </c>
      <c r="B160" s="22" t="s">
        <v>67</v>
      </c>
      <c r="C160" s="22" t="s">
        <v>62</v>
      </c>
      <c r="D160" s="22" t="s">
        <v>63</v>
      </c>
      <c r="E160" s="23">
        <v>14.8668197474168</v>
      </c>
      <c r="F160" s="23">
        <v>5732.6699276725603</v>
      </c>
      <c r="G160" s="25">
        <f t="shared" si="2"/>
        <v>401.28689493707924</v>
      </c>
    </row>
    <row r="161" spans="1:7" ht="21" x14ac:dyDescent="0.4">
      <c r="A161" s="21">
        <v>43603</v>
      </c>
      <c r="B161" s="22" t="s">
        <v>67</v>
      </c>
      <c r="C161" s="22" t="s">
        <v>65</v>
      </c>
      <c r="D161" s="22" t="s">
        <v>63</v>
      </c>
      <c r="E161" s="23">
        <v>15.679229271701701</v>
      </c>
      <c r="F161" s="23">
        <v>5932.9862852344004</v>
      </c>
      <c r="G161" s="25">
        <f t="shared" si="2"/>
        <v>415.30903996640808</v>
      </c>
    </row>
    <row r="162" spans="1:7" ht="21" x14ac:dyDescent="0.4">
      <c r="A162" s="21">
        <v>43627</v>
      </c>
      <c r="B162" s="22" t="s">
        <v>67</v>
      </c>
      <c r="C162" s="22" t="s">
        <v>62</v>
      </c>
      <c r="D162" s="22" t="s">
        <v>63</v>
      </c>
      <c r="E162" s="23">
        <v>17.6290121299856</v>
      </c>
      <c r="F162" s="23">
        <v>6413.74554338283</v>
      </c>
      <c r="G162" s="25">
        <f t="shared" si="2"/>
        <v>448.96218803679812</v>
      </c>
    </row>
    <row r="163" spans="1:7" ht="21" x14ac:dyDescent="0.4">
      <c r="A163" s="21">
        <v>43637</v>
      </c>
      <c r="B163" s="22" t="s">
        <v>67</v>
      </c>
      <c r="C163" s="22" t="s">
        <v>65</v>
      </c>
      <c r="D163" s="22" t="s">
        <v>63</v>
      </c>
      <c r="E163" s="23">
        <v>18.441421654270499</v>
      </c>
      <c r="F163" s="23">
        <v>6614.06190094467</v>
      </c>
      <c r="G163" s="25">
        <f t="shared" si="2"/>
        <v>462.98433306612696</v>
      </c>
    </row>
    <row r="164" spans="1:7" ht="21" x14ac:dyDescent="0.4">
      <c r="A164" s="21">
        <v>43661</v>
      </c>
      <c r="B164" s="22" t="s">
        <v>67</v>
      </c>
      <c r="C164" s="22" t="s">
        <v>62</v>
      </c>
      <c r="D164" s="22" t="s">
        <v>63</v>
      </c>
      <c r="E164" s="23">
        <v>20.3912045125543</v>
      </c>
      <c r="F164" s="23">
        <v>7094.8211590930996</v>
      </c>
      <c r="G164" s="25">
        <f t="shared" si="2"/>
        <v>496.63748113651701</v>
      </c>
    </row>
    <row r="165" spans="1:7" ht="21" x14ac:dyDescent="0.4">
      <c r="A165" s="21">
        <v>43671</v>
      </c>
      <c r="B165" s="22" t="s">
        <v>67</v>
      </c>
      <c r="C165" s="22" t="s">
        <v>65</v>
      </c>
      <c r="D165" s="22" t="s">
        <v>63</v>
      </c>
      <c r="E165" s="23">
        <v>21.203614036839301</v>
      </c>
      <c r="F165" s="23">
        <v>7295.1375166549396</v>
      </c>
      <c r="G165" s="25">
        <f t="shared" si="2"/>
        <v>510.65962616584585</v>
      </c>
    </row>
    <row r="166" spans="1:7" ht="21" x14ac:dyDescent="0.4">
      <c r="A166" s="21">
        <v>43695</v>
      </c>
      <c r="B166" s="22" t="s">
        <v>67</v>
      </c>
      <c r="C166" s="22" t="s">
        <v>62</v>
      </c>
      <c r="D166" s="22" t="s">
        <v>63</v>
      </c>
      <c r="E166" s="23">
        <v>23.153396895123102</v>
      </c>
      <c r="F166" s="23">
        <v>7775.8967748033701</v>
      </c>
      <c r="G166" s="25">
        <f t="shared" si="2"/>
        <v>544.31277423623601</v>
      </c>
    </row>
    <row r="167" spans="1:7" ht="21" x14ac:dyDescent="0.4">
      <c r="A167" s="21">
        <v>43705</v>
      </c>
      <c r="B167" s="22" t="s">
        <v>67</v>
      </c>
      <c r="C167" s="22" t="s">
        <v>65</v>
      </c>
      <c r="D167" s="22" t="s">
        <v>63</v>
      </c>
      <c r="E167" s="23">
        <v>23.965806419408</v>
      </c>
      <c r="F167" s="23">
        <v>7976.2131323652102</v>
      </c>
      <c r="G167" s="25">
        <f t="shared" si="2"/>
        <v>558.33491926556474</v>
      </c>
    </row>
    <row r="168" spans="1:7" ht="21" x14ac:dyDescent="0.4">
      <c r="A168" s="21">
        <v>43729</v>
      </c>
      <c r="B168" s="22" t="s">
        <v>67</v>
      </c>
      <c r="C168" s="22" t="s">
        <v>62</v>
      </c>
      <c r="D168" s="22" t="s">
        <v>63</v>
      </c>
      <c r="E168" s="23">
        <v>25.9155892776919</v>
      </c>
      <c r="F168" s="23">
        <v>8456.9723905136398</v>
      </c>
      <c r="G168" s="25">
        <f t="shared" si="2"/>
        <v>591.98806733595484</v>
      </c>
    </row>
    <row r="169" spans="1:7" ht="21" x14ac:dyDescent="0.4">
      <c r="A169" s="21">
        <v>43739</v>
      </c>
      <c r="B169" s="22" t="s">
        <v>67</v>
      </c>
      <c r="C169" s="22" t="s">
        <v>65</v>
      </c>
      <c r="D169" s="22" t="s">
        <v>63</v>
      </c>
      <c r="E169" s="23">
        <v>26.727998801976799</v>
      </c>
      <c r="F169" s="23">
        <v>8657.2887480754798</v>
      </c>
      <c r="G169" s="25">
        <f t="shared" si="2"/>
        <v>606.01021236528368</v>
      </c>
    </row>
    <row r="170" spans="1:7" ht="21" x14ac:dyDescent="0.4">
      <c r="A170" s="21">
        <v>43763</v>
      </c>
      <c r="B170" s="22" t="s">
        <v>67</v>
      </c>
      <c r="C170" s="22" t="s">
        <v>62</v>
      </c>
      <c r="D170" s="22" t="s">
        <v>63</v>
      </c>
      <c r="E170" s="23">
        <v>28.677781660260599</v>
      </c>
      <c r="F170" s="23">
        <v>9138.0480062239094</v>
      </c>
      <c r="G170" s="25">
        <f t="shared" si="2"/>
        <v>639.66336043567367</v>
      </c>
    </row>
    <row r="171" spans="1:7" ht="21" x14ac:dyDescent="0.4">
      <c r="A171" s="21">
        <v>43773</v>
      </c>
      <c r="B171" s="22" t="s">
        <v>67</v>
      </c>
      <c r="C171" s="22" t="s">
        <v>65</v>
      </c>
      <c r="D171" s="22" t="s">
        <v>63</v>
      </c>
      <c r="E171" s="23">
        <v>29.490191184545601</v>
      </c>
      <c r="F171" s="23">
        <v>9338.3643637857494</v>
      </c>
      <c r="G171" s="25">
        <f t="shared" si="2"/>
        <v>653.68550546500251</v>
      </c>
    </row>
    <row r="172" spans="1:7" ht="21" x14ac:dyDescent="0.4">
      <c r="A172" s="21">
        <v>43797</v>
      </c>
      <c r="B172" s="22" t="s">
        <v>67</v>
      </c>
      <c r="C172" s="22" t="s">
        <v>62</v>
      </c>
      <c r="D172" s="22" t="s">
        <v>63</v>
      </c>
      <c r="E172" s="23">
        <v>31.439974042829402</v>
      </c>
      <c r="F172" s="23">
        <v>9819.1236219341808</v>
      </c>
      <c r="G172" s="25">
        <f t="shared" si="2"/>
        <v>687.33865353539272</v>
      </c>
    </row>
    <row r="173" spans="1:7" ht="21" x14ac:dyDescent="0.4">
      <c r="A173" s="21">
        <v>43807</v>
      </c>
      <c r="B173" s="22" t="s">
        <v>67</v>
      </c>
      <c r="C173" s="22" t="s">
        <v>65</v>
      </c>
      <c r="D173" s="22" t="s">
        <v>63</v>
      </c>
      <c r="E173" s="23">
        <v>32.2523835671143</v>
      </c>
      <c r="F173" s="23">
        <v>10019.439979496001</v>
      </c>
      <c r="G173" s="25">
        <f t="shared" si="2"/>
        <v>701.36079856472008</v>
      </c>
    </row>
    <row r="174" spans="1:7" ht="21" x14ac:dyDescent="0.4">
      <c r="A174" s="21">
        <v>43488</v>
      </c>
      <c r="B174" s="22" t="s">
        <v>70</v>
      </c>
      <c r="C174" s="22" t="s">
        <v>62</v>
      </c>
      <c r="D174" s="22" t="s">
        <v>63</v>
      </c>
      <c r="E174" s="23">
        <v>4</v>
      </c>
      <c r="F174" s="23">
        <v>2300</v>
      </c>
      <c r="G174" s="25">
        <f t="shared" si="2"/>
        <v>161.00000000000003</v>
      </c>
    </row>
    <row r="175" spans="1:7" ht="21" x14ac:dyDescent="0.4">
      <c r="A175" s="21">
        <v>43516</v>
      </c>
      <c r="B175" s="22" t="s">
        <v>70</v>
      </c>
      <c r="C175" s="22" t="s">
        <v>62</v>
      </c>
      <c r="D175" s="22" t="s">
        <v>63</v>
      </c>
      <c r="E175" s="23">
        <v>4</v>
      </c>
      <c r="F175" s="23">
        <v>2300</v>
      </c>
      <c r="G175" s="25">
        <f t="shared" si="2"/>
        <v>161.00000000000003</v>
      </c>
    </row>
    <row r="176" spans="1:7" ht="21" x14ac:dyDescent="0.4">
      <c r="A176" s="21">
        <v>43550</v>
      </c>
      <c r="B176" s="22" t="s">
        <v>70</v>
      </c>
      <c r="C176" s="22" t="s">
        <v>62</v>
      </c>
      <c r="D176" s="22" t="s">
        <v>63</v>
      </c>
      <c r="E176" s="23">
        <v>11.373458792991601</v>
      </c>
      <c r="F176" s="23">
        <v>4871.3095901566303</v>
      </c>
      <c r="G176" s="25">
        <f t="shared" si="2"/>
        <v>340.99167131096414</v>
      </c>
    </row>
    <row r="177" spans="1:7" ht="21" x14ac:dyDescent="0.4">
      <c r="A177" s="21">
        <v>43580</v>
      </c>
      <c r="B177" s="22" t="s">
        <v>70</v>
      </c>
      <c r="C177" s="22" t="s">
        <v>62</v>
      </c>
      <c r="D177" s="22" t="s">
        <v>63</v>
      </c>
      <c r="E177" s="23">
        <v>13.8106873658464</v>
      </c>
      <c r="F177" s="23">
        <v>5472.2586628421604</v>
      </c>
      <c r="G177" s="25">
        <f t="shared" si="2"/>
        <v>383.05810639895128</v>
      </c>
    </row>
    <row r="178" spans="1:7" ht="21" x14ac:dyDescent="0.4">
      <c r="A178" s="21">
        <v>43512</v>
      </c>
      <c r="B178" s="22" t="s">
        <v>70</v>
      </c>
      <c r="C178" s="22" t="s">
        <v>62</v>
      </c>
      <c r="D178" s="22" t="s">
        <v>63</v>
      </c>
      <c r="E178" s="23">
        <v>13.692307692307701</v>
      </c>
      <c r="F178" s="23">
        <v>5515.2380952381</v>
      </c>
      <c r="G178" s="25">
        <f t="shared" si="2"/>
        <v>386.06666666666706</v>
      </c>
    </row>
    <row r="179" spans="1:7" ht="21" x14ac:dyDescent="0.4">
      <c r="A179" s="21">
        <v>43546</v>
      </c>
      <c r="B179" s="22" t="s">
        <v>70</v>
      </c>
      <c r="C179" s="22" t="s">
        <v>62</v>
      </c>
      <c r="D179" s="22" t="s">
        <v>63</v>
      </c>
      <c r="E179" s="23">
        <v>13.692307692307701</v>
      </c>
      <c r="F179" s="23">
        <v>5515.2380952381</v>
      </c>
      <c r="G179" s="25">
        <f t="shared" si="2"/>
        <v>386.06666666666706</v>
      </c>
    </row>
    <row r="180" spans="1:7" ht="21" x14ac:dyDescent="0.4">
      <c r="A180" s="21">
        <v>43584</v>
      </c>
      <c r="B180" s="22" t="s">
        <v>70</v>
      </c>
      <c r="C180" s="22" t="s">
        <v>62</v>
      </c>
      <c r="D180" s="22" t="s">
        <v>63</v>
      </c>
      <c r="E180" s="23">
        <v>14.1356511755603</v>
      </c>
      <c r="F180" s="23">
        <v>5552.3852058668999</v>
      </c>
      <c r="G180" s="25">
        <f t="shared" si="2"/>
        <v>388.66696441068302</v>
      </c>
    </row>
    <row r="181" spans="1:7" ht="21" x14ac:dyDescent="0.4">
      <c r="A181" s="21">
        <v>43614</v>
      </c>
      <c r="B181" s="22" t="s">
        <v>70</v>
      </c>
      <c r="C181" s="22" t="s">
        <v>62</v>
      </c>
      <c r="D181" s="22" t="s">
        <v>63</v>
      </c>
      <c r="E181" s="23">
        <v>16.5728797484152</v>
      </c>
      <c r="F181" s="23">
        <v>6153.3342785524301</v>
      </c>
      <c r="G181" s="25">
        <f t="shared" si="2"/>
        <v>430.73339949867017</v>
      </c>
    </row>
    <row r="182" spans="1:7" ht="21" x14ac:dyDescent="0.4">
      <c r="A182" s="21">
        <v>43618</v>
      </c>
      <c r="B182" s="22" t="s">
        <v>70</v>
      </c>
      <c r="C182" s="22" t="s">
        <v>62</v>
      </c>
      <c r="D182" s="22" t="s">
        <v>63</v>
      </c>
      <c r="E182" s="23">
        <v>16.8978435581291</v>
      </c>
      <c r="F182" s="23">
        <v>6233.4608215771696</v>
      </c>
      <c r="G182" s="25">
        <f t="shared" si="2"/>
        <v>436.34225751040191</v>
      </c>
    </row>
    <row r="183" spans="1:7" ht="21" x14ac:dyDescent="0.4">
      <c r="A183" s="21">
        <v>43648</v>
      </c>
      <c r="B183" s="22" t="s">
        <v>70</v>
      </c>
      <c r="C183" s="22" t="s">
        <v>62</v>
      </c>
      <c r="D183" s="22" t="s">
        <v>63</v>
      </c>
      <c r="E183" s="23">
        <v>19.3350721309839</v>
      </c>
      <c r="F183" s="23">
        <v>6834.4098942626997</v>
      </c>
      <c r="G183" s="25">
        <f t="shared" si="2"/>
        <v>478.40869259838905</v>
      </c>
    </row>
    <row r="184" spans="1:7" ht="21" x14ac:dyDescent="0.4">
      <c r="A184" s="21">
        <v>43652</v>
      </c>
      <c r="B184" s="22" t="s">
        <v>70</v>
      </c>
      <c r="C184" s="22" t="s">
        <v>62</v>
      </c>
      <c r="D184" s="22" t="s">
        <v>63</v>
      </c>
      <c r="E184" s="23">
        <v>19.660035940697899</v>
      </c>
      <c r="F184" s="23">
        <v>6914.5364372874401</v>
      </c>
      <c r="G184" s="25">
        <f t="shared" si="2"/>
        <v>484.01755061012085</v>
      </c>
    </row>
    <row r="185" spans="1:7" ht="21" x14ac:dyDescent="0.4">
      <c r="A185" s="21">
        <v>43682</v>
      </c>
      <c r="B185" s="22" t="s">
        <v>70</v>
      </c>
      <c r="C185" s="22" t="s">
        <v>62</v>
      </c>
      <c r="D185" s="22" t="s">
        <v>63</v>
      </c>
      <c r="E185" s="23">
        <v>22.097264513552702</v>
      </c>
      <c r="F185" s="23">
        <v>7515.4855099729702</v>
      </c>
      <c r="G185" s="25">
        <f t="shared" si="2"/>
        <v>526.08398569810799</v>
      </c>
    </row>
    <row r="186" spans="1:7" ht="21" x14ac:dyDescent="0.4">
      <c r="A186" s="21">
        <v>43686</v>
      </c>
      <c r="B186" s="22" t="s">
        <v>70</v>
      </c>
      <c r="C186" s="22" t="s">
        <v>62</v>
      </c>
      <c r="D186" s="22" t="s">
        <v>63</v>
      </c>
      <c r="E186" s="23">
        <v>22.422228323266701</v>
      </c>
      <c r="F186" s="23">
        <v>7595.6120529977097</v>
      </c>
      <c r="G186" s="25">
        <f t="shared" si="2"/>
        <v>531.69284370983974</v>
      </c>
    </row>
    <row r="187" spans="1:7" ht="21" x14ac:dyDescent="0.4">
      <c r="A187" s="21">
        <v>43716</v>
      </c>
      <c r="B187" s="22" t="s">
        <v>70</v>
      </c>
      <c r="C187" s="22" t="s">
        <v>62</v>
      </c>
      <c r="D187" s="22" t="s">
        <v>63</v>
      </c>
      <c r="E187" s="23">
        <v>24.8594568961215</v>
      </c>
      <c r="F187" s="23">
        <v>8196.5611256832399</v>
      </c>
      <c r="G187" s="25">
        <f t="shared" si="2"/>
        <v>573.75927879782682</v>
      </c>
    </row>
    <row r="188" spans="1:7" ht="21" x14ac:dyDescent="0.4">
      <c r="A188" s="21">
        <v>43720</v>
      </c>
      <c r="B188" s="22" t="s">
        <v>70</v>
      </c>
      <c r="C188" s="22" t="s">
        <v>62</v>
      </c>
      <c r="D188" s="22" t="s">
        <v>63</v>
      </c>
      <c r="E188" s="23">
        <v>25.1844207058354</v>
      </c>
      <c r="F188" s="23">
        <v>8276.6876687079803</v>
      </c>
      <c r="G188" s="25">
        <f t="shared" si="2"/>
        <v>579.36813680955868</v>
      </c>
    </row>
    <row r="189" spans="1:7" ht="21" x14ac:dyDescent="0.4">
      <c r="A189" s="21">
        <v>43750</v>
      </c>
      <c r="B189" s="22" t="s">
        <v>70</v>
      </c>
      <c r="C189" s="22" t="s">
        <v>62</v>
      </c>
      <c r="D189" s="22" t="s">
        <v>63</v>
      </c>
      <c r="E189" s="23">
        <v>27.621649278690199</v>
      </c>
      <c r="F189" s="23">
        <v>8877.6367413935095</v>
      </c>
      <c r="G189" s="25">
        <f t="shared" si="2"/>
        <v>621.43457189754577</v>
      </c>
    </row>
    <row r="190" spans="1:7" ht="21" x14ac:dyDescent="0.4">
      <c r="A190" s="21">
        <v>43754</v>
      </c>
      <c r="B190" s="22" t="s">
        <v>70</v>
      </c>
      <c r="C190" s="22" t="s">
        <v>62</v>
      </c>
      <c r="D190" s="22" t="s">
        <v>63</v>
      </c>
      <c r="E190" s="23">
        <v>27.946613088404199</v>
      </c>
      <c r="F190" s="23">
        <v>8957.7632844182499</v>
      </c>
      <c r="G190" s="25">
        <f t="shared" si="2"/>
        <v>627.04342990927751</v>
      </c>
    </row>
    <row r="191" spans="1:7" ht="21" x14ac:dyDescent="0.4">
      <c r="A191" s="21">
        <v>43784</v>
      </c>
      <c r="B191" s="22" t="s">
        <v>70</v>
      </c>
      <c r="C191" s="22" t="s">
        <v>62</v>
      </c>
      <c r="D191" s="22" t="s">
        <v>63</v>
      </c>
      <c r="E191" s="23">
        <v>30.383841661259002</v>
      </c>
      <c r="F191" s="23">
        <v>9558.7123571037791</v>
      </c>
      <c r="G191" s="25">
        <f t="shared" si="2"/>
        <v>669.10986499726459</v>
      </c>
    </row>
    <row r="192" spans="1:7" ht="21" x14ac:dyDescent="0.4">
      <c r="A192" s="21">
        <v>43788</v>
      </c>
      <c r="B192" s="22" t="s">
        <v>70</v>
      </c>
      <c r="C192" s="22" t="s">
        <v>62</v>
      </c>
      <c r="D192" s="22" t="s">
        <v>63</v>
      </c>
      <c r="E192" s="23">
        <v>30.708805470973001</v>
      </c>
      <c r="F192" s="23">
        <v>9638.8389001285195</v>
      </c>
      <c r="G192" s="25">
        <f t="shared" si="2"/>
        <v>674.71872300899645</v>
      </c>
    </row>
    <row r="193" spans="1:7" ht="21" x14ac:dyDescent="0.4">
      <c r="A193" s="21">
        <v>43818</v>
      </c>
      <c r="B193" s="22" t="s">
        <v>70</v>
      </c>
      <c r="C193" s="22" t="s">
        <v>62</v>
      </c>
      <c r="D193" s="22" t="s">
        <v>63</v>
      </c>
      <c r="E193" s="23">
        <v>33.146034043827797</v>
      </c>
      <c r="F193" s="23">
        <v>10239.7879728141</v>
      </c>
      <c r="G193" s="25">
        <f t="shared" si="2"/>
        <v>716.78515809698706</v>
      </c>
    </row>
    <row r="194" spans="1:7" ht="21" x14ac:dyDescent="0.4">
      <c r="A194" s="21">
        <v>43488</v>
      </c>
      <c r="B194" s="22" t="s">
        <v>61</v>
      </c>
      <c r="C194" s="22" t="s">
        <v>62</v>
      </c>
      <c r="D194" s="22" t="s">
        <v>63</v>
      </c>
      <c r="E194" s="23">
        <v>3</v>
      </c>
      <c r="F194" s="23">
        <v>1000</v>
      </c>
      <c r="G194" s="25">
        <f t="shared" si="2"/>
        <v>70</v>
      </c>
    </row>
    <row r="195" spans="1:7" ht="21" x14ac:dyDescent="0.4">
      <c r="A195" s="21">
        <v>43513</v>
      </c>
      <c r="B195" s="22" t="s">
        <v>61</v>
      </c>
      <c r="C195" s="22" t="s">
        <v>62</v>
      </c>
      <c r="D195" s="22" t="s">
        <v>63</v>
      </c>
      <c r="E195" s="23">
        <v>3</v>
      </c>
      <c r="F195" s="23">
        <v>1000</v>
      </c>
      <c r="G195" s="25">
        <f t="shared" si="2"/>
        <v>70</v>
      </c>
    </row>
    <row r="196" spans="1:7" ht="21" x14ac:dyDescent="0.4">
      <c r="A196" s="21">
        <v>43528</v>
      </c>
      <c r="B196" s="22" t="s">
        <v>61</v>
      </c>
      <c r="C196" s="22" t="s">
        <v>62</v>
      </c>
      <c r="D196" s="22" t="s">
        <v>63</v>
      </c>
      <c r="E196" s="23">
        <v>7.8391608391608401</v>
      </c>
      <c r="F196" s="23">
        <v>3509.5238095238101</v>
      </c>
      <c r="G196" s="25">
        <f t="shared" ref="G196:G259" si="3">F196*0.07</f>
        <v>245.66666666666674</v>
      </c>
    </row>
    <row r="197" spans="1:7" ht="21" x14ac:dyDescent="0.4">
      <c r="A197" s="21">
        <v>43580</v>
      </c>
      <c r="B197" s="22" t="s">
        <v>61</v>
      </c>
      <c r="C197" s="22" t="s">
        <v>62</v>
      </c>
      <c r="D197" s="22" t="s">
        <v>63</v>
      </c>
      <c r="E197" s="23">
        <v>7.8391608391608401</v>
      </c>
      <c r="F197" s="23">
        <v>3509.5238095238101</v>
      </c>
      <c r="G197" s="25">
        <f t="shared" si="3"/>
        <v>245.66666666666674</v>
      </c>
    </row>
    <row r="198" spans="1:7" ht="21" x14ac:dyDescent="0.4">
      <c r="A198" s="21">
        <v>43547</v>
      </c>
      <c r="B198" s="22" t="s">
        <v>61</v>
      </c>
      <c r="C198" s="22" t="s">
        <v>62</v>
      </c>
      <c r="D198" s="22" t="s">
        <v>63</v>
      </c>
      <c r="E198" s="23">
        <v>11.129735935706099</v>
      </c>
      <c r="F198" s="23">
        <v>4811.2146828880796</v>
      </c>
      <c r="G198" s="25">
        <f t="shared" si="3"/>
        <v>336.78502780216559</v>
      </c>
    </row>
    <row r="199" spans="1:7" ht="21" x14ac:dyDescent="0.4">
      <c r="A199" s="21">
        <v>43562</v>
      </c>
      <c r="B199" s="22" t="s">
        <v>61</v>
      </c>
      <c r="C199" s="22" t="s">
        <v>62</v>
      </c>
      <c r="D199" s="22" t="s">
        <v>63</v>
      </c>
      <c r="E199" s="23">
        <v>12.348350222133501</v>
      </c>
      <c r="F199" s="23">
        <v>5111.6892192308396</v>
      </c>
      <c r="G199" s="25">
        <f t="shared" si="3"/>
        <v>357.81824534615879</v>
      </c>
    </row>
    <row r="200" spans="1:7" ht="21" x14ac:dyDescent="0.4">
      <c r="A200" s="21">
        <v>43581</v>
      </c>
      <c r="B200" s="22" t="s">
        <v>61</v>
      </c>
      <c r="C200" s="22" t="s">
        <v>62</v>
      </c>
      <c r="D200" s="22" t="s">
        <v>63</v>
      </c>
      <c r="E200" s="23">
        <v>13.8919283182749</v>
      </c>
      <c r="F200" s="23">
        <v>5492.2902985983501</v>
      </c>
      <c r="G200" s="25">
        <f t="shared" si="3"/>
        <v>384.46032090188453</v>
      </c>
    </row>
    <row r="201" spans="1:7" ht="21" x14ac:dyDescent="0.4">
      <c r="A201" s="21">
        <v>43596</v>
      </c>
      <c r="B201" s="22" t="s">
        <v>61</v>
      </c>
      <c r="C201" s="22" t="s">
        <v>62</v>
      </c>
      <c r="D201" s="22" t="s">
        <v>63</v>
      </c>
      <c r="E201" s="23">
        <v>15.110542604702299</v>
      </c>
      <c r="F201" s="23">
        <v>5792.7648349411102</v>
      </c>
      <c r="G201" s="25">
        <f t="shared" si="3"/>
        <v>405.49353844587773</v>
      </c>
    </row>
    <row r="202" spans="1:7" ht="21" x14ac:dyDescent="0.4">
      <c r="A202" s="21">
        <v>43615</v>
      </c>
      <c r="B202" s="22" t="s">
        <v>61</v>
      </c>
      <c r="C202" s="22" t="s">
        <v>62</v>
      </c>
      <c r="D202" s="22" t="s">
        <v>63</v>
      </c>
      <c r="E202" s="23">
        <v>16.654120700843698</v>
      </c>
      <c r="F202" s="23">
        <v>6173.3659143086197</v>
      </c>
      <c r="G202" s="25">
        <f t="shared" si="3"/>
        <v>432.13561400160341</v>
      </c>
    </row>
    <row r="203" spans="1:7" ht="21" x14ac:dyDescent="0.4">
      <c r="A203" s="21">
        <v>43630</v>
      </c>
      <c r="B203" s="22" t="s">
        <v>61</v>
      </c>
      <c r="C203" s="22" t="s">
        <v>62</v>
      </c>
      <c r="D203" s="22" t="s">
        <v>63</v>
      </c>
      <c r="E203" s="23">
        <v>17.872734987271102</v>
      </c>
      <c r="F203" s="23">
        <v>6473.8404506513798</v>
      </c>
      <c r="G203" s="25">
        <f t="shared" si="3"/>
        <v>453.16883154559662</v>
      </c>
    </row>
    <row r="204" spans="1:7" ht="21" x14ac:dyDescent="0.4">
      <c r="A204" s="21">
        <v>43649</v>
      </c>
      <c r="B204" s="22" t="s">
        <v>61</v>
      </c>
      <c r="C204" s="22" t="s">
        <v>62</v>
      </c>
      <c r="D204" s="22" t="s">
        <v>63</v>
      </c>
      <c r="E204" s="23">
        <v>19.416313083412401</v>
      </c>
      <c r="F204" s="23">
        <v>6854.4415300188903</v>
      </c>
      <c r="G204" s="25">
        <f t="shared" si="3"/>
        <v>479.81090710132236</v>
      </c>
    </row>
    <row r="205" spans="1:7" ht="21" x14ac:dyDescent="0.4">
      <c r="A205" s="21">
        <v>43664</v>
      </c>
      <c r="B205" s="22" t="s">
        <v>61</v>
      </c>
      <c r="C205" s="22" t="s">
        <v>62</v>
      </c>
      <c r="D205" s="22" t="s">
        <v>63</v>
      </c>
      <c r="E205" s="23">
        <v>20.634927369839801</v>
      </c>
      <c r="F205" s="23">
        <v>7154.9160663616503</v>
      </c>
      <c r="G205" s="25">
        <f t="shared" si="3"/>
        <v>500.84412464531556</v>
      </c>
    </row>
    <row r="206" spans="1:7" ht="21" x14ac:dyDescent="0.4">
      <c r="A206" s="21">
        <v>43683</v>
      </c>
      <c r="B206" s="22" t="s">
        <v>61</v>
      </c>
      <c r="C206" s="22" t="s">
        <v>62</v>
      </c>
      <c r="D206" s="22" t="s">
        <v>63</v>
      </c>
      <c r="E206" s="23">
        <v>22.1785054659812</v>
      </c>
      <c r="F206" s="23">
        <v>7535.5171457291599</v>
      </c>
      <c r="G206" s="25">
        <f t="shared" si="3"/>
        <v>527.48620020104124</v>
      </c>
    </row>
    <row r="207" spans="1:7" ht="21" x14ac:dyDescent="0.4">
      <c r="A207" s="21">
        <v>43698</v>
      </c>
      <c r="B207" s="22" t="s">
        <v>61</v>
      </c>
      <c r="C207" s="22" t="s">
        <v>62</v>
      </c>
      <c r="D207" s="22" t="s">
        <v>63</v>
      </c>
      <c r="E207" s="23">
        <v>23.397119752408599</v>
      </c>
      <c r="F207" s="23">
        <v>7835.99168207192</v>
      </c>
      <c r="G207" s="25">
        <f t="shared" si="3"/>
        <v>548.5194177450345</v>
      </c>
    </row>
    <row r="208" spans="1:7" ht="21" x14ac:dyDescent="0.4">
      <c r="A208" s="21">
        <v>43717</v>
      </c>
      <c r="B208" s="22" t="s">
        <v>61</v>
      </c>
      <c r="C208" s="22" t="s">
        <v>62</v>
      </c>
      <c r="D208" s="22" t="s">
        <v>63</v>
      </c>
      <c r="E208" s="23">
        <v>24.940697848549998</v>
      </c>
      <c r="F208" s="23">
        <v>8216.5927614394204</v>
      </c>
      <c r="G208" s="25">
        <f t="shared" si="3"/>
        <v>575.1614933007595</v>
      </c>
    </row>
    <row r="209" spans="1:7" ht="21" x14ac:dyDescent="0.4">
      <c r="A209" s="21">
        <v>43732</v>
      </c>
      <c r="B209" s="22" t="s">
        <v>61</v>
      </c>
      <c r="C209" s="22" t="s">
        <v>62</v>
      </c>
      <c r="D209" s="22" t="s">
        <v>63</v>
      </c>
      <c r="E209" s="23">
        <v>26.159312134977402</v>
      </c>
      <c r="F209" s="23">
        <v>8517.0672977821905</v>
      </c>
      <c r="G209" s="25">
        <f t="shared" si="3"/>
        <v>596.19471084475344</v>
      </c>
    </row>
    <row r="210" spans="1:7" ht="21" x14ac:dyDescent="0.4">
      <c r="A210" s="21">
        <v>43751</v>
      </c>
      <c r="B210" s="22" t="s">
        <v>61</v>
      </c>
      <c r="C210" s="22" t="s">
        <v>62</v>
      </c>
      <c r="D210" s="22" t="s">
        <v>63</v>
      </c>
      <c r="E210" s="23">
        <v>27.702890231118701</v>
      </c>
      <c r="F210" s="23">
        <v>8897.6683771496901</v>
      </c>
      <c r="G210" s="25">
        <f t="shared" si="3"/>
        <v>622.83678640047833</v>
      </c>
    </row>
    <row r="211" spans="1:7" ht="21" x14ac:dyDescent="0.4">
      <c r="A211" s="21">
        <v>43766</v>
      </c>
      <c r="B211" s="22" t="s">
        <v>61</v>
      </c>
      <c r="C211" s="22" t="s">
        <v>62</v>
      </c>
      <c r="D211" s="22" t="s">
        <v>63</v>
      </c>
      <c r="E211" s="23">
        <v>28.921504517546101</v>
      </c>
      <c r="F211" s="23">
        <v>9198.1429134924601</v>
      </c>
      <c r="G211" s="25">
        <f t="shared" si="3"/>
        <v>643.87000394447227</v>
      </c>
    </row>
    <row r="212" spans="1:7" ht="21" x14ac:dyDescent="0.4">
      <c r="A212" s="21">
        <v>43785</v>
      </c>
      <c r="B212" s="22" t="s">
        <v>61</v>
      </c>
      <c r="C212" s="22" t="s">
        <v>62</v>
      </c>
      <c r="D212" s="22" t="s">
        <v>63</v>
      </c>
      <c r="E212" s="23">
        <v>30.4650826136875</v>
      </c>
      <c r="F212" s="23">
        <v>9578.7439928599597</v>
      </c>
      <c r="G212" s="25">
        <f t="shared" si="3"/>
        <v>670.51207950019727</v>
      </c>
    </row>
    <row r="213" spans="1:7" ht="21" x14ac:dyDescent="0.4">
      <c r="A213" s="21">
        <v>43800</v>
      </c>
      <c r="B213" s="22" t="s">
        <v>61</v>
      </c>
      <c r="C213" s="22" t="s">
        <v>62</v>
      </c>
      <c r="D213" s="22" t="s">
        <v>63</v>
      </c>
      <c r="E213" s="23">
        <v>31.683696900114899</v>
      </c>
      <c r="F213" s="23">
        <v>9879.2185292027298</v>
      </c>
      <c r="G213" s="25">
        <f t="shared" si="3"/>
        <v>691.5452970441911</v>
      </c>
    </row>
    <row r="214" spans="1:7" ht="21" x14ac:dyDescent="0.4">
      <c r="A214" s="21">
        <v>43819</v>
      </c>
      <c r="B214" s="22" t="s">
        <v>61</v>
      </c>
      <c r="C214" s="22" t="s">
        <v>62</v>
      </c>
      <c r="D214" s="22" t="s">
        <v>63</v>
      </c>
      <c r="E214" s="23">
        <v>33.227274996256298</v>
      </c>
      <c r="F214" s="23">
        <v>10259.8196085702</v>
      </c>
      <c r="G214" s="25">
        <f t="shared" si="3"/>
        <v>718.18737259991406</v>
      </c>
    </row>
    <row r="215" spans="1:7" ht="21" x14ac:dyDescent="0.4">
      <c r="A215" s="21">
        <v>43522</v>
      </c>
      <c r="B215" s="22" t="s">
        <v>71</v>
      </c>
      <c r="C215" s="22" t="s">
        <v>62</v>
      </c>
      <c r="D215" s="22" t="s">
        <v>72</v>
      </c>
      <c r="E215" s="23">
        <v>7</v>
      </c>
      <c r="F215" s="23">
        <v>2840.9523809523798</v>
      </c>
      <c r="G215" s="25">
        <f t="shared" si="3"/>
        <v>198.86666666666662</v>
      </c>
    </row>
    <row r="216" spans="1:7" ht="21" x14ac:dyDescent="0.4">
      <c r="A216" s="21">
        <v>43575</v>
      </c>
      <c r="B216" s="22" t="s">
        <v>71</v>
      </c>
      <c r="C216" s="22" t="s">
        <v>62</v>
      </c>
      <c r="D216" s="22" t="s">
        <v>72</v>
      </c>
      <c r="E216" s="23">
        <v>7</v>
      </c>
      <c r="F216" s="23">
        <v>2840.9523809523798</v>
      </c>
      <c r="G216" s="25">
        <f t="shared" si="3"/>
        <v>198.86666666666662</v>
      </c>
    </row>
    <row r="217" spans="1:7" ht="21" x14ac:dyDescent="0.4">
      <c r="A217" s="21">
        <v>43556</v>
      </c>
      <c r="B217" s="22" t="s">
        <v>71</v>
      </c>
      <c r="C217" s="22" t="s">
        <v>62</v>
      </c>
      <c r="D217" s="22" t="s">
        <v>72</v>
      </c>
      <c r="E217" s="23">
        <v>11.8609045075625</v>
      </c>
      <c r="F217" s="23">
        <v>4991.49940469374</v>
      </c>
      <c r="G217" s="25">
        <f t="shared" si="3"/>
        <v>349.4049583285618</v>
      </c>
    </row>
    <row r="218" spans="1:7" ht="21" x14ac:dyDescent="0.4">
      <c r="A218" s="21">
        <v>43590</v>
      </c>
      <c r="B218" s="22" t="s">
        <v>71</v>
      </c>
      <c r="C218" s="22" t="s">
        <v>62</v>
      </c>
      <c r="D218" s="22" t="s">
        <v>72</v>
      </c>
      <c r="E218" s="23">
        <v>14.623096890131301</v>
      </c>
      <c r="F218" s="23">
        <v>5672.5750204040096</v>
      </c>
      <c r="G218" s="25">
        <f t="shared" si="3"/>
        <v>397.08025142828069</v>
      </c>
    </row>
    <row r="219" spans="1:7" ht="21" x14ac:dyDescent="0.4">
      <c r="A219" s="21">
        <v>43624</v>
      </c>
      <c r="B219" s="22" t="s">
        <v>71</v>
      </c>
      <c r="C219" s="22" t="s">
        <v>62</v>
      </c>
      <c r="D219" s="22" t="s">
        <v>72</v>
      </c>
      <c r="E219" s="23">
        <v>17.385289272700099</v>
      </c>
      <c r="F219" s="23">
        <v>6353.6506361142801</v>
      </c>
      <c r="G219" s="25">
        <f t="shared" si="3"/>
        <v>444.75554452799963</v>
      </c>
    </row>
    <row r="220" spans="1:7" ht="21" x14ac:dyDescent="0.4">
      <c r="A220" s="21">
        <v>43658</v>
      </c>
      <c r="B220" s="22" t="s">
        <v>71</v>
      </c>
      <c r="C220" s="22" t="s">
        <v>62</v>
      </c>
      <c r="D220" s="22" t="s">
        <v>72</v>
      </c>
      <c r="E220" s="23">
        <v>20.147481655268901</v>
      </c>
      <c r="F220" s="23">
        <v>7034.7262518245498</v>
      </c>
      <c r="G220" s="25">
        <f t="shared" si="3"/>
        <v>492.43083762771852</v>
      </c>
    </row>
    <row r="221" spans="1:7" ht="21" x14ac:dyDescent="0.4">
      <c r="A221" s="21">
        <v>43692</v>
      </c>
      <c r="B221" s="22" t="s">
        <v>71</v>
      </c>
      <c r="C221" s="22" t="s">
        <v>62</v>
      </c>
      <c r="D221" s="22" t="s">
        <v>72</v>
      </c>
      <c r="E221" s="23">
        <v>22.9096740378376</v>
      </c>
      <c r="F221" s="23">
        <v>7715.8018675348103</v>
      </c>
      <c r="G221" s="25">
        <f t="shared" si="3"/>
        <v>540.10613072743672</v>
      </c>
    </row>
    <row r="222" spans="1:7" ht="21" x14ac:dyDescent="0.4">
      <c r="A222" s="21">
        <v>43726</v>
      </c>
      <c r="B222" s="22" t="s">
        <v>71</v>
      </c>
      <c r="C222" s="22" t="s">
        <v>62</v>
      </c>
      <c r="D222" s="22" t="s">
        <v>72</v>
      </c>
      <c r="E222" s="23">
        <v>25.671866420406399</v>
      </c>
      <c r="F222" s="23">
        <v>8396.8774832450799</v>
      </c>
      <c r="G222" s="25">
        <f t="shared" si="3"/>
        <v>587.78142382715566</v>
      </c>
    </row>
    <row r="223" spans="1:7" ht="21" x14ac:dyDescent="0.4">
      <c r="A223" s="21">
        <v>43760</v>
      </c>
      <c r="B223" s="22" t="s">
        <v>71</v>
      </c>
      <c r="C223" s="22" t="s">
        <v>62</v>
      </c>
      <c r="D223" s="22" t="s">
        <v>72</v>
      </c>
      <c r="E223" s="23">
        <v>28.434058802975201</v>
      </c>
      <c r="F223" s="23">
        <v>9077.9530989553496</v>
      </c>
      <c r="G223" s="25">
        <f t="shared" si="3"/>
        <v>635.45671692687449</v>
      </c>
    </row>
    <row r="224" spans="1:7" ht="21" x14ac:dyDescent="0.4">
      <c r="A224" s="21">
        <v>43794</v>
      </c>
      <c r="B224" s="22" t="s">
        <v>71</v>
      </c>
      <c r="C224" s="22" t="s">
        <v>62</v>
      </c>
      <c r="D224" s="22" t="s">
        <v>72</v>
      </c>
      <c r="E224" s="23">
        <v>31.1962511855439</v>
      </c>
      <c r="F224" s="23">
        <v>9759.0287146656192</v>
      </c>
      <c r="G224" s="25">
        <f t="shared" si="3"/>
        <v>683.13201002659343</v>
      </c>
    </row>
    <row r="225" spans="1:7" ht="21" x14ac:dyDescent="0.4">
      <c r="A225" s="21">
        <v>43529</v>
      </c>
      <c r="B225" s="22" t="s">
        <v>64</v>
      </c>
      <c r="C225" s="22" t="s">
        <v>65</v>
      </c>
      <c r="D225" s="22" t="s">
        <v>72</v>
      </c>
      <c r="E225" s="23">
        <v>8.1643356643356597</v>
      </c>
      <c r="F225" s="23">
        <v>3620.9523809523798</v>
      </c>
      <c r="G225" s="25">
        <f t="shared" si="3"/>
        <v>253.46666666666661</v>
      </c>
    </row>
    <row r="226" spans="1:7" ht="21" x14ac:dyDescent="0.4">
      <c r="A226" s="21">
        <v>43578</v>
      </c>
      <c r="B226" s="22" t="s">
        <v>64</v>
      </c>
      <c r="C226" s="22" t="s">
        <v>65</v>
      </c>
      <c r="D226" s="22" t="s">
        <v>72</v>
      </c>
      <c r="E226" s="23">
        <v>8.1643356643356597</v>
      </c>
      <c r="F226" s="23">
        <v>3620.9523809523798</v>
      </c>
      <c r="G226" s="25">
        <f t="shared" si="3"/>
        <v>253.46666666666661</v>
      </c>
    </row>
    <row r="227" spans="1:7" ht="21" x14ac:dyDescent="0.4">
      <c r="A227" s="21">
        <v>43563</v>
      </c>
      <c r="B227" s="22" t="s">
        <v>64</v>
      </c>
      <c r="C227" s="22" t="s">
        <v>65</v>
      </c>
      <c r="D227" s="22" t="s">
        <v>72</v>
      </c>
      <c r="E227" s="23">
        <v>12.429591174562001</v>
      </c>
      <c r="F227" s="23">
        <v>5131.7208549870302</v>
      </c>
      <c r="G227" s="25">
        <f t="shared" si="3"/>
        <v>359.22045984909215</v>
      </c>
    </row>
    <row r="228" spans="1:7" ht="21" x14ac:dyDescent="0.4">
      <c r="A228" s="21">
        <v>43597</v>
      </c>
      <c r="B228" s="22" t="s">
        <v>64</v>
      </c>
      <c r="C228" s="22" t="s">
        <v>65</v>
      </c>
      <c r="D228" s="22" t="s">
        <v>72</v>
      </c>
      <c r="E228" s="23">
        <v>15.191783557130799</v>
      </c>
      <c r="F228" s="23">
        <v>5812.7964706972998</v>
      </c>
      <c r="G228" s="25">
        <f t="shared" si="3"/>
        <v>406.89575294881104</v>
      </c>
    </row>
    <row r="229" spans="1:7" ht="21" x14ac:dyDescent="0.4">
      <c r="A229" s="21">
        <v>43631</v>
      </c>
      <c r="B229" s="22" t="s">
        <v>64</v>
      </c>
      <c r="C229" s="22" t="s">
        <v>65</v>
      </c>
      <c r="D229" s="22" t="s">
        <v>72</v>
      </c>
      <c r="E229" s="23">
        <v>17.9539759396996</v>
      </c>
      <c r="F229" s="23">
        <v>6493.8720864075704</v>
      </c>
      <c r="G229" s="25">
        <f t="shared" si="3"/>
        <v>454.57104604852998</v>
      </c>
    </row>
    <row r="230" spans="1:7" ht="21" x14ac:dyDescent="0.4">
      <c r="A230" s="21">
        <v>43665</v>
      </c>
      <c r="B230" s="22" t="s">
        <v>64</v>
      </c>
      <c r="C230" s="22" t="s">
        <v>65</v>
      </c>
      <c r="D230" s="22" t="s">
        <v>72</v>
      </c>
      <c r="E230" s="23">
        <v>20.716168322268299</v>
      </c>
      <c r="F230" s="23">
        <v>7174.94770211784</v>
      </c>
      <c r="G230" s="25">
        <f t="shared" si="3"/>
        <v>502.24633914824886</v>
      </c>
    </row>
    <row r="231" spans="1:7" ht="21" x14ac:dyDescent="0.4">
      <c r="A231" s="21">
        <v>43699</v>
      </c>
      <c r="B231" s="22" t="s">
        <v>64</v>
      </c>
      <c r="C231" s="22" t="s">
        <v>65</v>
      </c>
      <c r="D231" s="22" t="s">
        <v>72</v>
      </c>
      <c r="E231" s="23">
        <v>23.478360704837101</v>
      </c>
      <c r="F231" s="23">
        <v>7856.0233178281096</v>
      </c>
      <c r="G231" s="25">
        <f t="shared" si="3"/>
        <v>549.92163224796775</v>
      </c>
    </row>
    <row r="232" spans="1:7" ht="21" x14ac:dyDescent="0.4">
      <c r="A232" s="21">
        <v>43733</v>
      </c>
      <c r="B232" s="22" t="s">
        <v>64</v>
      </c>
      <c r="C232" s="22" t="s">
        <v>65</v>
      </c>
      <c r="D232" s="22" t="s">
        <v>72</v>
      </c>
      <c r="E232" s="23">
        <v>26.2405530874059</v>
      </c>
      <c r="F232" s="23">
        <v>8537.0989335383802</v>
      </c>
      <c r="G232" s="25">
        <f t="shared" si="3"/>
        <v>597.59692534768669</v>
      </c>
    </row>
    <row r="233" spans="1:7" ht="21" x14ac:dyDescent="0.4">
      <c r="A233" s="21">
        <v>43767</v>
      </c>
      <c r="B233" s="22" t="s">
        <v>64</v>
      </c>
      <c r="C233" s="22" t="s">
        <v>65</v>
      </c>
      <c r="D233" s="22" t="s">
        <v>72</v>
      </c>
      <c r="E233" s="23">
        <v>29.002745469974599</v>
      </c>
      <c r="F233" s="23">
        <v>9218.1745492486407</v>
      </c>
      <c r="G233" s="25">
        <f t="shared" si="3"/>
        <v>645.27221844740495</v>
      </c>
    </row>
    <row r="234" spans="1:7" ht="21" x14ac:dyDescent="0.4">
      <c r="A234" s="21">
        <v>43801</v>
      </c>
      <c r="B234" s="22" t="s">
        <v>64</v>
      </c>
      <c r="C234" s="22" t="s">
        <v>65</v>
      </c>
      <c r="D234" s="22" t="s">
        <v>72</v>
      </c>
      <c r="E234" s="23">
        <v>31.764937852543401</v>
      </c>
      <c r="F234" s="23">
        <v>9899.2501649589103</v>
      </c>
      <c r="G234" s="25">
        <f t="shared" si="3"/>
        <v>692.94751154712378</v>
      </c>
    </row>
    <row r="235" spans="1:7" ht="21" x14ac:dyDescent="0.4">
      <c r="A235" s="21">
        <v>43536</v>
      </c>
      <c r="B235" s="22" t="s">
        <v>70</v>
      </c>
      <c r="C235" s="22" t="s">
        <v>68</v>
      </c>
      <c r="D235" s="22" t="s">
        <v>72</v>
      </c>
      <c r="E235" s="23">
        <v>10.440559440559401</v>
      </c>
      <c r="F235" s="23">
        <v>4400.9523809523798</v>
      </c>
      <c r="G235" s="25">
        <f t="shared" si="3"/>
        <v>308.06666666666661</v>
      </c>
    </row>
    <row r="236" spans="1:7" ht="21" x14ac:dyDescent="0.4">
      <c r="A236" s="21">
        <v>43575</v>
      </c>
      <c r="B236" s="22" t="s">
        <v>70</v>
      </c>
      <c r="C236" s="22" t="s">
        <v>68</v>
      </c>
      <c r="D236" s="22" t="s">
        <v>72</v>
      </c>
      <c r="E236" s="23">
        <v>10.440559440559401</v>
      </c>
      <c r="F236" s="23">
        <v>4400.9523809523798</v>
      </c>
      <c r="G236" s="25">
        <f t="shared" si="3"/>
        <v>308.06666666666661</v>
      </c>
    </row>
    <row r="237" spans="1:7" ht="21" x14ac:dyDescent="0.4">
      <c r="A237" s="21">
        <v>43570</v>
      </c>
      <c r="B237" s="22" t="s">
        <v>70</v>
      </c>
      <c r="C237" s="22" t="s">
        <v>68</v>
      </c>
      <c r="D237" s="22" t="s">
        <v>72</v>
      </c>
      <c r="E237" s="23">
        <v>12.9982778415614</v>
      </c>
      <c r="F237" s="23">
        <v>5271.9423052803204</v>
      </c>
      <c r="G237" s="25">
        <f t="shared" si="3"/>
        <v>369.03596136962244</v>
      </c>
    </row>
    <row r="238" spans="1:7" ht="21" x14ac:dyDescent="0.4">
      <c r="A238" s="21">
        <v>43604</v>
      </c>
      <c r="B238" s="22" t="s">
        <v>70</v>
      </c>
      <c r="C238" s="22" t="s">
        <v>68</v>
      </c>
      <c r="D238" s="22" t="s">
        <v>72</v>
      </c>
      <c r="E238" s="23">
        <v>15.7604702241302</v>
      </c>
      <c r="F238" s="23">
        <v>5953.01792099059</v>
      </c>
      <c r="G238" s="25">
        <f t="shared" si="3"/>
        <v>416.71125446934133</v>
      </c>
    </row>
    <row r="239" spans="1:7" ht="21" x14ac:dyDescent="0.4">
      <c r="A239" s="21">
        <v>43638</v>
      </c>
      <c r="B239" s="22" t="s">
        <v>70</v>
      </c>
      <c r="C239" s="22" t="s">
        <v>68</v>
      </c>
      <c r="D239" s="22" t="s">
        <v>72</v>
      </c>
      <c r="E239" s="23">
        <v>18.522662606699001</v>
      </c>
      <c r="F239" s="23">
        <v>6634.0935367008597</v>
      </c>
      <c r="G239" s="25">
        <f t="shared" si="3"/>
        <v>464.38654756906021</v>
      </c>
    </row>
    <row r="240" spans="1:7" ht="21" x14ac:dyDescent="0.4">
      <c r="A240" s="21">
        <v>43672</v>
      </c>
      <c r="B240" s="22" t="s">
        <v>70</v>
      </c>
      <c r="C240" s="22" t="s">
        <v>68</v>
      </c>
      <c r="D240" s="22" t="s">
        <v>72</v>
      </c>
      <c r="E240" s="23">
        <v>21.284854989267799</v>
      </c>
      <c r="F240" s="23">
        <v>7315.1691524111302</v>
      </c>
      <c r="G240" s="25">
        <f t="shared" si="3"/>
        <v>512.06184066877915</v>
      </c>
    </row>
    <row r="241" spans="1:7" ht="21" x14ac:dyDescent="0.4">
      <c r="A241" s="21">
        <v>43706</v>
      </c>
      <c r="B241" s="22" t="s">
        <v>70</v>
      </c>
      <c r="C241" s="22" t="s">
        <v>68</v>
      </c>
      <c r="D241" s="22" t="s">
        <v>72</v>
      </c>
      <c r="E241" s="23">
        <v>24.047047371836499</v>
      </c>
      <c r="F241" s="23">
        <v>7996.2447681213998</v>
      </c>
      <c r="G241" s="25">
        <f t="shared" si="3"/>
        <v>559.7371337684981</v>
      </c>
    </row>
    <row r="242" spans="1:7" ht="21" x14ac:dyDescent="0.4">
      <c r="A242" s="21">
        <v>43740</v>
      </c>
      <c r="B242" s="22" t="s">
        <v>70</v>
      </c>
      <c r="C242" s="22" t="s">
        <v>68</v>
      </c>
      <c r="D242" s="22" t="s">
        <v>72</v>
      </c>
      <c r="E242" s="23">
        <v>26.809239754405301</v>
      </c>
      <c r="F242" s="23">
        <v>8677.3203838316695</v>
      </c>
      <c r="G242" s="25">
        <f t="shared" si="3"/>
        <v>607.41242686821693</v>
      </c>
    </row>
    <row r="243" spans="1:7" ht="21" x14ac:dyDescent="0.4">
      <c r="A243" s="21">
        <v>43774</v>
      </c>
      <c r="B243" s="22" t="s">
        <v>70</v>
      </c>
      <c r="C243" s="22" t="s">
        <v>68</v>
      </c>
      <c r="D243" s="22" t="s">
        <v>72</v>
      </c>
      <c r="E243" s="23">
        <v>29.571432136974099</v>
      </c>
      <c r="F243" s="23">
        <v>9358.3959995419391</v>
      </c>
      <c r="G243" s="25">
        <f t="shared" si="3"/>
        <v>655.08771996793575</v>
      </c>
    </row>
    <row r="244" spans="1:7" ht="21" x14ac:dyDescent="0.4">
      <c r="A244" s="21">
        <v>43808</v>
      </c>
      <c r="B244" s="22" t="s">
        <v>70</v>
      </c>
      <c r="C244" s="22" t="s">
        <v>68</v>
      </c>
      <c r="D244" s="22" t="s">
        <v>72</v>
      </c>
      <c r="E244" s="23">
        <v>32.333624519542802</v>
      </c>
      <c r="F244" s="23">
        <v>10039.4716152522</v>
      </c>
      <c r="G244" s="25">
        <f t="shared" si="3"/>
        <v>702.76301306765401</v>
      </c>
    </row>
    <row r="245" spans="1:7" ht="21" x14ac:dyDescent="0.4">
      <c r="A245" s="21">
        <v>43509</v>
      </c>
      <c r="B245" s="22" t="s">
        <v>61</v>
      </c>
      <c r="C245" s="22" t="s">
        <v>62</v>
      </c>
      <c r="D245" s="22" t="s">
        <v>72</v>
      </c>
      <c r="E245" s="23">
        <v>12.716783216783201</v>
      </c>
      <c r="F245" s="23">
        <v>5180.9523809523798</v>
      </c>
      <c r="G245" s="25">
        <f t="shared" si="3"/>
        <v>362.66666666666663</v>
      </c>
    </row>
    <row r="246" spans="1:7" ht="21" x14ac:dyDescent="0.4">
      <c r="A246" s="21">
        <v>43543</v>
      </c>
      <c r="B246" s="22" t="s">
        <v>61</v>
      </c>
      <c r="C246" s="22" t="s">
        <v>62</v>
      </c>
      <c r="D246" s="22" t="s">
        <v>72</v>
      </c>
      <c r="E246" s="23">
        <v>12.716783216783201</v>
      </c>
      <c r="F246" s="23">
        <v>5180.9523809523798</v>
      </c>
      <c r="G246" s="25">
        <f t="shared" si="3"/>
        <v>362.66666666666663</v>
      </c>
    </row>
    <row r="247" spans="1:7" ht="21" x14ac:dyDescent="0.4">
      <c r="A247" s="21">
        <v>43577</v>
      </c>
      <c r="B247" s="22" t="s">
        <v>61</v>
      </c>
      <c r="C247" s="22" t="s">
        <v>62</v>
      </c>
      <c r="D247" s="22" t="s">
        <v>72</v>
      </c>
      <c r="E247" s="23">
        <v>13.566964508560901</v>
      </c>
      <c r="F247" s="23">
        <v>5412.1637555736097</v>
      </c>
      <c r="G247" s="25">
        <f t="shared" si="3"/>
        <v>378.85146289015273</v>
      </c>
    </row>
    <row r="248" spans="1:7" ht="21" x14ac:dyDescent="0.4">
      <c r="A248" s="21">
        <v>43611</v>
      </c>
      <c r="B248" s="22" t="s">
        <v>61</v>
      </c>
      <c r="C248" s="22" t="s">
        <v>62</v>
      </c>
      <c r="D248" s="22" t="s">
        <v>72</v>
      </c>
      <c r="E248" s="23">
        <v>16.329156891129699</v>
      </c>
      <c r="F248" s="23">
        <v>6093.2393712838802</v>
      </c>
      <c r="G248" s="25">
        <f t="shared" si="3"/>
        <v>426.52675598987167</v>
      </c>
    </row>
    <row r="249" spans="1:7" ht="21" x14ac:dyDescent="0.4">
      <c r="A249" s="21">
        <v>43645</v>
      </c>
      <c r="B249" s="22" t="s">
        <v>61</v>
      </c>
      <c r="C249" s="22" t="s">
        <v>62</v>
      </c>
      <c r="D249" s="22" t="s">
        <v>72</v>
      </c>
      <c r="E249" s="23">
        <v>19.091349273698501</v>
      </c>
      <c r="F249" s="23">
        <v>6774.3149869941499</v>
      </c>
      <c r="G249" s="25">
        <f t="shared" si="3"/>
        <v>474.20204908959056</v>
      </c>
    </row>
    <row r="250" spans="1:7" ht="21" x14ac:dyDescent="0.4">
      <c r="A250" s="21">
        <v>43679</v>
      </c>
      <c r="B250" s="22" t="s">
        <v>61</v>
      </c>
      <c r="C250" s="22" t="s">
        <v>62</v>
      </c>
      <c r="D250" s="22" t="s">
        <v>72</v>
      </c>
      <c r="E250" s="23">
        <v>21.8535416562672</v>
      </c>
      <c r="F250" s="23">
        <v>7455.3906027044204</v>
      </c>
      <c r="G250" s="25">
        <f t="shared" si="3"/>
        <v>521.8773421893095</v>
      </c>
    </row>
    <row r="251" spans="1:7" ht="21" x14ac:dyDescent="0.4">
      <c r="A251" s="21">
        <v>43713</v>
      </c>
      <c r="B251" s="22" t="s">
        <v>61</v>
      </c>
      <c r="C251" s="22" t="s">
        <v>62</v>
      </c>
      <c r="D251" s="22" t="s">
        <v>72</v>
      </c>
      <c r="E251" s="23">
        <v>24.615734038835999</v>
      </c>
      <c r="F251" s="23">
        <v>8136.46621841469</v>
      </c>
      <c r="G251" s="25">
        <f t="shared" si="3"/>
        <v>569.55263528902833</v>
      </c>
    </row>
    <row r="252" spans="1:7" ht="21" x14ac:dyDescent="0.4">
      <c r="A252" s="21">
        <v>43747</v>
      </c>
      <c r="B252" s="22" t="s">
        <v>61</v>
      </c>
      <c r="C252" s="22" t="s">
        <v>62</v>
      </c>
      <c r="D252" s="22" t="s">
        <v>72</v>
      </c>
      <c r="E252" s="23">
        <v>27.377926421404801</v>
      </c>
      <c r="F252" s="23">
        <v>8817.5418341249606</v>
      </c>
      <c r="G252" s="25">
        <f t="shared" si="3"/>
        <v>617.22792838874727</v>
      </c>
    </row>
    <row r="253" spans="1:7" ht="21" x14ac:dyDescent="0.4">
      <c r="A253" s="21">
        <v>43781</v>
      </c>
      <c r="B253" s="22" t="s">
        <v>61</v>
      </c>
      <c r="C253" s="22" t="s">
        <v>62</v>
      </c>
      <c r="D253" s="22" t="s">
        <v>72</v>
      </c>
      <c r="E253" s="23">
        <v>30.1401188039735</v>
      </c>
      <c r="F253" s="23">
        <v>9498.6174498352302</v>
      </c>
      <c r="G253" s="25">
        <f t="shared" si="3"/>
        <v>664.90322148846622</v>
      </c>
    </row>
    <row r="254" spans="1:7" ht="21" x14ac:dyDescent="0.4">
      <c r="A254" s="21">
        <v>43815</v>
      </c>
      <c r="B254" s="22" t="s">
        <v>61</v>
      </c>
      <c r="C254" s="22" t="s">
        <v>62</v>
      </c>
      <c r="D254" s="22" t="s">
        <v>72</v>
      </c>
      <c r="E254" s="23">
        <v>32.902311186542299</v>
      </c>
      <c r="F254" s="23">
        <v>10179.6930655455</v>
      </c>
      <c r="G254" s="25">
        <f t="shared" si="3"/>
        <v>712.57851458818504</v>
      </c>
    </row>
    <row r="255" spans="1:7" ht="21" x14ac:dyDescent="0.4">
      <c r="A255" s="21">
        <v>43527</v>
      </c>
      <c r="B255" s="22" t="s">
        <v>71</v>
      </c>
      <c r="C255" s="22" t="s">
        <v>68</v>
      </c>
      <c r="D255" s="22" t="s">
        <v>69</v>
      </c>
      <c r="E255" s="23">
        <v>7.5139860139860097</v>
      </c>
      <c r="F255" s="23">
        <v>3398.0952380952399</v>
      </c>
      <c r="G255" s="25">
        <f t="shared" si="3"/>
        <v>237.86666666666682</v>
      </c>
    </row>
    <row r="256" spans="1:7" ht="21" x14ac:dyDescent="0.4">
      <c r="A256" s="21">
        <v>43580</v>
      </c>
      <c r="B256" s="22" t="s">
        <v>71</v>
      </c>
      <c r="C256" s="22" t="s">
        <v>68</v>
      </c>
      <c r="D256" s="22" t="s">
        <v>69</v>
      </c>
      <c r="E256" s="23">
        <v>7.5139860139860097</v>
      </c>
      <c r="F256" s="23">
        <v>3398.0952380952399</v>
      </c>
      <c r="G256" s="25">
        <f t="shared" si="3"/>
        <v>237.86666666666682</v>
      </c>
    </row>
    <row r="257" spans="1:7" ht="21" x14ac:dyDescent="0.4">
      <c r="A257" s="21">
        <v>43561</v>
      </c>
      <c r="B257" s="22" t="s">
        <v>71</v>
      </c>
      <c r="C257" s="22" t="s">
        <v>68</v>
      </c>
      <c r="D257" s="22" t="s">
        <v>69</v>
      </c>
      <c r="E257" s="23">
        <v>12.267109269704999</v>
      </c>
      <c r="F257" s="23">
        <v>5091.65758347466</v>
      </c>
      <c r="G257" s="25">
        <f t="shared" si="3"/>
        <v>356.41603084322622</v>
      </c>
    </row>
    <row r="258" spans="1:7" ht="21" x14ac:dyDescent="0.4">
      <c r="A258" s="21">
        <v>43595</v>
      </c>
      <c r="B258" s="22" t="s">
        <v>71</v>
      </c>
      <c r="C258" s="22" t="s">
        <v>68</v>
      </c>
      <c r="D258" s="22" t="s">
        <v>69</v>
      </c>
      <c r="E258" s="23">
        <v>15.0293016522738</v>
      </c>
      <c r="F258" s="23">
        <v>5772.7331991849296</v>
      </c>
      <c r="G258" s="25">
        <f t="shared" si="3"/>
        <v>404.09132394294511</v>
      </c>
    </row>
    <row r="259" spans="1:7" ht="21" x14ac:dyDescent="0.4">
      <c r="A259" s="21">
        <v>43629</v>
      </c>
      <c r="B259" s="22" t="s">
        <v>71</v>
      </c>
      <c r="C259" s="22" t="s">
        <v>68</v>
      </c>
      <c r="D259" s="22" t="s">
        <v>69</v>
      </c>
      <c r="E259" s="23">
        <v>17.7914940348426</v>
      </c>
      <c r="F259" s="23">
        <v>6453.8088148952002</v>
      </c>
      <c r="G259" s="25">
        <f t="shared" si="3"/>
        <v>451.76661704266405</v>
      </c>
    </row>
    <row r="260" spans="1:7" ht="21" x14ac:dyDescent="0.4">
      <c r="A260" s="21">
        <v>43663</v>
      </c>
      <c r="B260" s="22" t="s">
        <v>71</v>
      </c>
      <c r="C260" s="22" t="s">
        <v>68</v>
      </c>
      <c r="D260" s="22" t="s">
        <v>69</v>
      </c>
      <c r="E260" s="23">
        <v>20.553686417411299</v>
      </c>
      <c r="F260" s="23">
        <v>7134.8844306054698</v>
      </c>
      <c r="G260" s="25">
        <f t="shared" ref="G260:G323" si="4">F260*0.07</f>
        <v>499.44191014238294</v>
      </c>
    </row>
    <row r="261" spans="1:7" ht="21" x14ac:dyDescent="0.4">
      <c r="A261" s="21">
        <v>43697</v>
      </c>
      <c r="B261" s="22" t="s">
        <v>71</v>
      </c>
      <c r="C261" s="22" t="s">
        <v>68</v>
      </c>
      <c r="D261" s="22" t="s">
        <v>69</v>
      </c>
      <c r="E261" s="23">
        <v>23.315878799980101</v>
      </c>
      <c r="F261" s="23">
        <v>7815.9600463157403</v>
      </c>
      <c r="G261" s="25">
        <f t="shared" si="4"/>
        <v>547.11720324210182</v>
      </c>
    </row>
    <row r="262" spans="1:7" ht="21" x14ac:dyDescent="0.4">
      <c r="A262" s="21">
        <v>43731</v>
      </c>
      <c r="B262" s="22" t="s">
        <v>71</v>
      </c>
      <c r="C262" s="22" t="s">
        <v>68</v>
      </c>
      <c r="D262" s="22" t="s">
        <v>69</v>
      </c>
      <c r="E262" s="23">
        <v>26.0780711825489</v>
      </c>
      <c r="F262" s="23">
        <v>8497.03566202601</v>
      </c>
      <c r="G262" s="25">
        <f t="shared" si="4"/>
        <v>594.79249634182077</v>
      </c>
    </row>
    <row r="263" spans="1:7" ht="21" x14ac:dyDescent="0.4">
      <c r="A263" s="21">
        <v>43765</v>
      </c>
      <c r="B263" s="22" t="s">
        <v>71</v>
      </c>
      <c r="C263" s="22" t="s">
        <v>68</v>
      </c>
      <c r="D263" s="22" t="s">
        <v>69</v>
      </c>
      <c r="E263" s="23">
        <v>28.840263565117599</v>
      </c>
      <c r="F263" s="23">
        <v>9178.1112777362796</v>
      </c>
      <c r="G263" s="25">
        <f t="shared" si="4"/>
        <v>642.46778944153959</v>
      </c>
    </row>
    <row r="264" spans="1:7" ht="21" x14ac:dyDescent="0.4">
      <c r="A264" s="21">
        <v>43799</v>
      </c>
      <c r="B264" s="22" t="s">
        <v>71</v>
      </c>
      <c r="C264" s="22" t="s">
        <v>68</v>
      </c>
      <c r="D264" s="22" t="s">
        <v>69</v>
      </c>
      <c r="E264" s="23">
        <v>31.602455947686401</v>
      </c>
      <c r="F264" s="23">
        <v>9859.1868934465401</v>
      </c>
      <c r="G264" s="25">
        <f t="shared" si="4"/>
        <v>690.14308254125785</v>
      </c>
    </row>
    <row r="265" spans="1:7" ht="21" x14ac:dyDescent="0.4">
      <c r="A265" s="21">
        <v>43519</v>
      </c>
      <c r="B265" s="22" t="s">
        <v>64</v>
      </c>
      <c r="C265" s="22" t="s">
        <v>62</v>
      </c>
      <c r="D265" s="22" t="s">
        <v>69</v>
      </c>
      <c r="E265" s="23">
        <v>4</v>
      </c>
      <c r="F265" s="23">
        <v>2506.6666666666702</v>
      </c>
      <c r="G265" s="25">
        <f t="shared" si="4"/>
        <v>175.46666666666692</v>
      </c>
    </row>
    <row r="266" spans="1:7" ht="21" x14ac:dyDescent="0.4">
      <c r="A266" s="21">
        <v>43580</v>
      </c>
      <c r="B266" s="22" t="s">
        <v>64</v>
      </c>
      <c r="C266" s="22" t="s">
        <v>62</v>
      </c>
      <c r="D266" s="22" t="s">
        <v>69</v>
      </c>
      <c r="E266" s="23">
        <v>4</v>
      </c>
      <c r="F266" s="23">
        <v>2506.6666666666702</v>
      </c>
      <c r="G266" s="25">
        <f t="shared" si="4"/>
        <v>175.46666666666692</v>
      </c>
    </row>
    <row r="267" spans="1:7" ht="21" x14ac:dyDescent="0.4">
      <c r="A267" s="21">
        <v>43524</v>
      </c>
      <c r="B267" s="22" t="s">
        <v>64</v>
      </c>
      <c r="C267" s="22" t="s">
        <v>68</v>
      </c>
      <c r="D267" s="22" t="s">
        <v>69</v>
      </c>
      <c r="E267" s="23">
        <v>7</v>
      </c>
      <c r="F267" s="23">
        <v>3063.8095238095302</v>
      </c>
      <c r="G267" s="25">
        <f t="shared" si="4"/>
        <v>214.46666666666712</v>
      </c>
    </row>
    <row r="268" spans="1:7" ht="21" x14ac:dyDescent="0.4">
      <c r="A268" s="21">
        <v>43579</v>
      </c>
      <c r="B268" s="22" t="s">
        <v>64</v>
      </c>
      <c r="C268" s="22" t="s">
        <v>68</v>
      </c>
      <c r="D268" s="22" t="s">
        <v>69</v>
      </c>
      <c r="E268" s="23">
        <v>7</v>
      </c>
      <c r="F268" s="23">
        <v>3063.8095238095302</v>
      </c>
      <c r="G268" s="25">
        <f t="shared" si="4"/>
        <v>214.46666666666712</v>
      </c>
    </row>
    <row r="269" spans="1:7" ht="21" x14ac:dyDescent="0.4">
      <c r="A269" s="21">
        <v>43534</v>
      </c>
      <c r="B269" s="22" t="s">
        <v>64</v>
      </c>
      <c r="C269" s="22" t="s">
        <v>62</v>
      </c>
      <c r="D269" s="22" t="s">
        <v>69</v>
      </c>
      <c r="E269" s="23">
        <v>9.79020979020979</v>
      </c>
      <c r="F269" s="23">
        <v>4178.0952380952403</v>
      </c>
      <c r="G269" s="25">
        <f t="shared" si="4"/>
        <v>292.46666666666687</v>
      </c>
    </row>
    <row r="270" spans="1:7" ht="21" x14ac:dyDescent="0.4">
      <c r="A270" s="21">
        <v>43576</v>
      </c>
      <c r="B270" s="22" t="s">
        <v>64</v>
      </c>
      <c r="C270" s="22" t="s">
        <v>62</v>
      </c>
      <c r="D270" s="22" t="s">
        <v>69</v>
      </c>
      <c r="E270" s="23">
        <v>9.79020979020979</v>
      </c>
      <c r="F270" s="23">
        <v>4178.0952380952403</v>
      </c>
      <c r="G270" s="25">
        <f t="shared" si="4"/>
        <v>292.46666666666687</v>
      </c>
    </row>
    <row r="271" spans="1:7" ht="21" x14ac:dyDescent="0.4">
      <c r="A271" s="21">
        <v>43553</v>
      </c>
      <c r="B271" s="22" t="s">
        <v>64</v>
      </c>
      <c r="C271" s="22" t="s">
        <v>62</v>
      </c>
      <c r="D271" s="22" t="s">
        <v>69</v>
      </c>
      <c r="E271" s="23">
        <v>11.6171816502771</v>
      </c>
      <c r="F271" s="23">
        <v>4931.4044974251801</v>
      </c>
      <c r="G271" s="25">
        <f t="shared" si="4"/>
        <v>345.19831481976263</v>
      </c>
    </row>
    <row r="272" spans="1:7" ht="21" x14ac:dyDescent="0.4">
      <c r="A272" s="21">
        <v>43558</v>
      </c>
      <c r="B272" s="22" t="s">
        <v>64</v>
      </c>
      <c r="C272" s="22" t="s">
        <v>68</v>
      </c>
      <c r="D272" s="22" t="s">
        <v>69</v>
      </c>
      <c r="E272" s="23">
        <v>12.0233864124195</v>
      </c>
      <c r="F272" s="23">
        <v>5031.5626762061102</v>
      </c>
      <c r="G272" s="25">
        <f t="shared" si="4"/>
        <v>352.20938733442773</v>
      </c>
    </row>
    <row r="273" spans="1:7" ht="21" x14ac:dyDescent="0.4">
      <c r="A273" s="21">
        <v>43568</v>
      </c>
      <c r="B273" s="22" t="s">
        <v>64</v>
      </c>
      <c r="C273" s="22" t="s">
        <v>62</v>
      </c>
      <c r="D273" s="22" t="s">
        <v>69</v>
      </c>
      <c r="E273" s="23">
        <v>12.8357959367045</v>
      </c>
      <c r="F273" s="23">
        <v>5231.8790337679502</v>
      </c>
      <c r="G273" s="25">
        <f t="shared" si="4"/>
        <v>366.23153236375657</v>
      </c>
    </row>
    <row r="274" spans="1:7" ht="21" x14ac:dyDescent="0.4">
      <c r="A274" s="21">
        <v>43587</v>
      </c>
      <c r="B274" s="22" t="s">
        <v>64</v>
      </c>
      <c r="C274" s="22" t="s">
        <v>62</v>
      </c>
      <c r="D274" s="22" t="s">
        <v>69</v>
      </c>
      <c r="E274" s="23">
        <v>14.379374032845799</v>
      </c>
      <c r="F274" s="23">
        <v>5612.4801131354498</v>
      </c>
      <c r="G274" s="25">
        <f t="shared" si="4"/>
        <v>392.87360791948151</v>
      </c>
    </row>
    <row r="275" spans="1:7" ht="21" x14ac:dyDescent="0.4">
      <c r="A275" s="21">
        <v>43592</v>
      </c>
      <c r="B275" s="22" t="s">
        <v>64</v>
      </c>
      <c r="C275" s="22" t="s">
        <v>68</v>
      </c>
      <c r="D275" s="22" t="s">
        <v>69</v>
      </c>
      <c r="E275" s="23">
        <v>14.7855787949883</v>
      </c>
      <c r="F275" s="23">
        <v>5712.6382919163798</v>
      </c>
      <c r="G275" s="25">
        <f t="shared" si="4"/>
        <v>399.88468043414662</v>
      </c>
    </row>
    <row r="276" spans="1:7" ht="21" x14ac:dyDescent="0.4">
      <c r="A276" s="21">
        <v>43602</v>
      </c>
      <c r="B276" s="22" t="s">
        <v>64</v>
      </c>
      <c r="C276" s="22" t="s">
        <v>62</v>
      </c>
      <c r="D276" s="22" t="s">
        <v>69</v>
      </c>
      <c r="E276" s="23">
        <v>15.597988319273201</v>
      </c>
      <c r="F276" s="23">
        <v>5912.9546494782198</v>
      </c>
      <c r="G276" s="25">
        <f t="shared" si="4"/>
        <v>413.9068254634754</v>
      </c>
    </row>
    <row r="277" spans="1:7" ht="21" x14ac:dyDescent="0.4">
      <c r="A277" s="21">
        <v>43621</v>
      </c>
      <c r="B277" s="22" t="s">
        <v>64</v>
      </c>
      <c r="C277" s="22" t="s">
        <v>62</v>
      </c>
      <c r="D277" s="22" t="s">
        <v>69</v>
      </c>
      <c r="E277" s="23">
        <v>17.141566415414601</v>
      </c>
      <c r="F277" s="23">
        <v>6293.5557288457203</v>
      </c>
      <c r="G277" s="25">
        <f t="shared" si="4"/>
        <v>440.54890101920046</v>
      </c>
    </row>
    <row r="278" spans="1:7" ht="21" x14ac:dyDescent="0.4">
      <c r="A278" s="21">
        <v>43626</v>
      </c>
      <c r="B278" s="22" t="s">
        <v>64</v>
      </c>
      <c r="C278" s="22" t="s">
        <v>68</v>
      </c>
      <c r="D278" s="22" t="s">
        <v>69</v>
      </c>
      <c r="E278" s="23">
        <v>17.547771177557099</v>
      </c>
      <c r="F278" s="23">
        <v>6393.7139076266503</v>
      </c>
      <c r="G278" s="25">
        <f t="shared" si="4"/>
        <v>447.55997353386556</v>
      </c>
    </row>
    <row r="279" spans="1:7" ht="21" x14ac:dyDescent="0.4">
      <c r="A279" s="21">
        <v>43636</v>
      </c>
      <c r="B279" s="22" t="s">
        <v>64</v>
      </c>
      <c r="C279" s="22" t="s">
        <v>62</v>
      </c>
      <c r="D279" s="22" t="s">
        <v>69</v>
      </c>
      <c r="E279" s="23">
        <v>18.360180701842001</v>
      </c>
      <c r="F279" s="23">
        <v>6594.0302651884904</v>
      </c>
      <c r="G279" s="25">
        <f t="shared" si="4"/>
        <v>461.58211856319434</v>
      </c>
    </row>
    <row r="280" spans="1:7" ht="21" x14ac:dyDescent="0.4">
      <c r="A280" s="21">
        <v>43655</v>
      </c>
      <c r="B280" s="22" t="s">
        <v>64</v>
      </c>
      <c r="C280" s="22" t="s">
        <v>62</v>
      </c>
      <c r="D280" s="22" t="s">
        <v>69</v>
      </c>
      <c r="E280" s="23">
        <v>19.9037587979834</v>
      </c>
      <c r="F280" s="23">
        <v>6974.6313445559899</v>
      </c>
      <c r="G280" s="25">
        <f t="shared" si="4"/>
        <v>488.22419411891934</v>
      </c>
    </row>
    <row r="281" spans="1:7" ht="21" x14ac:dyDescent="0.4">
      <c r="A281" s="21">
        <v>43660</v>
      </c>
      <c r="B281" s="22" t="s">
        <v>64</v>
      </c>
      <c r="C281" s="22" t="s">
        <v>68</v>
      </c>
      <c r="D281" s="22" t="s">
        <v>69</v>
      </c>
      <c r="E281" s="23">
        <v>20.309963560125901</v>
      </c>
      <c r="F281" s="23">
        <v>7074.78952333691</v>
      </c>
      <c r="G281" s="25">
        <f t="shared" si="4"/>
        <v>495.23526663358376</v>
      </c>
    </row>
    <row r="282" spans="1:7" ht="21" x14ac:dyDescent="0.4">
      <c r="A282" s="21">
        <v>43670</v>
      </c>
      <c r="B282" s="22" t="s">
        <v>64</v>
      </c>
      <c r="C282" s="22" t="s">
        <v>62</v>
      </c>
      <c r="D282" s="22" t="s">
        <v>69</v>
      </c>
      <c r="E282" s="23">
        <v>21.1223730844108</v>
      </c>
      <c r="F282" s="23">
        <v>7275.10588089876</v>
      </c>
      <c r="G282" s="25">
        <f t="shared" si="4"/>
        <v>509.25741166291323</v>
      </c>
    </row>
    <row r="283" spans="1:7" ht="21" x14ac:dyDescent="0.4">
      <c r="A283" s="21">
        <v>43689</v>
      </c>
      <c r="B283" s="22" t="s">
        <v>64</v>
      </c>
      <c r="C283" s="22" t="s">
        <v>62</v>
      </c>
      <c r="D283" s="22" t="s">
        <v>69</v>
      </c>
      <c r="E283" s="23">
        <v>22.665951180552199</v>
      </c>
      <c r="F283" s="23">
        <v>7655.7069602662596</v>
      </c>
      <c r="G283" s="25">
        <f t="shared" si="4"/>
        <v>535.89948721863823</v>
      </c>
    </row>
    <row r="284" spans="1:7" ht="21" x14ac:dyDescent="0.4">
      <c r="A284" s="21">
        <v>43694</v>
      </c>
      <c r="B284" s="22" t="s">
        <v>64</v>
      </c>
      <c r="C284" s="22" t="s">
        <v>68</v>
      </c>
      <c r="D284" s="22" t="s">
        <v>69</v>
      </c>
      <c r="E284" s="23">
        <v>23.0721559426946</v>
      </c>
      <c r="F284" s="23">
        <v>7755.8651390471796</v>
      </c>
      <c r="G284" s="25">
        <f t="shared" si="4"/>
        <v>542.91055973330265</v>
      </c>
    </row>
    <row r="285" spans="1:7" ht="21" x14ac:dyDescent="0.4">
      <c r="A285" s="21">
        <v>43704</v>
      </c>
      <c r="B285" s="22" t="s">
        <v>64</v>
      </c>
      <c r="C285" s="22" t="s">
        <v>62</v>
      </c>
      <c r="D285" s="22" t="s">
        <v>69</v>
      </c>
      <c r="E285" s="23">
        <v>23.884565466979499</v>
      </c>
      <c r="F285" s="23">
        <v>7956.1814966090296</v>
      </c>
      <c r="G285" s="25">
        <f t="shared" si="4"/>
        <v>556.93270476263217</v>
      </c>
    </row>
    <row r="286" spans="1:7" ht="21" x14ac:dyDescent="0.4">
      <c r="A286" s="21">
        <v>43723</v>
      </c>
      <c r="B286" s="22" t="s">
        <v>64</v>
      </c>
      <c r="C286" s="22" t="s">
        <v>62</v>
      </c>
      <c r="D286" s="22" t="s">
        <v>69</v>
      </c>
      <c r="E286" s="23">
        <v>25.428143563120901</v>
      </c>
      <c r="F286" s="23">
        <v>8336.7825759765292</v>
      </c>
      <c r="G286" s="25">
        <f t="shared" si="4"/>
        <v>583.57478031835706</v>
      </c>
    </row>
    <row r="287" spans="1:7" ht="21" x14ac:dyDescent="0.4">
      <c r="A287" s="21">
        <v>43728</v>
      </c>
      <c r="B287" s="22" t="s">
        <v>64</v>
      </c>
      <c r="C287" s="22" t="s">
        <v>68</v>
      </c>
      <c r="D287" s="22" t="s">
        <v>69</v>
      </c>
      <c r="E287" s="23">
        <v>25.834348325263399</v>
      </c>
      <c r="F287" s="23">
        <v>8436.9407547574501</v>
      </c>
      <c r="G287" s="25">
        <f t="shared" si="4"/>
        <v>590.58585283302159</v>
      </c>
    </row>
    <row r="288" spans="1:7" ht="21" x14ac:dyDescent="0.4">
      <c r="A288" s="21">
        <v>43738</v>
      </c>
      <c r="B288" s="22" t="s">
        <v>64</v>
      </c>
      <c r="C288" s="22" t="s">
        <v>62</v>
      </c>
      <c r="D288" s="22" t="s">
        <v>69</v>
      </c>
      <c r="E288" s="23">
        <v>26.646757849548301</v>
      </c>
      <c r="F288" s="23">
        <v>8637.2571123192993</v>
      </c>
      <c r="G288" s="25">
        <f t="shared" si="4"/>
        <v>604.607997862351</v>
      </c>
    </row>
    <row r="289" spans="1:7" ht="21" x14ac:dyDescent="0.4">
      <c r="A289" s="21">
        <v>43757</v>
      </c>
      <c r="B289" s="22" t="s">
        <v>64</v>
      </c>
      <c r="C289" s="22" t="s">
        <v>62</v>
      </c>
      <c r="D289" s="22" t="s">
        <v>69</v>
      </c>
      <c r="E289" s="23">
        <v>28.1903359456897</v>
      </c>
      <c r="F289" s="23">
        <v>9017.8581916868006</v>
      </c>
      <c r="G289" s="25">
        <f t="shared" si="4"/>
        <v>631.25007341807611</v>
      </c>
    </row>
    <row r="290" spans="1:7" ht="21" x14ac:dyDescent="0.4">
      <c r="A290" s="21">
        <v>43762</v>
      </c>
      <c r="B290" s="22" t="s">
        <v>64</v>
      </c>
      <c r="C290" s="22" t="s">
        <v>68</v>
      </c>
      <c r="D290" s="22" t="s">
        <v>69</v>
      </c>
      <c r="E290" s="23">
        <v>28.596540707832101</v>
      </c>
      <c r="F290" s="23">
        <v>9118.0163704677198</v>
      </c>
      <c r="G290" s="25">
        <f t="shared" si="4"/>
        <v>638.26114593274042</v>
      </c>
    </row>
    <row r="291" spans="1:7" ht="21" x14ac:dyDescent="0.4">
      <c r="A291" s="21">
        <v>43772</v>
      </c>
      <c r="B291" s="22" t="s">
        <v>64</v>
      </c>
      <c r="C291" s="22" t="s">
        <v>62</v>
      </c>
      <c r="D291" s="22" t="s">
        <v>69</v>
      </c>
      <c r="E291" s="23">
        <v>29.4089502321171</v>
      </c>
      <c r="F291" s="23">
        <v>9318.3327280295707</v>
      </c>
      <c r="G291" s="25">
        <f t="shared" si="4"/>
        <v>652.28329096207005</v>
      </c>
    </row>
    <row r="292" spans="1:7" ht="21" x14ac:dyDescent="0.4">
      <c r="A292" s="21">
        <v>43791</v>
      </c>
      <c r="B292" s="22" t="s">
        <v>64</v>
      </c>
      <c r="C292" s="22" t="s">
        <v>62</v>
      </c>
      <c r="D292" s="22" t="s">
        <v>69</v>
      </c>
      <c r="E292" s="23">
        <v>30.952528328258399</v>
      </c>
      <c r="F292" s="23">
        <v>9698.9338073970703</v>
      </c>
      <c r="G292" s="25">
        <f t="shared" si="4"/>
        <v>678.92536651779494</v>
      </c>
    </row>
    <row r="293" spans="1:7" ht="21" x14ac:dyDescent="0.4">
      <c r="A293" s="21">
        <v>43796</v>
      </c>
      <c r="B293" s="22" t="s">
        <v>64</v>
      </c>
      <c r="C293" s="22" t="s">
        <v>68</v>
      </c>
      <c r="D293" s="22" t="s">
        <v>69</v>
      </c>
      <c r="E293" s="23">
        <v>31.3587330904009</v>
      </c>
      <c r="F293" s="23">
        <v>9799.0919861779894</v>
      </c>
      <c r="G293" s="25">
        <f t="shared" si="4"/>
        <v>685.93643903245936</v>
      </c>
    </row>
    <row r="294" spans="1:7" ht="21" x14ac:dyDescent="0.4">
      <c r="A294" s="21">
        <v>43806</v>
      </c>
      <c r="B294" s="22" t="s">
        <v>64</v>
      </c>
      <c r="C294" s="22" t="s">
        <v>62</v>
      </c>
      <c r="D294" s="22" t="s">
        <v>69</v>
      </c>
      <c r="E294" s="23">
        <v>32.171142614685799</v>
      </c>
      <c r="F294" s="23">
        <v>9999.4083437398403</v>
      </c>
      <c r="G294" s="25">
        <f t="shared" si="4"/>
        <v>699.95858406178888</v>
      </c>
    </row>
    <row r="295" spans="1:7" ht="21" x14ac:dyDescent="0.4">
      <c r="A295" s="21">
        <v>43488</v>
      </c>
      <c r="B295" s="22" t="s">
        <v>67</v>
      </c>
      <c r="C295" s="22" t="s">
        <v>68</v>
      </c>
      <c r="D295" s="22" t="s">
        <v>69</v>
      </c>
      <c r="E295" s="23">
        <v>5</v>
      </c>
      <c r="F295" s="23">
        <v>3000</v>
      </c>
      <c r="G295" s="25">
        <f t="shared" si="4"/>
        <v>210.00000000000003</v>
      </c>
    </row>
    <row r="296" spans="1:7" ht="21" x14ac:dyDescent="0.4">
      <c r="A296" s="21">
        <v>43515</v>
      </c>
      <c r="B296" s="22" t="s">
        <v>67</v>
      </c>
      <c r="C296" s="22" t="s">
        <v>68</v>
      </c>
      <c r="D296" s="22" t="s">
        <v>69</v>
      </c>
      <c r="E296" s="23">
        <v>5</v>
      </c>
      <c r="F296" s="23">
        <v>3000</v>
      </c>
      <c r="G296" s="25">
        <f t="shared" si="4"/>
        <v>210.00000000000003</v>
      </c>
    </row>
    <row r="297" spans="1:7" ht="21" x14ac:dyDescent="0.4">
      <c r="A297" s="21">
        <v>43549</v>
      </c>
      <c r="B297" s="22" t="s">
        <v>67</v>
      </c>
      <c r="C297" s="22" t="s">
        <v>68</v>
      </c>
      <c r="D297" s="22" t="s">
        <v>69</v>
      </c>
      <c r="E297" s="23">
        <v>11.292217840563101</v>
      </c>
      <c r="F297" s="23">
        <v>4851.2779544004497</v>
      </c>
      <c r="G297" s="25">
        <f t="shared" si="4"/>
        <v>339.58945680803151</v>
      </c>
    </row>
    <row r="298" spans="1:7" ht="21" x14ac:dyDescent="0.4">
      <c r="A298" s="21">
        <v>43511</v>
      </c>
      <c r="B298" s="22" t="s">
        <v>67</v>
      </c>
      <c r="C298" s="22" t="s">
        <v>68</v>
      </c>
      <c r="D298" s="22" t="s">
        <v>69</v>
      </c>
      <c r="E298" s="23">
        <v>13.3671328671329</v>
      </c>
      <c r="F298" s="23">
        <v>5403.8095238095302</v>
      </c>
      <c r="G298" s="25">
        <f t="shared" si="4"/>
        <v>378.26666666666716</v>
      </c>
    </row>
    <row r="299" spans="1:7" ht="21" x14ac:dyDescent="0.4">
      <c r="A299" s="21">
        <v>43545</v>
      </c>
      <c r="B299" s="22" t="s">
        <v>67</v>
      </c>
      <c r="C299" s="22" t="s">
        <v>68</v>
      </c>
      <c r="D299" s="22" t="s">
        <v>69</v>
      </c>
      <c r="E299" s="23">
        <v>13.3671328671329</v>
      </c>
      <c r="F299" s="23">
        <v>5403.8095238095302</v>
      </c>
      <c r="G299" s="25">
        <f t="shared" si="4"/>
        <v>378.26666666666716</v>
      </c>
    </row>
    <row r="300" spans="1:7" ht="21" x14ac:dyDescent="0.4">
      <c r="A300" s="21">
        <v>43579</v>
      </c>
      <c r="B300" s="22" t="s">
        <v>67</v>
      </c>
      <c r="C300" s="22" t="s">
        <v>68</v>
      </c>
      <c r="D300" s="22" t="s">
        <v>69</v>
      </c>
      <c r="E300" s="23">
        <v>13.7294464134179</v>
      </c>
      <c r="F300" s="23">
        <v>5452.2270270859799</v>
      </c>
      <c r="G300" s="25">
        <f t="shared" si="4"/>
        <v>381.6558918960186</v>
      </c>
    </row>
    <row r="301" spans="1:7" ht="21" x14ac:dyDescent="0.4">
      <c r="A301" s="21">
        <v>43583</v>
      </c>
      <c r="B301" s="22" t="s">
        <v>67</v>
      </c>
      <c r="C301" s="22" t="s">
        <v>68</v>
      </c>
      <c r="D301" s="22" t="s">
        <v>69</v>
      </c>
      <c r="E301" s="23">
        <v>14.0544102231318</v>
      </c>
      <c r="F301" s="23">
        <v>5532.3535701107203</v>
      </c>
      <c r="G301" s="25">
        <f t="shared" si="4"/>
        <v>387.26474990775046</v>
      </c>
    </row>
    <row r="302" spans="1:7" ht="21" x14ac:dyDescent="0.4">
      <c r="A302" s="21">
        <v>43613</v>
      </c>
      <c r="B302" s="22" t="s">
        <v>67</v>
      </c>
      <c r="C302" s="22" t="s">
        <v>68</v>
      </c>
      <c r="D302" s="22" t="s">
        <v>69</v>
      </c>
      <c r="E302" s="23">
        <v>16.491638795986699</v>
      </c>
      <c r="F302" s="23">
        <v>6133.3026427962504</v>
      </c>
      <c r="G302" s="25">
        <f t="shared" si="4"/>
        <v>429.33118499573754</v>
      </c>
    </row>
    <row r="303" spans="1:7" ht="21" x14ac:dyDescent="0.4">
      <c r="A303" s="21">
        <v>43617</v>
      </c>
      <c r="B303" s="22" t="s">
        <v>67</v>
      </c>
      <c r="C303" s="22" t="s">
        <v>68</v>
      </c>
      <c r="D303" s="22" t="s">
        <v>69</v>
      </c>
      <c r="E303" s="23">
        <v>16.816602605700599</v>
      </c>
      <c r="F303" s="23">
        <v>6213.4291858209899</v>
      </c>
      <c r="G303" s="25">
        <f t="shared" si="4"/>
        <v>434.94004300746934</v>
      </c>
    </row>
    <row r="304" spans="1:7" ht="21" x14ac:dyDescent="0.4">
      <c r="A304" s="21">
        <v>43647</v>
      </c>
      <c r="B304" s="22" t="s">
        <v>67</v>
      </c>
      <c r="C304" s="22" t="s">
        <v>68</v>
      </c>
      <c r="D304" s="22" t="s">
        <v>69</v>
      </c>
      <c r="E304" s="23">
        <v>19.253831178555401</v>
      </c>
      <c r="F304" s="23">
        <v>6814.3782585065201</v>
      </c>
      <c r="G304" s="25">
        <f t="shared" si="4"/>
        <v>477.00647809545643</v>
      </c>
    </row>
    <row r="305" spans="1:7" ht="21" x14ac:dyDescent="0.4">
      <c r="A305" s="21">
        <v>43651</v>
      </c>
      <c r="B305" s="22" t="s">
        <v>67</v>
      </c>
      <c r="C305" s="22" t="s">
        <v>68</v>
      </c>
      <c r="D305" s="22" t="s">
        <v>69</v>
      </c>
      <c r="E305" s="23">
        <v>19.578794988269401</v>
      </c>
      <c r="F305" s="23">
        <v>6894.5048015312605</v>
      </c>
      <c r="G305" s="25">
        <f t="shared" si="4"/>
        <v>482.61533610718828</v>
      </c>
    </row>
    <row r="306" spans="1:7" ht="21" x14ac:dyDescent="0.4">
      <c r="A306" s="21">
        <v>43681</v>
      </c>
      <c r="B306" s="22" t="s">
        <v>67</v>
      </c>
      <c r="C306" s="22" t="s">
        <v>68</v>
      </c>
      <c r="D306" s="22" t="s">
        <v>69</v>
      </c>
      <c r="E306" s="23">
        <v>22.0160235611242</v>
      </c>
      <c r="F306" s="23">
        <v>7495.4538742167897</v>
      </c>
      <c r="G306" s="25">
        <f t="shared" si="4"/>
        <v>524.68177119517532</v>
      </c>
    </row>
    <row r="307" spans="1:7" ht="21" x14ac:dyDescent="0.4">
      <c r="A307" s="21">
        <v>43685</v>
      </c>
      <c r="B307" s="22" t="s">
        <v>67</v>
      </c>
      <c r="C307" s="22" t="s">
        <v>68</v>
      </c>
      <c r="D307" s="22" t="s">
        <v>69</v>
      </c>
      <c r="E307" s="23">
        <v>22.340987370838199</v>
      </c>
      <c r="F307" s="23">
        <v>7575.5804172415201</v>
      </c>
      <c r="G307" s="25">
        <f t="shared" si="4"/>
        <v>530.29062920690649</v>
      </c>
    </row>
    <row r="308" spans="1:7" ht="21" x14ac:dyDescent="0.4">
      <c r="A308" s="21">
        <v>43715</v>
      </c>
      <c r="B308" s="22" t="s">
        <v>67</v>
      </c>
      <c r="C308" s="22" t="s">
        <v>68</v>
      </c>
      <c r="D308" s="22" t="s">
        <v>69</v>
      </c>
      <c r="E308" s="23">
        <v>24.778215943692999</v>
      </c>
      <c r="F308" s="23">
        <v>8176.5294899270602</v>
      </c>
      <c r="G308" s="25">
        <f t="shared" si="4"/>
        <v>572.35706429489426</v>
      </c>
    </row>
    <row r="309" spans="1:7" ht="21" x14ac:dyDescent="0.4">
      <c r="A309" s="21">
        <v>43719</v>
      </c>
      <c r="B309" s="22" t="s">
        <v>67</v>
      </c>
      <c r="C309" s="22" t="s">
        <v>68</v>
      </c>
      <c r="D309" s="22" t="s">
        <v>69</v>
      </c>
      <c r="E309" s="23">
        <v>25.103179753406899</v>
      </c>
      <c r="F309" s="23">
        <v>8256.6560329517906</v>
      </c>
      <c r="G309" s="25">
        <f t="shared" si="4"/>
        <v>577.96592230662543</v>
      </c>
    </row>
    <row r="310" spans="1:7" ht="21" x14ac:dyDescent="0.4">
      <c r="A310" s="21">
        <v>43749</v>
      </c>
      <c r="B310" s="22" t="s">
        <v>67</v>
      </c>
      <c r="C310" s="22" t="s">
        <v>68</v>
      </c>
      <c r="D310" s="22" t="s">
        <v>69</v>
      </c>
      <c r="E310" s="23">
        <v>27.540408326261701</v>
      </c>
      <c r="F310" s="23">
        <v>8857.6051056373308</v>
      </c>
      <c r="G310" s="25">
        <f t="shared" si="4"/>
        <v>620.0323573946132</v>
      </c>
    </row>
    <row r="311" spans="1:7" ht="21" x14ac:dyDescent="0.4">
      <c r="A311" s="21">
        <v>43753</v>
      </c>
      <c r="B311" s="22" t="s">
        <v>67</v>
      </c>
      <c r="C311" s="22" t="s">
        <v>68</v>
      </c>
      <c r="D311" s="22" t="s">
        <v>69</v>
      </c>
      <c r="E311" s="23">
        <v>27.865372135975701</v>
      </c>
      <c r="F311" s="23">
        <v>8937.7316486620603</v>
      </c>
      <c r="G311" s="25">
        <f t="shared" si="4"/>
        <v>625.64121540634426</v>
      </c>
    </row>
    <row r="312" spans="1:7" ht="21" x14ac:dyDescent="0.4">
      <c r="A312" s="21">
        <v>43783</v>
      </c>
      <c r="B312" s="22" t="s">
        <v>67</v>
      </c>
      <c r="C312" s="22" t="s">
        <v>68</v>
      </c>
      <c r="D312" s="22" t="s">
        <v>69</v>
      </c>
      <c r="E312" s="23">
        <v>30.3026007088305</v>
      </c>
      <c r="F312" s="23">
        <v>9538.6807213475895</v>
      </c>
      <c r="G312" s="25">
        <f t="shared" si="4"/>
        <v>667.70765049433135</v>
      </c>
    </row>
    <row r="313" spans="1:7" ht="21" x14ac:dyDescent="0.4">
      <c r="A313" s="21">
        <v>43787</v>
      </c>
      <c r="B313" s="22" t="s">
        <v>67</v>
      </c>
      <c r="C313" s="22" t="s">
        <v>68</v>
      </c>
      <c r="D313" s="22" t="s">
        <v>69</v>
      </c>
      <c r="E313" s="23">
        <v>30.627564518544499</v>
      </c>
      <c r="F313" s="23">
        <v>9618.8072643723299</v>
      </c>
      <c r="G313" s="25">
        <f t="shared" si="4"/>
        <v>673.3165085060632</v>
      </c>
    </row>
    <row r="314" spans="1:7" ht="21" x14ac:dyDescent="0.4">
      <c r="A314" s="21">
        <v>43817</v>
      </c>
      <c r="B314" s="22" t="s">
        <v>67</v>
      </c>
      <c r="C314" s="22" t="s">
        <v>68</v>
      </c>
      <c r="D314" s="22" t="s">
        <v>69</v>
      </c>
      <c r="E314" s="23">
        <v>33.064793091399302</v>
      </c>
      <c r="F314" s="23">
        <v>10219.756337057899</v>
      </c>
      <c r="G314" s="25">
        <f t="shared" si="4"/>
        <v>715.38294359405302</v>
      </c>
    </row>
    <row r="315" spans="1:7" ht="21" x14ac:dyDescent="0.4">
      <c r="A315" s="21">
        <v>43531</v>
      </c>
      <c r="B315" s="22" t="s">
        <v>70</v>
      </c>
      <c r="C315" s="22" t="s">
        <v>62</v>
      </c>
      <c r="D315" s="22" t="s">
        <v>69</v>
      </c>
      <c r="E315" s="23">
        <v>8.8146853146853203</v>
      </c>
      <c r="F315" s="23">
        <v>3843.8095238095302</v>
      </c>
      <c r="G315" s="25">
        <f t="shared" si="4"/>
        <v>269.06666666666712</v>
      </c>
    </row>
    <row r="316" spans="1:7" ht="21" x14ac:dyDescent="0.4">
      <c r="A316" s="21">
        <v>43577</v>
      </c>
      <c r="B316" s="22" t="s">
        <v>70</v>
      </c>
      <c r="C316" s="22" t="s">
        <v>62</v>
      </c>
      <c r="D316" s="22" t="s">
        <v>69</v>
      </c>
      <c r="E316" s="23">
        <v>8.8146853146853203</v>
      </c>
      <c r="F316" s="23">
        <v>3843.8095238095302</v>
      </c>
      <c r="G316" s="25">
        <f t="shared" si="4"/>
        <v>269.06666666666712</v>
      </c>
    </row>
    <row r="317" spans="1:7" ht="21" x14ac:dyDescent="0.4">
      <c r="A317" s="21">
        <v>43565</v>
      </c>
      <c r="B317" s="22" t="s">
        <v>70</v>
      </c>
      <c r="C317" s="22" t="s">
        <v>62</v>
      </c>
      <c r="D317" s="22" t="s">
        <v>69</v>
      </c>
      <c r="E317" s="23">
        <v>12.592073079419</v>
      </c>
      <c r="F317" s="23">
        <v>5171.7841264994004</v>
      </c>
      <c r="G317" s="25">
        <f t="shared" si="4"/>
        <v>362.02488885495808</v>
      </c>
    </row>
    <row r="318" spans="1:7" ht="21" x14ac:dyDescent="0.4">
      <c r="A318" s="21">
        <v>43575</v>
      </c>
      <c r="B318" s="22" t="s">
        <v>70</v>
      </c>
      <c r="C318" s="22" t="s">
        <v>65</v>
      </c>
      <c r="D318" s="22" t="s">
        <v>69</v>
      </c>
      <c r="E318" s="23">
        <v>13.404482603703901</v>
      </c>
      <c r="F318" s="23">
        <v>5372.1004840612404</v>
      </c>
      <c r="G318" s="25">
        <f t="shared" si="4"/>
        <v>376.04703388428686</v>
      </c>
    </row>
    <row r="319" spans="1:7" ht="21" x14ac:dyDescent="0.4">
      <c r="A319" s="21">
        <v>43599</v>
      </c>
      <c r="B319" s="22" t="s">
        <v>70</v>
      </c>
      <c r="C319" s="22" t="s">
        <v>62</v>
      </c>
      <c r="D319" s="22" t="s">
        <v>69</v>
      </c>
      <c r="E319" s="23">
        <v>15.354265461987699</v>
      </c>
      <c r="F319" s="23">
        <v>5852.85974220967</v>
      </c>
      <c r="G319" s="25">
        <f t="shared" si="4"/>
        <v>409.70018195467696</v>
      </c>
    </row>
    <row r="320" spans="1:7" ht="21" x14ac:dyDescent="0.4">
      <c r="A320" s="21">
        <v>43609</v>
      </c>
      <c r="B320" s="22" t="s">
        <v>70</v>
      </c>
      <c r="C320" s="22" t="s">
        <v>65</v>
      </c>
      <c r="D320" s="22" t="s">
        <v>69</v>
      </c>
      <c r="E320" s="23">
        <v>16.166674986272699</v>
      </c>
      <c r="F320" s="23">
        <v>6053.1760997715101</v>
      </c>
      <c r="G320" s="25">
        <f t="shared" si="4"/>
        <v>423.72232698400575</v>
      </c>
    </row>
    <row r="321" spans="1:7" ht="21" x14ac:dyDescent="0.4">
      <c r="A321" s="21">
        <v>43633</v>
      </c>
      <c r="B321" s="22" t="s">
        <v>70</v>
      </c>
      <c r="C321" s="22" t="s">
        <v>62</v>
      </c>
      <c r="D321" s="22" t="s">
        <v>69</v>
      </c>
      <c r="E321" s="23">
        <v>18.1164578445565</v>
      </c>
      <c r="F321" s="23">
        <v>6533.9353579199396</v>
      </c>
      <c r="G321" s="25">
        <f t="shared" si="4"/>
        <v>457.37547505439579</v>
      </c>
    </row>
    <row r="322" spans="1:7" ht="21" x14ac:dyDescent="0.4">
      <c r="A322" s="21">
        <v>43643</v>
      </c>
      <c r="B322" s="22" t="s">
        <v>70</v>
      </c>
      <c r="C322" s="22" t="s">
        <v>65</v>
      </c>
      <c r="D322" s="22" t="s">
        <v>69</v>
      </c>
      <c r="E322" s="23">
        <v>18.928867368841502</v>
      </c>
      <c r="F322" s="23">
        <v>6734.2517154817797</v>
      </c>
      <c r="G322" s="25">
        <f t="shared" si="4"/>
        <v>471.39762008372463</v>
      </c>
    </row>
    <row r="323" spans="1:7" ht="21" x14ac:dyDescent="0.4">
      <c r="A323" s="21">
        <v>43667</v>
      </c>
      <c r="B323" s="22" t="s">
        <v>70</v>
      </c>
      <c r="C323" s="22" t="s">
        <v>62</v>
      </c>
      <c r="D323" s="22" t="s">
        <v>69</v>
      </c>
      <c r="E323" s="23">
        <v>20.878650227125298</v>
      </c>
      <c r="F323" s="23">
        <v>7215.0109736302102</v>
      </c>
      <c r="G323" s="25">
        <f t="shared" si="4"/>
        <v>505.05076815411473</v>
      </c>
    </row>
    <row r="324" spans="1:7" ht="21" x14ac:dyDescent="0.4">
      <c r="A324" s="21">
        <v>43677</v>
      </c>
      <c r="B324" s="22" t="s">
        <v>70</v>
      </c>
      <c r="C324" s="22" t="s">
        <v>65</v>
      </c>
      <c r="D324" s="22" t="s">
        <v>69</v>
      </c>
      <c r="E324" s="23">
        <v>21.691059751410201</v>
      </c>
      <c r="F324" s="23">
        <v>7415.3273311920502</v>
      </c>
      <c r="G324" s="25">
        <f t="shared" ref="G324:G344" si="5">F324*0.07</f>
        <v>519.07291318344357</v>
      </c>
    </row>
    <row r="325" spans="1:7" ht="21" x14ac:dyDescent="0.4">
      <c r="A325" s="21">
        <v>43701</v>
      </c>
      <c r="B325" s="22" t="s">
        <v>70</v>
      </c>
      <c r="C325" s="22" t="s">
        <v>62</v>
      </c>
      <c r="D325" s="22" t="s">
        <v>69</v>
      </c>
      <c r="E325" s="23">
        <v>23.640842609694101</v>
      </c>
      <c r="F325" s="23">
        <v>7896.0865893404698</v>
      </c>
      <c r="G325" s="25">
        <f t="shared" si="5"/>
        <v>552.726061253833</v>
      </c>
    </row>
    <row r="326" spans="1:7" ht="21" x14ac:dyDescent="0.4">
      <c r="A326" s="21">
        <v>43711</v>
      </c>
      <c r="B326" s="22" t="s">
        <v>70</v>
      </c>
      <c r="C326" s="22" t="s">
        <v>65</v>
      </c>
      <c r="D326" s="22" t="s">
        <v>69</v>
      </c>
      <c r="E326" s="23">
        <v>24.453252133978999</v>
      </c>
      <c r="F326" s="23">
        <v>8096.4029469023199</v>
      </c>
      <c r="G326" s="25">
        <f t="shared" si="5"/>
        <v>566.7482062831624</v>
      </c>
    </row>
    <row r="327" spans="1:7" ht="21" x14ac:dyDescent="0.4">
      <c r="A327" s="21">
        <v>43735</v>
      </c>
      <c r="B327" s="22" t="s">
        <v>70</v>
      </c>
      <c r="C327" s="22" t="s">
        <v>62</v>
      </c>
      <c r="D327" s="22" t="s">
        <v>69</v>
      </c>
      <c r="E327" s="23">
        <v>26.4030349922628</v>
      </c>
      <c r="F327" s="23">
        <v>8577.1622050507394</v>
      </c>
      <c r="G327" s="25">
        <f t="shared" si="5"/>
        <v>600.40135435355182</v>
      </c>
    </row>
    <row r="328" spans="1:7" ht="21" x14ac:dyDescent="0.4">
      <c r="A328" s="21">
        <v>43745</v>
      </c>
      <c r="B328" s="22" t="s">
        <v>70</v>
      </c>
      <c r="C328" s="22" t="s">
        <v>65</v>
      </c>
      <c r="D328" s="22" t="s">
        <v>69</v>
      </c>
      <c r="E328" s="23">
        <v>27.215444516547802</v>
      </c>
      <c r="F328" s="23">
        <v>8777.4785626125904</v>
      </c>
      <c r="G328" s="25">
        <f t="shared" si="5"/>
        <v>614.42349938288135</v>
      </c>
    </row>
    <row r="329" spans="1:7" ht="21" x14ac:dyDescent="0.4">
      <c r="A329" s="21">
        <v>43541</v>
      </c>
      <c r="B329" s="22" t="s">
        <v>70</v>
      </c>
      <c r="C329" s="22" t="s">
        <v>65</v>
      </c>
      <c r="D329" s="22" t="s">
        <v>69</v>
      </c>
      <c r="E329" s="23">
        <v>12.0664335664336</v>
      </c>
      <c r="F329" s="23">
        <v>8888</v>
      </c>
      <c r="G329" s="25">
        <f t="shared" si="5"/>
        <v>622.16000000000008</v>
      </c>
    </row>
    <row r="330" spans="1:7" ht="21" x14ac:dyDescent="0.4">
      <c r="A330" s="21">
        <v>43576</v>
      </c>
      <c r="B330" s="22" t="s">
        <v>70</v>
      </c>
      <c r="C330" s="22" t="s">
        <v>65</v>
      </c>
      <c r="D330" s="22" t="s">
        <v>69</v>
      </c>
      <c r="E330" s="23">
        <v>12.0664335664336</v>
      </c>
      <c r="F330" s="23">
        <v>8888</v>
      </c>
      <c r="G330" s="25">
        <f t="shared" si="5"/>
        <v>622.16000000000008</v>
      </c>
    </row>
    <row r="331" spans="1:7" ht="21" x14ac:dyDescent="0.4">
      <c r="A331" s="21">
        <v>43769</v>
      </c>
      <c r="B331" s="22" t="s">
        <v>70</v>
      </c>
      <c r="C331" s="22" t="s">
        <v>62</v>
      </c>
      <c r="D331" s="22" t="s">
        <v>69</v>
      </c>
      <c r="E331" s="23">
        <v>29.165227374831598</v>
      </c>
      <c r="F331" s="23">
        <v>9258.2378207610109</v>
      </c>
      <c r="G331" s="25">
        <f t="shared" si="5"/>
        <v>648.07664745327088</v>
      </c>
    </row>
    <row r="332" spans="1:7" ht="21" x14ac:dyDescent="0.4">
      <c r="A332" s="21">
        <v>43779</v>
      </c>
      <c r="B332" s="22" t="s">
        <v>70</v>
      </c>
      <c r="C332" s="22" t="s">
        <v>65</v>
      </c>
      <c r="D332" s="22" t="s">
        <v>69</v>
      </c>
      <c r="E332" s="23">
        <v>29.977636899116501</v>
      </c>
      <c r="F332" s="23">
        <v>9458.55417832286</v>
      </c>
      <c r="G332" s="25">
        <f t="shared" si="5"/>
        <v>662.09879248260029</v>
      </c>
    </row>
    <row r="333" spans="1:7" ht="21" x14ac:dyDescent="0.4">
      <c r="A333" s="21">
        <v>43803</v>
      </c>
      <c r="B333" s="22" t="s">
        <v>70</v>
      </c>
      <c r="C333" s="22" t="s">
        <v>62</v>
      </c>
      <c r="D333" s="22" t="s">
        <v>69</v>
      </c>
      <c r="E333" s="23">
        <v>31.927419757400401</v>
      </c>
      <c r="F333" s="23">
        <v>9939.3134364712805</v>
      </c>
      <c r="G333" s="25">
        <f t="shared" si="5"/>
        <v>695.75194055298971</v>
      </c>
    </row>
    <row r="334" spans="1:7" ht="21" x14ac:dyDescent="0.4">
      <c r="A334" s="21">
        <v>43813</v>
      </c>
      <c r="B334" s="22" t="s">
        <v>70</v>
      </c>
      <c r="C334" s="22" t="s">
        <v>65</v>
      </c>
      <c r="D334" s="22" t="s">
        <v>69</v>
      </c>
      <c r="E334" s="23">
        <v>32.739829281685303</v>
      </c>
      <c r="F334" s="23">
        <v>10139.629794033101</v>
      </c>
      <c r="G334" s="25">
        <f t="shared" si="5"/>
        <v>709.77408558231707</v>
      </c>
    </row>
    <row r="335" spans="1:7" ht="21" x14ac:dyDescent="0.4">
      <c r="A335" s="21">
        <v>43538</v>
      </c>
      <c r="B335" s="22" t="s">
        <v>61</v>
      </c>
      <c r="C335" s="22" t="s">
        <v>65</v>
      </c>
      <c r="D335" s="22" t="s">
        <v>69</v>
      </c>
      <c r="E335" s="23">
        <v>11.090909090909101</v>
      </c>
      <c r="F335" s="23">
        <v>4623.8095238095302</v>
      </c>
      <c r="G335" s="25">
        <f t="shared" si="5"/>
        <v>323.66666666666714</v>
      </c>
    </row>
    <row r="336" spans="1:7" ht="21" x14ac:dyDescent="0.4">
      <c r="A336" s="21">
        <v>43580</v>
      </c>
      <c r="B336" s="22" t="s">
        <v>61</v>
      </c>
      <c r="C336" s="22" t="s">
        <v>65</v>
      </c>
      <c r="D336" s="22" t="s">
        <v>69</v>
      </c>
      <c r="E336" s="23">
        <v>11.090909090909101</v>
      </c>
      <c r="F336" s="23">
        <v>4623.8095238095302</v>
      </c>
      <c r="G336" s="25">
        <f t="shared" si="5"/>
        <v>323.66666666666714</v>
      </c>
    </row>
    <row r="337" spans="1:7" ht="21" x14ac:dyDescent="0.4">
      <c r="A337" s="21">
        <v>43572</v>
      </c>
      <c r="B337" s="22" t="s">
        <v>61</v>
      </c>
      <c r="C337" s="22" t="s">
        <v>65</v>
      </c>
      <c r="D337" s="22" t="s">
        <v>69</v>
      </c>
      <c r="E337" s="23">
        <v>13.1607597464184</v>
      </c>
      <c r="F337" s="23">
        <v>5312.0055767926897</v>
      </c>
      <c r="G337" s="25">
        <f t="shared" si="5"/>
        <v>371.84039037548831</v>
      </c>
    </row>
    <row r="338" spans="1:7" ht="21" x14ac:dyDescent="0.4">
      <c r="A338" s="21">
        <v>43606</v>
      </c>
      <c r="B338" s="22" t="s">
        <v>61</v>
      </c>
      <c r="C338" s="22" t="s">
        <v>65</v>
      </c>
      <c r="D338" s="22" t="s">
        <v>69</v>
      </c>
      <c r="E338" s="23">
        <v>15.9229521289872</v>
      </c>
      <c r="F338" s="23">
        <v>5993.0811925029602</v>
      </c>
      <c r="G338" s="25">
        <f t="shared" si="5"/>
        <v>419.51568347520725</v>
      </c>
    </row>
    <row r="339" spans="1:7" ht="21" x14ac:dyDescent="0.4">
      <c r="A339" s="21">
        <v>43640</v>
      </c>
      <c r="B339" s="22" t="s">
        <v>61</v>
      </c>
      <c r="C339" s="22" t="s">
        <v>65</v>
      </c>
      <c r="D339" s="22" t="s">
        <v>69</v>
      </c>
      <c r="E339" s="23">
        <v>18.685144511556</v>
      </c>
      <c r="F339" s="23">
        <v>6674.1568082132299</v>
      </c>
      <c r="G339" s="25">
        <f t="shared" si="5"/>
        <v>467.19097657492614</v>
      </c>
    </row>
    <row r="340" spans="1:7" ht="21" x14ac:dyDescent="0.4">
      <c r="A340" s="21">
        <v>43674</v>
      </c>
      <c r="B340" s="22" t="s">
        <v>61</v>
      </c>
      <c r="C340" s="22" t="s">
        <v>65</v>
      </c>
      <c r="D340" s="22" t="s">
        <v>69</v>
      </c>
      <c r="E340" s="23">
        <v>21.447336894124799</v>
      </c>
      <c r="F340" s="23">
        <v>7355.2324239235004</v>
      </c>
      <c r="G340" s="25">
        <f t="shared" si="5"/>
        <v>514.86626967464508</v>
      </c>
    </row>
    <row r="341" spans="1:7" ht="21" x14ac:dyDescent="0.4">
      <c r="A341" s="21">
        <v>43708</v>
      </c>
      <c r="B341" s="22" t="s">
        <v>61</v>
      </c>
      <c r="C341" s="22" t="s">
        <v>65</v>
      </c>
      <c r="D341" s="22" t="s">
        <v>69</v>
      </c>
      <c r="E341" s="23">
        <v>24.209529276693502</v>
      </c>
      <c r="F341" s="23">
        <v>8036.30803963377</v>
      </c>
      <c r="G341" s="25">
        <f t="shared" si="5"/>
        <v>562.54156277436391</v>
      </c>
    </row>
    <row r="342" spans="1:7" ht="21" x14ac:dyDescent="0.4">
      <c r="A342" s="21">
        <v>43742</v>
      </c>
      <c r="B342" s="22" t="s">
        <v>61</v>
      </c>
      <c r="C342" s="22" t="s">
        <v>65</v>
      </c>
      <c r="D342" s="22" t="s">
        <v>69</v>
      </c>
      <c r="E342" s="23">
        <v>26.9717216592623</v>
      </c>
      <c r="F342" s="23">
        <v>8717.3836553440306</v>
      </c>
      <c r="G342" s="25">
        <f t="shared" si="5"/>
        <v>610.21685587408217</v>
      </c>
    </row>
    <row r="343" spans="1:7" ht="21" x14ac:dyDescent="0.4">
      <c r="A343" s="21">
        <v>43776</v>
      </c>
      <c r="B343" s="22" t="s">
        <v>61</v>
      </c>
      <c r="C343" s="22" t="s">
        <v>65</v>
      </c>
      <c r="D343" s="22" t="s">
        <v>69</v>
      </c>
      <c r="E343" s="23">
        <v>29.733914041831099</v>
      </c>
      <c r="F343" s="23">
        <v>9398.4592710543002</v>
      </c>
      <c r="G343" s="25">
        <f t="shared" si="5"/>
        <v>657.89214897380111</v>
      </c>
    </row>
    <row r="344" spans="1:7" ht="21" x14ac:dyDescent="0.4">
      <c r="A344" s="21">
        <v>43810</v>
      </c>
      <c r="B344" s="22" t="s">
        <v>61</v>
      </c>
      <c r="C344" s="22" t="s">
        <v>65</v>
      </c>
      <c r="D344" s="22" t="s">
        <v>69</v>
      </c>
      <c r="E344" s="23">
        <v>32.496106424399798</v>
      </c>
      <c r="F344" s="23">
        <v>10079.534886764601</v>
      </c>
      <c r="G344" s="25">
        <f t="shared" si="5"/>
        <v>705.5674420735221</v>
      </c>
    </row>
    <row r="345" spans="1:7" ht="21" x14ac:dyDescent="0.4">
      <c r="D345" s="30"/>
    </row>
  </sheetData>
  <sortState xmlns:xlrd2="http://schemas.microsoft.com/office/spreadsheetml/2017/richdata2" ref="A3:F344">
    <sortCondition ref="D3:D344"/>
    <sortCondition ref="B3:B3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32A8-FFD1-4DD9-9941-30487A68EF89}">
  <dimension ref="A1:G21"/>
  <sheetViews>
    <sheetView workbookViewId="0">
      <selection activeCell="J10" sqref="J10"/>
    </sheetView>
  </sheetViews>
  <sheetFormatPr defaultRowHeight="14.4" x14ac:dyDescent="0.3"/>
  <cols>
    <col min="1" max="1" width="14.88671875" bestFit="1" customWidth="1"/>
  </cols>
  <sheetData>
    <row r="1" spans="1:7" ht="15" thickBot="1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3">
      <c r="A2" s="7" t="s">
        <v>15</v>
      </c>
      <c r="B2" s="6">
        <v>76</v>
      </c>
      <c r="C2" s="6">
        <v>22</v>
      </c>
      <c r="D2" s="6">
        <v>66</v>
      </c>
      <c r="E2" s="6">
        <v>15</v>
      </c>
      <c r="F2" s="6">
        <v>20</v>
      </c>
      <c r="G2" s="31">
        <f>SUM(B2:F2)</f>
        <v>199</v>
      </c>
    </row>
    <row r="3" spans="1:7" x14ac:dyDescent="0.3">
      <c r="A3" s="11" t="s">
        <v>16</v>
      </c>
      <c r="B3" s="10">
        <v>31</v>
      </c>
      <c r="C3" s="10">
        <v>24</v>
      </c>
      <c r="D3" s="10">
        <v>66</v>
      </c>
      <c r="E3" s="10">
        <v>90</v>
      </c>
      <c r="F3" s="10">
        <v>74</v>
      </c>
      <c r="G3" s="31">
        <f t="shared" ref="G3:G21" si="0">SUM(B3:F3)</f>
        <v>285</v>
      </c>
    </row>
    <row r="4" spans="1:7" x14ac:dyDescent="0.3">
      <c r="A4" s="11" t="s">
        <v>17</v>
      </c>
      <c r="B4" s="10">
        <v>54</v>
      </c>
      <c r="C4" s="10">
        <v>63</v>
      </c>
      <c r="D4" s="10">
        <v>87</v>
      </c>
      <c r="E4" s="10">
        <v>27</v>
      </c>
      <c r="F4" s="10">
        <v>83</v>
      </c>
      <c r="G4" s="31">
        <f t="shared" si="0"/>
        <v>314</v>
      </c>
    </row>
    <row r="5" spans="1:7" x14ac:dyDescent="0.3">
      <c r="A5" s="11" t="s">
        <v>18</v>
      </c>
      <c r="B5" s="10">
        <v>15</v>
      </c>
      <c r="C5" s="10">
        <v>38</v>
      </c>
      <c r="D5" s="10">
        <v>44</v>
      </c>
      <c r="E5" s="10">
        <v>46</v>
      </c>
      <c r="F5" s="10">
        <v>36</v>
      </c>
      <c r="G5" s="31">
        <f t="shared" si="0"/>
        <v>179</v>
      </c>
    </row>
    <row r="6" spans="1:7" x14ac:dyDescent="0.3">
      <c r="A6" s="11" t="s">
        <v>19</v>
      </c>
      <c r="B6" s="10">
        <v>47</v>
      </c>
      <c r="C6" s="10">
        <v>48</v>
      </c>
      <c r="D6" s="10">
        <v>84</v>
      </c>
      <c r="E6" s="10">
        <v>17</v>
      </c>
      <c r="F6" s="10">
        <v>48</v>
      </c>
      <c r="G6" s="31">
        <f t="shared" si="0"/>
        <v>244</v>
      </c>
    </row>
    <row r="7" spans="1:7" x14ac:dyDescent="0.3">
      <c r="A7" s="11" t="s">
        <v>20</v>
      </c>
      <c r="B7" s="10">
        <v>53</v>
      </c>
      <c r="C7" s="10">
        <v>40</v>
      </c>
      <c r="D7" s="10">
        <v>71</v>
      </c>
      <c r="E7" s="10">
        <v>62</v>
      </c>
      <c r="F7" s="10">
        <v>69</v>
      </c>
      <c r="G7" s="31">
        <f t="shared" si="0"/>
        <v>295</v>
      </c>
    </row>
    <row r="8" spans="1:7" x14ac:dyDescent="0.3">
      <c r="A8" s="11" t="s">
        <v>21</v>
      </c>
      <c r="B8" s="10">
        <v>53</v>
      </c>
      <c r="C8" s="10">
        <v>44</v>
      </c>
      <c r="D8" s="10">
        <v>52</v>
      </c>
      <c r="E8" s="10">
        <v>72</v>
      </c>
      <c r="F8" s="10">
        <v>79</v>
      </c>
      <c r="G8" s="31">
        <f t="shared" si="0"/>
        <v>300</v>
      </c>
    </row>
    <row r="9" spans="1:7" x14ac:dyDescent="0.3">
      <c r="A9" s="11" t="s">
        <v>22</v>
      </c>
      <c r="B9" s="10">
        <v>81</v>
      </c>
      <c r="C9" s="10">
        <v>71</v>
      </c>
      <c r="D9" s="10">
        <v>60</v>
      </c>
      <c r="E9" s="10">
        <v>23</v>
      </c>
      <c r="F9" s="10">
        <v>52</v>
      </c>
      <c r="G9" s="31">
        <f t="shared" si="0"/>
        <v>287</v>
      </c>
    </row>
    <row r="10" spans="1:7" x14ac:dyDescent="0.3">
      <c r="A10" s="11" t="s">
        <v>23</v>
      </c>
      <c r="B10" s="10">
        <v>55</v>
      </c>
      <c r="C10" s="10">
        <v>44</v>
      </c>
      <c r="D10" s="10">
        <v>58</v>
      </c>
      <c r="E10" s="10">
        <v>20</v>
      </c>
      <c r="F10" s="10">
        <v>85</v>
      </c>
      <c r="G10" s="31">
        <f t="shared" si="0"/>
        <v>262</v>
      </c>
    </row>
    <row r="11" spans="1:7" x14ac:dyDescent="0.3">
      <c r="A11" s="11" t="s">
        <v>24</v>
      </c>
      <c r="B11" s="10">
        <v>64</v>
      </c>
      <c r="C11" s="10">
        <v>52</v>
      </c>
      <c r="D11" s="10">
        <v>82</v>
      </c>
      <c r="E11" s="10">
        <v>82</v>
      </c>
      <c r="F11" s="10">
        <v>19</v>
      </c>
      <c r="G11" s="31">
        <f t="shared" si="0"/>
        <v>299</v>
      </c>
    </row>
    <row r="12" spans="1:7" x14ac:dyDescent="0.3">
      <c r="A12" s="11" t="s">
        <v>26</v>
      </c>
      <c r="B12" s="10">
        <v>88</v>
      </c>
      <c r="C12" s="10">
        <v>79</v>
      </c>
      <c r="D12" s="10">
        <v>40</v>
      </c>
      <c r="E12" s="10">
        <v>19</v>
      </c>
      <c r="F12" s="10">
        <v>43</v>
      </c>
      <c r="G12" s="31">
        <f t="shared" si="0"/>
        <v>269</v>
      </c>
    </row>
    <row r="13" spans="1:7" x14ac:dyDescent="0.3">
      <c r="A13" s="11" t="s">
        <v>27</v>
      </c>
      <c r="B13" s="10">
        <v>18</v>
      </c>
      <c r="C13" s="10">
        <v>55</v>
      </c>
      <c r="D13" s="10">
        <v>55</v>
      </c>
      <c r="E13" s="10">
        <v>19</v>
      </c>
      <c r="F13" s="10">
        <v>28</v>
      </c>
      <c r="G13" s="31">
        <f t="shared" si="0"/>
        <v>175</v>
      </c>
    </row>
    <row r="14" spans="1:7" x14ac:dyDescent="0.3">
      <c r="A14" s="11" t="s">
        <v>28</v>
      </c>
      <c r="B14" s="10">
        <v>23</v>
      </c>
      <c r="C14" s="10">
        <v>41</v>
      </c>
      <c r="D14" s="10">
        <v>67</v>
      </c>
      <c r="E14" s="10">
        <v>70</v>
      </c>
      <c r="F14" s="10">
        <v>58</v>
      </c>
      <c r="G14" s="31">
        <f t="shared" si="0"/>
        <v>259</v>
      </c>
    </row>
    <row r="15" spans="1:7" x14ac:dyDescent="0.3">
      <c r="A15" s="11" t="s">
        <v>29</v>
      </c>
      <c r="B15" s="10">
        <v>69</v>
      </c>
      <c r="C15" s="10">
        <v>29</v>
      </c>
      <c r="D15" s="10">
        <v>24</v>
      </c>
      <c r="E15" s="10">
        <v>39</v>
      </c>
      <c r="F15" s="10">
        <v>46</v>
      </c>
      <c r="G15" s="31">
        <f t="shared" si="0"/>
        <v>207</v>
      </c>
    </row>
    <row r="16" spans="1:7" x14ac:dyDescent="0.3">
      <c r="A16" s="11" t="s">
        <v>30</v>
      </c>
      <c r="B16" s="10">
        <v>82</v>
      </c>
      <c r="C16" s="10">
        <v>75</v>
      </c>
      <c r="D16" s="10">
        <v>24</v>
      </c>
      <c r="E16" s="10">
        <v>71</v>
      </c>
      <c r="F16" s="10">
        <v>64</v>
      </c>
      <c r="G16" s="31">
        <f t="shared" si="0"/>
        <v>316</v>
      </c>
    </row>
    <row r="17" spans="1:7" x14ac:dyDescent="0.3">
      <c r="A17" s="11" t="s">
        <v>31</v>
      </c>
      <c r="B17" s="10">
        <v>44</v>
      </c>
      <c r="C17" s="10">
        <v>53</v>
      </c>
      <c r="D17" s="10">
        <v>38</v>
      </c>
      <c r="E17" s="10">
        <v>59</v>
      </c>
      <c r="F17" s="10">
        <v>47</v>
      </c>
      <c r="G17" s="31">
        <f t="shared" si="0"/>
        <v>241</v>
      </c>
    </row>
    <row r="18" spans="1:7" x14ac:dyDescent="0.3">
      <c r="A18" s="11" t="s">
        <v>32</v>
      </c>
      <c r="B18" s="10">
        <v>72</v>
      </c>
      <c r="C18" s="10">
        <v>85</v>
      </c>
      <c r="D18" s="10">
        <v>44</v>
      </c>
      <c r="E18" s="10">
        <v>32</v>
      </c>
      <c r="F18" s="10">
        <v>51</v>
      </c>
      <c r="G18" s="31">
        <f t="shared" si="0"/>
        <v>284</v>
      </c>
    </row>
    <row r="19" spans="1:7" x14ac:dyDescent="0.3">
      <c r="A19" s="11" t="s">
        <v>33</v>
      </c>
      <c r="B19" s="10">
        <v>16</v>
      </c>
      <c r="C19" s="10">
        <v>46</v>
      </c>
      <c r="D19" s="10">
        <v>27</v>
      </c>
      <c r="E19" s="10">
        <v>47</v>
      </c>
      <c r="F19" s="10">
        <v>86</v>
      </c>
      <c r="G19" s="31">
        <f t="shared" si="0"/>
        <v>222</v>
      </c>
    </row>
    <row r="20" spans="1:7" x14ac:dyDescent="0.3">
      <c r="A20" s="11" t="s">
        <v>34</v>
      </c>
      <c r="B20" s="10">
        <v>55</v>
      </c>
      <c r="C20" s="10">
        <v>74</v>
      </c>
      <c r="D20" s="10">
        <v>70</v>
      </c>
      <c r="E20" s="10">
        <v>87</v>
      </c>
      <c r="F20" s="10">
        <v>62</v>
      </c>
      <c r="G20" s="31">
        <f t="shared" si="0"/>
        <v>348</v>
      </c>
    </row>
    <row r="21" spans="1:7" ht="15" thickBot="1" x14ac:dyDescent="0.35">
      <c r="A21" s="13" t="s">
        <v>35</v>
      </c>
      <c r="B21" s="12">
        <v>37</v>
      </c>
      <c r="C21" s="12">
        <v>75</v>
      </c>
      <c r="D21" s="12">
        <v>60</v>
      </c>
      <c r="E21" s="12">
        <v>36</v>
      </c>
      <c r="F21" s="12">
        <v>41</v>
      </c>
      <c r="G21" s="31">
        <f t="shared" si="0"/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5AB7-90B3-47C6-A42D-4DD59C253723}">
  <dimension ref="A1:P38"/>
  <sheetViews>
    <sheetView topLeftCell="A23" workbookViewId="0">
      <selection activeCell="F43" sqref="F43"/>
    </sheetView>
  </sheetViews>
  <sheetFormatPr defaultRowHeight="14.4" x14ac:dyDescent="0.3"/>
  <cols>
    <col min="16" max="16" width="10.88671875" bestFit="1" customWidth="1"/>
  </cols>
  <sheetData>
    <row r="1" spans="1:13" x14ac:dyDescent="0.3">
      <c r="A1" s="35" t="s">
        <v>73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21" x14ac:dyDescent="0.3">
      <c r="A3" s="25"/>
      <c r="B3" s="37" t="s">
        <v>62</v>
      </c>
      <c r="C3" s="37"/>
      <c r="D3" s="37"/>
      <c r="E3" s="37"/>
      <c r="F3" s="37" t="s">
        <v>65</v>
      </c>
      <c r="G3" s="37"/>
      <c r="H3" s="37"/>
      <c r="I3" s="37"/>
      <c r="J3" s="37" t="s">
        <v>68</v>
      </c>
      <c r="K3" s="37"/>
      <c r="L3" s="37"/>
      <c r="M3" s="37"/>
    </row>
    <row r="4" spans="1:13" ht="21" x14ac:dyDescent="0.3">
      <c r="A4" s="25"/>
      <c r="B4" s="24" t="s">
        <v>63</v>
      </c>
      <c r="C4" s="24" t="s">
        <v>66</v>
      </c>
      <c r="D4" s="24" t="s">
        <v>69</v>
      </c>
      <c r="E4" s="24" t="s">
        <v>72</v>
      </c>
      <c r="F4" s="24" t="s">
        <v>63</v>
      </c>
      <c r="G4" s="24" t="s">
        <v>66</v>
      </c>
      <c r="H4" s="24" t="s">
        <v>69</v>
      </c>
      <c r="I4" s="24" t="s">
        <v>72</v>
      </c>
      <c r="J4" s="24" t="s">
        <v>63</v>
      </c>
      <c r="K4" s="24" t="s">
        <v>66</v>
      </c>
      <c r="L4" s="24" t="s">
        <v>69</v>
      </c>
      <c r="M4" s="24" t="s">
        <v>72</v>
      </c>
    </row>
    <row r="5" spans="1:13" ht="21" x14ac:dyDescent="0.3">
      <c r="A5" s="24" t="s">
        <v>61</v>
      </c>
      <c r="B5" s="25">
        <v>136408</v>
      </c>
      <c r="C5" s="25">
        <v>0</v>
      </c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21" x14ac:dyDescent="0.3">
      <c r="A6" s="24" t="s">
        <v>64</v>
      </c>
      <c r="B6" s="25">
        <v>0</v>
      </c>
      <c r="C6" s="25">
        <v>0</v>
      </c>
      <c r="D6" s="25">
        <v>132816</v>
      </c>
      <c r="E6" s="25"/>
      <c r="F6" s="25"/>
      <c r="G6" s="25"/>
      <c r="H6" s="25"/>
      <c r="I6" s="25"/>
      <c r="J6" s="25"/>
      <c r="K6" s="25"/>
      <c r="L6" s="25"/>
      <c r="M6" s="25"/>
    </row>
    <row r="7" spans="1:13" ht="21" x14ac:dyDescent="0.3">
      <c r="A7" s="24" t="s">
        <v>67</v>
      </c>
      <c r="B7" s="25"/>
      <c r="C7" s="25">
        <v>71580</v>
      </c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ht="21" x14ac:dyDescent="0.3">
      <c r="A8" s="24" t="s">
        <v>70</v>
      </c>
      <c r="B8" s="25"/>
      <c r="C8" s="25">
        <v>0</v>
      </c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ht="21" x14ac:dyDescent="0.3">
      <c r="A9" s="24" t="s">
        <v>71</v>
      </c>
      <c r="B9" s="25"/>
      <c r="C9" s="25">
        <v>70431</v>
      </c>
      <c r="D9" s="25"/>
      <c r="E9" s="25"/>
      <c r="F9" s="25"/>
      <c r="G9" s="25"/>
      <c r="H9" s="25"/>
      <c r="I9" s="25"/>
      <c r="J9" s="25"/>
      <c r="K9" s="25"/>
      <c r="L9" s="25"/>
      <c r="M9" s="25"/>
    </row>
    <row r="13" spans="1:13" x14ac:dyDescent="0.3">
      <c r="A13" s="35" t="s">
        <v>74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13" ht="21" x14ac:dyDescent="0.3">
      <c r="A15" s="25"/>
      <c r="B15" s="37" t="s">
        <v>62</v>
      </c>
      <c r="C15" s="37"/>
      <c r="D15" s="37"/>
      <c r="E15" s="37"/>
      <c r="F15" s="37" t="s">
        <v>65</v>
      </c>
      <c r="G15" s="37"/>
      <c r="H15" s="37"/>
      <c r="I15" s="37"/>
      <c r="J15" s="37" t="s">
        <v>68</v>
      </c>
      <c r="K15" s="37"/>
      <c r="L15" s="37"/>
      <c r="M15" s="37"/>
    </row>
    <row r="16" spans="1:13" ht="21" x14ac:dyDescent="0.3">
      <c r="A16" s="25"/>
      <c r="B16" s="24" t="s">
        <v>63</v>
      </c>
      <c r="C16" s="24" t="s">
        <v>66</v>
      </c>
      <c r="D16" s="24" t="s">
        <v>69</v>
      </c>
      <c r="E16" s="24" t="s">
        <v>72</v>
      </c>
      <c r="F16" s="24" t="s">
        <v>63</v>
      </c>
      <c r="G16" s="24" t="s">
        <v>66</v>
      </c>
      <c r="H16" s="24" t="s">
        <v>69</v>
      </c>
      <c r="I16" s="24" t="s">
        <v>72</v>
      </c>
      <c r="J16" s="24" t="s">
        <v>63</v>
      </c>
      <c r="K16" s="24" t="s">
        <v>66</v>
      </c>
      <c r="L16" s="24" t="s">
        <v>69</v>
      </c>
      <c r="M16" s="24" t="s">
        <v>72</v>
      </c>
    </row>
    <row r="17" spans="1:13" ht="21" x14ac:dyDescent="0.3">
      <c r="A17" s="24" t="s">
        <v>61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ht="21" x14ac:dyDescent="0.3">
      <c r="A18" s="24" t="s">
        <v>64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ht="21" x14ac:dyDescent="0.3">
      <c r="A19" s="24" t="s">
        <v>67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3" ht="21" x14ac:dyDescent="0.3">
      <c r="A20" s="24" t="s">
        <v>70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3" ht="21" x14ac:dyDescent="0.3">
      <c r="A21" s="24" t="s">
        <v>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3" spans="1:13" x14ac:dyDescent="0.3">
      <c r="A23" s="35" t="s">
        <v>75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4" spans="1:13" x14ac:dyDescent="0.3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3" ht="21" x14ac:dyDescent="0.3">
      <c r="A25" s="25"/>
      <c r="B25" s="37" t="s">
        <v>62</v>
      </c>
      <c r="C25" s="37"/>
      <c r="D25" s="37"/>
      <c r="E25" s="37"/>
      <c r="F25" s="37" t="s">
        <v>65</v>
      </c>
      <c r="G25" s="37"/>
      <c r="H25" s="37"/>
      <c r="I25" s="37"/>
      <c r="J25" s="37" t="s">
        <v>68</v>
      </c>
      <c r="K25" s="37"/>
      <c r="L25" s="37"/>
      <c r="M25" s="37"/>
    </row>
    <row r="26" spans="1:13" ht="21" x14ac:dyDescent="0.3">
      <c r="A26" s="25"/>
      <c r="B26" s="24" t="s">
        <v>63</v>
      </c>
      <c r="C26" s="24" t="s">
        <v>66</v>
      </c>
      <c r="D26" s="24" t="s">
        <v>69</v>
      </c>
      <c r="E26" s="24" t="s">
        <v>72</v>
      </c>
      <c r="F26" s="24" t="s">
        <v>63</v>
      </c>
      <c r="G26" s="24" t="s">
        <v>66</v>
      </c>
      <c r="H26" s="24" t="s">
        <v>69</v>
      </c>
      <c r="I26" s="24" t="s">
        <v>72</v>
      </c>
      <c r="J26" s="24" t="s">
        <v>63</v>
      </c>
      <c r="K26" s="24" t="s">
        <v>66</v>
      </c>
      <c r="L26" s="24" t="s">
        <v>69</v>
      </c>
      <c r="M26" s="24" t="s">
        <v>72</v>
      </c>
    </row>
    <row r="27" spans="1:13" ht="21" x14ac:dyDescent="0.3">
      <c r="A27" s="24" t="s">
        <v>61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 ht="21" x14ac:dyDescent="0.3">
      <c r="A28" s="24" t="s">
        <v>64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13" ht="21" x14ac:dyDescent="0.3">
      <c r="A29" s="24" t="s">
        <v>67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13" ht="21" x14ac:dyDescent="0.3">
      <c r="A30" s="24" t="s">
        <v>70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21" x14ac:dyDescent="0.3">
      <c r="A31" s="24" t="s">
        <v>71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3" spans="13:16" x14ac:dyDescent="0.3">
      <c r="N33" t="s">
        <v>59</v>
      </c>
      <c r="O33" t="s">
        <v>60</v>
      </c>
      <c r="P33" t="s">
        <v>91</v>
      </c>
    </row>
    <row r="34" spans="13:16" x14ac:dyDescent="0.3">
      <c r="M34" t="s">
        <v>85</v>
      </c>
      <c r="N34" t="s">
        <v>92</v>
      </c>
    </row>
    <row r="35" spans="13:16" x14ac:dyDescent="0.3">
      <c r="M35" t="s">
        <v>86</v>
      </c>
    </row>
    <row r="36" spans="13:16" x14ac:dyDescent="0.3">
      <c r="M36" t="s">
        <v>87</v>
      </c>
    </row>
    <row r="37" spans="13:16" x14ac:dyDescent="0.3">
      <c r="M37" t="s">
        <v>88</v>
      </c>
    </row>
    <row r="38" spans="13:16" x14ac:dyDescent="0.3">
      <c r="M38" t="s">
        <v>89</v>
      </c>
    </row>
  </sheetData>
  <mergeCells count="12">
    <mergeCell ref="B15:E15"/>
    <mergeCell ref="F15:I15"/>
    <mergeCell ref="J15:M15"/>
    <mergeCell ref="A23:M24"/>
    <mergeCell ref="B25:E25"/>
    <mergeCell ref="F25:I25"/>
    <mergeCell ref="J25:M25"/>
    <mergeCell ref="A1:M2"/>
    <mergeCell ref="B3:E3"/>
    <mergeCell ref="F3:I3"/>
    <mergeCell ref="J3:M3"/>
    <mergeCell ref="A13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Arithmetic Functions</vt:lpstr>
      <vt:lpstr>IF Family</vt:lpstr>
      <vt:lpstr>IF</vt:lpstr>
      <vt:lpstr>Reports</vt:lpstr>
      <vt:lpstr>'IF Family'!Criteria</vt:lpstr>
      <vt:lpstr>Marks_Rec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excelrsolutions139@outlook.com</dc:creator>
  <cp:lastModifiedBy>Mohammad faizal</cp:lastModifiedBy>
  <dcterms:created xsi:type="dcterms:W3CDTF">2023-12-14T11:33:35Z</dcterms:created>
  <dcterms:modified xsi:type="dcterms:W3CDTF">2024-01-02T11:13:40Z</dcterms:modified>
</cp:coreProperties>
</file>